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我的雲端硬碟 (kenimaster123@gmail.com)\2024WINMACDL\S&amp;M_Statistics&amp;Model_1\S&amp;F股票與期貨_2\AssetSimulation_2025\QQQQLDBOXX_2025\Full_Rebalancing\post-2000\"/>
    </mc:Choice>
  </mc:AlternateContent>
  <xr:revisionPtr revIDLastSave="0" documentId="13_ncr:1_{334559E2-3D29-4EEA-AD22-E8A73C9A430C}" xr6:coauthVersionLast="47" xr6:coauthVersionMax="47" xr10:uidLastSave="{00000000-0000-0000-0000-000000000000}"/>
  <bookViews>
    <workbookView xWindow="-28920" yWindow="2100" windowWidth="29040" windowHeight="15720" xr2:uid="{00000000-000D-0000-FFFF-FFFF00000000}"/>
  </bookViews>
  <sheets>
    <sheet name="APR(SI)" sheetId="1" r:id="rId1"/>
  </sheets>
  <definedNames>
    <definedName name="CR">'APR(SI)'!$C$19</definedName>
    <definedName name="Initial_Assets">'APR(SI)'!$C$10</definedName>
    <definedName name="Tbill_YTM">'APR(SI)'!$C$15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C8" i="1"/>
  <c r="K4" i="1"/>
  <c r="K5" i="1" s="1"/>
  <c r="K6" i="1" s="1"/>
  <c r="K7" i="1" s="1"/>
  <c r="K8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R459" i="1" s="1"/>
  <c r="R460" i="1" s="1"/>
  <c r="R461" i="1" s="1"/>
  <c r="R462" i="1" s="1"/>
  <c r="R463" i="1" s="1"/>
  <c r="R464" i="1" s="1"/>
  <c r="R465" i="1" s="1"/>
  <c r="R466" i="1" s="1"/>
  <c r="R467" i="1" s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R501" i="1" s="1"/>
  <c r="R502" i="1" s="1"/>
  <c r="R503" i="1" s="1"/>
  <c r="R504" i="1" s="1"/>
  <c r="R505" i="1" s="1"/>
  <c r="R506" i="1" s="1"/>
  <c r="R507" i="1" s="1"/>
  <c r="R508" i="1" s="1"/>
  <c r="R509" i="1" s="1"/>
  <c r="R510" i="1" s="1"/>
  <c r="R511" i="1" s="1"/>
  <c r="R512" i="1" s="1"/>
  <c r="R513" i="1" s="1"/>
  <c r="R514" i="1" s="1"/>
  <c r="R515" i="1" s="1"/>
  <c r="R516" i="1" s="1"/>
  <c r="R517" i="1" s="1"/>
  <c r="R518" i="1" s="1"/>
  <c r="R519" i="1" s="1"/>
  <c r="R520" i="1" s="1"/>
  <c r="R521" i="1" s="1"/>
  <c r="R522" i="1" s="1"/>
  <c r="R523" i="1" s="1"/>
  <c r="R524" i="1" s="1"/>
  <c r="R525" i="1" s="1"/>
  <c r="R526" i="1" s="1"/>
  <c r="R527" i="1" s="1"/>
  <c r="R528" i="1" s="1"/>
  <c r="R529" i="1" s="1"/>
  <c r="R530" i="1" s="1"/>
  <c r="R531" i="1" s="1"/>
  <c r="R532" i="1" s="1"/>
  <c r="R533" i="1" s="1"/>
  <c r="R534" i="1" s="1"/>
  <c r="R535" i="1" s="1"/>
  <c r="R536" i="1" s="1"/>
  <c r="R537" i="1" s="1"/>
  <c r="R538" i="1" s="1"/>
  <c r="R539" i="1" s="1"/>
  <c r="R540" i="1" s="1"/>
  <c r="R541" i="1" s="1"/>
  <c r="R542" i="1" s="1"/>
  <c r="R543" i="1" s="1"/>
  <c r="R544" i="1" s="1"/>
  <c r="R545" i="1" s="1"/>
  <c r="R546" i="1" s="1"/>
  <c r="R547" i="1" s="1"/>
  <c r="R548" i="1" s="1"/>
  <c r="R549" i="1" s="1"/>
  <c r="R550" i="1" s="1"/>
  <c r="R551" i="1" s="1"/>
  <c r="R552" i="1" s="1"/>
  <c r="R553" i="1" s="1"/>
  <c r="R554" i="1" s="1"/>
  <c r="R555" i="1" s="1"/>
  <c r="R556" i="1" s="1"/>
  <c r="R557" i="1" s="1"/>
  <c r="R558" i="1" s="1"/>
  <c r="R559" i="1" s="1"/>
  <c r="R560" i="1" s="1"/>
  <c r="R561" i="1" s="1"/>
  <c r="R562" i="1" s="1"/>
  <c r="R563" i="1" s="1"/>
  <c r="R564" i="1" s="1"/>
  <c r="R565" i="1" s="1"/>
  <c r="R566" i="1" s="1"/>
  <c r="R567" i="1" s="1"/>
  <c r="R568" i="1" s="1"/>
  <c r="R569" i="1" s="1"/>
  <c r="R570" i="1" s="1"/>
  <c r="R571" i="1" s="1"/>
  <c r="R572" i="1" s="1"/>
  <c r="R573" i="1" s="1"/>
  <c r="R574" i="1" s="1"/>
  <c r="R575" i="1" s="1"/>
  <c r="R576" i="1" s="1"/>
  <c r="R577" i="1" s="1"/>
  <c r="R578" i="1" s="1"/>
  <c r="R579" i="1" s="1"/>
  <c r="R580" i="1" s="1"/>
  <c r="R581" i="1" s="1"/>
  <c r="R582" i="1" s="1"/>
  <c r="R583" i="1" s="1"/>
  <c r="R584" i="1" s="1"/>
  <c r="R585" i="1" s="1"/>
  <c r="R586" i="1" s="1"/>
  <c r="R587" i="1" s="1"/>
  <c r="R588" i="1" s="1"/>
  <c r="R589" i="1" s="1"/>
  <c r="R590" i="1" s="1"/>
  <c r="R591" i="1" s="1"/>
  <c r="R592" i="1" s="1"/>
  <c r="R593" i="1" s="1"/>
  <c r="R594" i="1" s="1"/>
  <c r="R595" i="1" s="1"/>
  <c r="R596" i="1" s="1"/>
  <c r="R597" i="1" s="1"/>
  <c r="R598" i="1" s="1"/>
  <c r="R599" i="1" s="1"/>
  <c r="R600" i="1" s="1"/>
  <c r="R601" i="1" s="1"/>
  <c r="R602" i="1" s="1"/>
  <c r="R603" i="1" s="1"/>
  <c r="R604" i="1" s="1"/>
  <c r="R605" i="1" s="1"/>
  <c r="R606" i="1" s="1"/>
  <c r="R607" i="1" s="1"/>
  <c r="R608" i="1" s="1"/>
  <c r="R609" i="1" s="1"/>
  <c r="R610" i="1" s="1"/>
  <c r="R611" i="1" s="1"/>
  <c r="R612" i="1" s="1"/>
  <c r="R613" i="1" s="1"/>
  <c r="R614" i="1" s="1"/>
  <c r="R615" i="1" s="1"/>
  <c r="R616" i="1" s="1"/>
  <c r="R617" i="1" s="1"/>
  <c r="R618" i="1" s="1"/>
  <c r="R619" i="1" s="1"/>
  <c r="R620" i="1" s="1"/>
  <c r="R621" i="1" s="1"/>
  <c r="R622" i="1" s="1"/>
  <c r="R623" i="1" s="1"/>
  <c r="R624" i="1" s="1"/>
  <c r="R625" i="1" s="1"/>
  <c r="R626" i="1" s="1"/>
  <c r="R627" i="1" s="1"/>
  <c r="R628" i="1" s="1"/>
  <c r="R629" i="1" s="1"/>
  <c r="R630" i="1" s="1"/>
  <c r="R631" i="1" s="1"/>
  <c r="R632" i="1" s="1"/>
  <c r="R633" i="1" s="1"/>
  <c r="R634" i="1" s="1"/>
  <c r="R635" i="1" s="1"/>
  <c r="R636" i="1" s="1"/>
  <c r="R637" i="1" s="1"/>
  <c r="R638" i="1" s="1"/>
  <c r="R639" i="1" s="1"/>
  <c r="R640" i="1" s="1"/>
  <c r="R641" i="1" s="1"/>
  <c r="R642" i="1" s="1"/>
  <c r="R643" i="1" s="1"/>
  <c r="R644" i="1" s="1"/>
  <c r="R645" i="1" s="1"/>
  <c r="R646" i="1" s="1"/>
  <c r="R647" i="1" s="1"/>
  <c r="R648" i="1" s="1"/>
  <c r="R649" i="1" s="1"/>
  <c r="R650" i="1" s="1"/>
  <c r="R651" i="1" s="1"/>
  <c r="R652" i="1" s="1"/>
  <c r="R653" i="1" s="1"/>
  <c r="R654" i="1" s="1"/>
  <c r="R655" i="1" s="1"/>
  <c r="R656" i="1" s="1"/>
  <c r="R657" i="1" s="1"/>
  <c r="R658" i="1" s="1"/>
  <c r="R659" i="1" s="1"/>
  <c r="R660" i="1" s="1"/>
  <c r="R661" i="1" s="1"/>
  <c r="R662" i="1" s="1"/>
  <c r="R663" i="1" s="1"/>
  <c r="R664" i="1" s="1"/>
  <c r="R665" i="1" s="1"/>
  <c r="R666" i="1" s="1"/>
  <c r="R667" i="1" s="1"/>
  <c r="R668" i="1" s="1"/>
  <c r="R669" i="1" s="1"/>
  <c r="R670" i="1" s="1"/>
  <c r="R671" i="1" s="1"/>
  <c r="R672" i="1" s="1"/>
  <c r="R673" i="1" s="1"/>
  <c r="R674" i="1" s="1"/>
  <c r="R675" i="1" s="1"/>
  <c r="R676" i="1" s="1"/>
  <c r="R677" i="1" s="1"/>
  <c r="R678" i="1" s="1"/>
  <c r="R679" i="1" s="1"/>
  <c r="R680" i="1" s="1"/>
  <c r="R681" i="1" s="1"/>
  <c r="R682" i="1" s="1"/>
  <c r="R683" i="1" s="1"/>
  <c r="R684" i="1" s="1"/>
  <c r="R685" i="1" s="1"/>
  <c r="R686" i="1" s="1"/>
  <c r="R687" i="1" s="1"/>
  <c r="R688" i="1" s="1"/>
  <c r="R689" i="1" s="1"/>
  <c r="R690" i="1" s="1"/>
  <c r="R691" i="1" s="1"/>
  <c r="R692" i="1" s="1"/>
  <c r="R693" i="1" s="1"/>
  <c r="R694" i="1" s="1"/>
  <c r="R695" i="1" s="1"/>
  <c r="R696" i="1" s="1"/>
  <c r="R697" i="1" s="1"/>
  <c r="R698" i="1" s="1"/>
  <c r="R699" i="1" s="1"/>
  <c r="R700" i="1" s="1"/>
  <c r="R701" i="1" s="1"/>
  <c r="R702" i="1" s="1"/>
  <c r="R703" i="1" s="1"/>
  <c r="R704" i="1" s="1"/>
  <c r="R705" i="1" s="1"/>
  <c r="R706" i="1" s="1"/>
  <c r="R707" i="1" s="1"/>
  <c r="R708" i="1" s="1"/>
  <c r="R709" i="1" s="1"/>
  <c r="R710" i="1" s="1"/>
  <c r="R711" i="1" s="1"/>
  <c r="R712" i="1" s="1"/>
  <c r="R713" i="1" s="1"/>
  <c r="R714" i="1" s="1"/>
  <c r="R715" i="1" s="1"/>
  <c r="R716" i="1" s="1"/>
  <c r="R717" i="1" s="1"/>
  <c r="R718" i="1" s="1"/>
  <c r="R719" i="1" s="1"/>
  <c r="R720" i="1" s="1"/>
  <c r="R721" i="1" s="1"/>
  <c r="R722" i="1" s="1"/>
  <c r="R723" i="1" s="1"/>
  <c r="R724" i="1" s="1"/>
  <c r="R725" i="1" s="1"/>
  <c r="R726" i="1" s="1"/>
  <c r="R727" i="1" s="1"/>
  <c r="R728" i="1" s="1"/>
  <c r="R729" i="1" s="1"/>
  <c r="R730" i="1" s="1"/>
  <c r="R731" i="1" s="1"/>
  <c r="R732" i="1" s="1"/>
  <c r="R733" i="1" s="1"/>
  <c r="R734" i="1" s="1"/>
  <c r="R735" i="1" s="1"/>
  <c r="R736" i="1" s="1"/>
  <c r="R737" i="1" s="1"/>
  <c r="R738" i="1" s="1"/>
  <c r="R739" i="1" s="1"/>
  <c r="R740" i="1" s="1"/>
  <c r="R741" i="1" s="1"/>
  <c r="R742" i="1" s="1"/>
  <c r="R743" i="1" s="1"/>
  <c r="R744" i="1" s="1"/>
  <c r="R745" i="1" s="1"/>
  <c r="R746" i="1" s="1"/>
  <c r="R747" i="1" s="1"/>
  <c r="R748" i="1" s="1"/>
  <c r="R749" i="1" s="1"/>
  <c r="R750" i="1" s="1"/>
  <c r="R751" i="1" s="1"/>
  <c r="R752" i="1" s="1"/>
  <c r="R753" i="1" s="1"/>
  <c r="R754" i="1" s="1"/>
  <c r="R755" i="1" s="1"/>
  <c r="R756" i="1" s="1"/>
  <c r="R757" i="1" s="1"/>
  <c r="R758" i="1" s="1"/>
  <c r="R759" i="1" s="1"/>
  <c r="R760" i="1" s="1"/>
  <c r="R761" i="1" s="1"/>
  <c r="R762" i="1" s="1"/>
  <c r="R763" i="1" s="1"/>
  <c r="R764" i="1" s="1"/>
  <c r="R765" i="1" s="1"/>
  <c r="R766" i="1" s="1"/>
  <c r="R767" i="1" s="1"/>
  <c r="R768" i="1" s="1"/>
  <c r="R769" i="1" s="1"/>
  <c r="R770" i="1" s="1"/>
  <c r="R771" i="1" s="1"/>
  <c r="R772" i="1" s="1"/>
  <c r="R773" i="1" s="1"/>
  <c r="R774" i="1" s="1"/>
  <c r="R775" i="1" s="1"/>
  <c r="R776" i="1" s="1"/>
  <c r="R777" i="1" s="1"/>
  <c r="R778" i="1" s="1"/>
  <c r="R779" i="1" s="1"/>
  <c r="R780" i="1" s="1"/>
  <c r="R781" i="1" s="1"/>
  <c r="R782" i="1" s="1"/>
  <c r="R783" i="1" s="1"/>
  <c r="R784" i="1" s="1"/>
  <c r="R785" i="1" s="1"/>
  <c r="R786" i="1" s="1"/>
  <c r="R787" i="1" s="1"/>
  <c r="R788" i="1" s="1"/>
  <c r="R789" i="1" s="1"/>
  <c r="R790" i="1" s="1"/>
  <c r="R791" i="1" s="1"/>
  <c r="R792" i="1" s="1"/>
  <c r="R793" i="1" s="1"/>
  <c r="R794" i="1" s="1"/>
  <c r="R795" i="1" s="1"/>
  <c r="R796" i="1" s="1"/>
  <c r="R797" i="1" s="1"/>
  <c r="R798" i="1" s="1"/>
  <c r="R799" i="1" s="1"/>
  <c r="R800" i="1" s="1"/>
  <c r="R801" i="1" s="1"/>
  <c r="R802" i="1" s="1"/>
  <c r="R803" i="1" s="1"/>
  <c r="R804" i="1" s="1"/>
  <c r="R805" i="1" s="1"/>
  <c r="R806" i="1" s="1"/>
  <c r="R807" i="1" s="1"/>
  <c r="R808" i="1" s="1"/>
  <c r="R809" i="1" s="1"/>
  <c r="R810" i="1" s="1"/>
  <c r="R811" i="1" s="1"/>
  <c r="R812" i="1" s="1"/>
  <c r="R813" i="1" s="1"/>
  <c r="R814" i="1" s="1"/>
  <c r="R815" i="1" s="1"/>
  <c r="R816" i="1" s="1"/>
  <c r="R817" i="1" s="1"/>
  <c r="R818" i="1" s="1"/>
  <c r="R819" i="1" s="1"/>
  <c r="R820" i="1" s="1"/>
  <c r="R821" i="1" s="1"/>
  <c r="R822" i="1" s="1"/>
  <c r="R823" i="1" s="1"/>
  <c r="R824" i="1" s="1"/>
  <c r="R825" i="1" s="1"/>
  <c r="R826" i="1" s="1"/>
  <c r="R827" i="1" s="1"/>
  <c r="R828" i="1" s="1"/>
  <c r="R829" i="1" s="1"/>
  <c r="R830" i="1" s="1"/>
  <c r="R831" i="1" s="1"/>
  <c r="R832" i="1" s="1"/>
  <c r="R833" i="1" s="1"/>
  <c r="R834" i="1" s="1"/>
  <c r="R835" i="1" s="1"/>
  <c r="R836" i="1" s="1"/>
  <c r="R837" i="1" s="1"/>
  <c r="R838" i="1" s="1"/>
  <c r="R839" i="1" s="1"/>
  <c r="R840" i="1" s="1"/>
  <c r="R841" i="1" s="1"/>
  <c r="R842" i="1" s="1"/>
  <c r="R843" i="1" s="1"/>
  <c r="R844" i="1" s="1"/>
  <c r="R845" i="1" s="1"/>
  <c r="R846" i="1" s="1"/>
  <c r="R847" i="1" s="1"/>
  <c r="R848" i="1" s="1"/>
  <c r="R849" i="1" s="1"/>
  <c r="R850" i="1" s="1"/>
  <c r="R851" i="1" s="1"/>
  <c r="R852" i="1" s="1"/>
  <c r="R853" i="1" s="1"/>
  <c r="R854" i="1" s="1"/>
  <c r="R855" i="1" s="1"/>
  <c r="R856" i="1" s="1"/>
  <c r="R857" i="1" s="1"/>
  <c r="R858" i="1" s="1"/>
  <c r="R859" i="1" s="1"/>
  <c r="R860" i="1" s="1"/>
  <c r="R861" i="1" s="1"/>
  <c r="R862" i="1" s="1"/>
  <c r="R863" i="1" s="1"/>
  <c r="R864" i="1" s="1"/>
  <c r="R865" i="1" s="1"/>
  <c r="R866" i="1" s="1"/>
  <c r="R867" i="1" s="1"/>
  <c r="R868" i="1" s="1"/>
  <c r="R869" i="1" s="1"/>
  <c r="R870" i="1" s="1"/>
  <c r="R871" i="1" s="1"/>
  <c r="R872" i="1" s="1"/>
  <c r="R873" i="1" s="1"/>
  <c r="R874" i="1" s="1"/>
  <c r="R875" i="1" s="1"/>
  <c r="R876" i="1" s="1"/>
  <c r="R877" i="1" s="1"/>
  <c r="R878" i="1" s="1"/>
  <c r="R879" i="1" s="1"/>
  <c r="R880" i="1" s="1"/>
  <c r="R881" i="1" s="1"/>
  <c r="R882" i="1" s="1"/>
  <c r="R883" i="1" s="1"/>
  <c r="R884" i="1" s="1"/>
  <c r="R885" i="1" s="1"/>
  <c r="R886" i="1" s="1"/>
  <c r="R887" i="1" s="1"/>
  <c r="R888" i="1" s="1"/>
  <c r="R889" i="1" s="1"/>
  <c r="R890" i="1" s="1"/>
  <c r="R891" i="1" s="1"/>
  <c r="R892" i="1" s="1"/>
  <c r="R893" i="1" s="1"/>
  <c r="R894" i="1" s="1"/>
  <c r="R895" i="1" s="1"/>
  <c r="R896" i="1" s="1"/>
  <c r="R897" i="1" s="1"/>
  <c r="R898" i="1" s="1"/>
  <c r="R899" i="1" s="1"/>
  <c r="R900" i="1" s="1"/>
  <c r="R901" i="1" s="1"/>
  <c r="R902" i="1" s="1"/>
  <c r="R903" i="1" s="1"/>
  <c r="R904" i="1" s="1"/>
  <c r="R905" i="1" s="1"/>
  <c r="R906" i="1" s="1"/>
  <c r="R907" i="1" s="1"/>
  <c r="R908" i="1" s="1"/>
  <c r="R909" i="1" s="1"/>
  <c r="R910" i="1" s="1"/>
  <c r="R911" i="1" s="1"/>
  <c r="R912" i="1" s="1"/>
  <c r="R913" i="1" s="1"/>
  <c r="R914" i="1" s="1"/>
  <c r="R915" i="1" s="1"/>
  <c r="R916" i="1" s="1"/>
  <c r="R917" i="1" s="1"/>
  <c r="R918" i="1" s="1"/>
  <c r="R919" i="1" s="1"/>
  <c r="R920" i="1" s="1"/>
  <c r="R921" i="1" s="1"/>
  <c r="R922" i="1" s="1"/>
  <c r="R923" i="1" s="1"/>
  <c r="R924" i="1" s="1"/>
  <c r="R925" i="1" s="1"/>
  <c r="R926" i="1" s="1"/>
  <c r="R927" i="1" s="1"/>
  <c r="R928" i="1" s="1"/>
  <c r="R929" i="1" s="1"/>
  <c r="R930" i="1" s="1"/>
  <c r="R931" i="1" s="1"/>
  <c r="R932" i="1" s="1"/>
  <c r="R933" i="1" s="1"/>
  <c r="R934" i="1" s="1"/>
  <c r="R935" i="1" s="1"/>
  <c r="R936" i="1" s="1"/>
  <c r="R937" i="1" s="1"/>
  <c r="R938" i="1" s="1"/>
  <c r="R939" i="1" s="1"/>
  <c r="R940" i="1" s="1"/>
  <c r="R941" i="1" s="1"/>
  <c r="R942" i="1" s="1"/>
  <c r="R943" i="1" s="1"/>
  <c r="R944" i="1" s="1"/>
  <c r="R945" i="1" s="1"/>
  <c r="R946" i="1" s="1"/>
  <c r="R947" i="1" s="1"/>
  <c r="R948" i="1" s="1"/>
  <c r="R949" i="1" s="1"/>
  <c r="R950" i="1" s="1"/>
  <c r="R951" i="1" s="1"/>
  <c r="R952" i="1" s="1"/>
  <c r="R953" i="1" s="1"/>
  <c r="R954" i="1" s="1"/>
  <c r="R955" i="1" s="1"/>
  <c r="R956" i="1" s="1"/>
  <c r="R957" i="1" s="1"/>
  <c r="R958" i="1" s="1"/>
  <c r="R959" i="1" s="1"/>
  <c r="R960" i="1" s="1"/>
  <c r="R961" i="1" s="1"/>
  <c r="R962" i="1" s="1"/>
  <c r="R963" i="1" s="1"/>
  <c r="R964" i="1" s="1"/>
  <c r="R965" i="1" s="1"/>
  <c r="R966" i="1" s="1"/>
  <c r="R967" i="1" s="1"/>
  <c r="R968" i="1" s="1"/>
  <c r="R969" i="1" s="1"/>
  <c r="R970" i="1" s="1"/>
  <c r="R971" i="1" s="1"/>
  <c r="R972" i="1" s="1"/>
  <c r="R973" i="1" s="1"/>
  <c r="R974" i="1" s="1"/>
  <c r="R975" i="1" s="1"/>
  <c r="R976" i="1" s="1"/>
  <c r="R977" i="1" s="1"/>
  <c r="R978" i="1" s="1"/>
  <c r="R979" i="1" s="1"/>
  <c r="R980" i="1" s="1"/>
  <c r="R981" i="1" s="1"/>
  <c r="R982" i="1" s="1"/>
  <c r="R983" i="1" s="1"/>
  <c r="R984" i="1" s="1"/>
  <c r="R985" i="1" s="1"/>
  <c r="R986" i="1" s="1"/>
  <c r="R987" i="1" s="1"/>
  <c r="R988" i="1" s="1"/>
  <c r="R989" i="1" s="1"/>
  <c r="R990" i="1" s="1"/>
  <c r="R991" i="1" s="1"/>
  <c r="R992" i="1" s="1"/>
  <c r="R993" i="1" s="1"/>
  <c r="R994" i="1" s="1"/>
  <c r="R995" i="1" s="1"/>
  <c r="R996" i="1" s="1"/>
  <c r="R997" i="1" s="1"/>
  <c r="R998" i="1" s="1"/>
  <c r="R999" i="1" s="1"/>
  <c r="R1000" i="1" s="1"/>
  <c r="R1001" i="1" s="1"/>
  <c r="R1002" i="1" s="1"/>
  <c r="R1003" i="1" s="1"/>
  <c r="R1004" i="1" s="1"/>
  <c r="R1005" i="1" s="1"/>
  <c r="R1006" i="1" s="1"/>
  <c r="R1007" i="1" s="1"/>
  <c r="R1008" i="1" s="1"/>
  <c r="R1009" i="1" s="1"/>
  <c r="R1010" i="1" s="1"/>
  <c r="R1011" i="1" s="1"/>
  <c r="R1012" i="1" s="1"/>
  <c r="R1013" i="1" s="1"/>
  <c r="R1014" i="1" s="1"/>
  <c r="R1015" i="1" s="1"/>
  <c r="R1016" i="1" s="1"/>
  <c r="R1017" i="1" s="1"/>
  <c r="R1018" i="1" s="1"/>
  <c r="R1019" i="1" s="1"/>
  <c r="R1020" i="1" s="1"/>
  <c r="R1021" i="1" s="1"/>
  <c r="R1022" i="1" s="1"/>
  <c r="R1023" i="1" s="1"/>
  <c r="R1024" i="1" s="1"/>
  <c r="R1025" i="1" s="1"/>
  <c r="R1026" i="1" s="1"/>
  <c r="R1027" i="1" s="1"/>
  <c r="R1028" i="1" s="1"/>
  <c r="R1029" i="1" s="1"/>
  <c r="R1030" i="1" s="1"/>
  <c r="R1031" i="1" s="1"/>
  <c r="R1032" i="1" s="1"/>
  <c r="R1033" i="1" s="1"/>
  <c r="R1034" i="1" s="1"/>
  <c r="R1035" i="1" s="1"/>
  <c r="R1036" i="1" s="1"/>
  <c r="R1037" i="1" s="1"/>
  <c r="R1038" i="1" s="1"/>
  <c r="R1039" i="1" s="1"/>
  <c r="R1040" i="1" s="1"/>
  <c r="R1041" i="1" s="1"/>
  <c r="R1042" i="1" s="1"/>
  <c r="R1043" i="1" s="1"/>
  <c r="R1044" i="1" s="1"/>
  <c r="R1045" i="1" s="1"/>
  <c r="R1046" i="1" s="1"/>
  <c r="R1047" i="1" s="1"/>
  <c r="R1048" i="1" s="1"/>
  <c r="R1049" i="1" s="1"/>
  <c r="R1050" i="1" s="1"/>
  <c r="R1051" i="1" s="1"/>
  <c r="R1052" i="1" s="1"/>
  <c r="R1053" i="1" s="1"/>
  <c r="R1054" i="1" s="1"/>
  <c r="R1055" i="1" s="1"/>
  <c r="R1056" i="1" s="1"/>
  <c r="R1057" i="1" s="1"/>
  <c r="R1058" i="1" s="1"/>
  <c r="R1059" i="1" s="1"/>
  <c r="R1060" i="1" s="1"/>
  <c r="R1061" i="1" s="1"/>
  <c r="R1062" i="1" s="1"/>
  <c r="R1063" i="1" s="1"/>
  <c r="R1064" i="1" s="1"/>
  <c r="R1065" i="1" s="1"/>
  <c r="R1066" i="1" s="1"/>
  <c r="R1067" i="1" s="1"/>
  <c r="R1068" i="1" s="1"/>
  <c r="R1069" i="1" s="1"/>
  <c r="R1070" i="1" s="1"/>
  <c r="R1071" i="1" s="1"/>
  <c r="R1072" i="1" s="1"/>
  <c r="R1073" i="1" s="1"/>
  <c r="R1074" i="1" s="1"/>
  <c r="R1075" i="1" s="1"/>
  <c r="R1076" i="1" s="1"/>
  <c r="R1077" i="1" s="1"/>
  <c r="R1078" i="1" s="1"/>
  <c r="R1079" i="1" s="1"/>
  <c r="R1080" i="1" s="1"/>
  <c r="R1081" i="1" s="1"/>
  <c r="R1082" i="1" s="1"/>
  <c r="R1083" i="1" s="1"/>
  <c r="R1084" i="1" s="1"/>
  <c r="R1085" i="1" s="1"/>
  <c r="R1086" i="1" s="1"/>
  <c r="R1087" i="1" s="1"/>
  <c r="R1088" i="1" s="1"/>
  <c r="R1089" i="1" s="1"/>
  <c r="R1090" i="1" s="1"/>
  <c r="R1091" i="1" s="1"/>
  <c r="R1092" i="1" s="1"/>
  <c r="R1093" i="1" s="1"/>
  <c r="R1094" i="1" s="1"/>
  <c r="R1095" i="1" s="1"/>
  <c r="R1096" i="1" s="1"/>
  <c r="R1097" i="1" s="1"/>
  <c r="R1098" i="1" s="1"/>
  <c r="R1099" i="1" s="1"/>
  <c r="R1100" i="1" s="1"/>
  <c r="R1101" i="1" s="1"/>
  <c r="R1102" i="1" s="1"/>
  <c r="R1103" i="1" s="1"/>
  <c r="R1104" i="1" s="1"/>
  <c r="R1105" i="1" s="1"/>
  <c r="R1106" i="1" s="1"/>
  <c r="R1107" i="1" s="1"/>
  <c r="R1108" i="1" s="1"/>
  <c r="R1109" i="1" s="1"/>
  <c r="R1110" i="1" s="1"/>
  <c r="R1111" i="1" s="1"/>
  <c r="R1112" i="1" s="1"/>
  <c r="R1113" i="1" s="1"/>
  <c r="R1114" i="1" s="1"/>
  <c r="R1115" i="1" s="1"/>
  <c r="R1116" i="1" s="1"/>
  <c r="R1117" i="1" s="1"/>
  <c r="R1118" i="1" s="1"/>
  <c r="R1119" i="1" s="1"/>
  <c r="R1120" i="1" s="1"/>
  <c r="R1121" i="1" s="1"/>
  <c r="R1122" i="1" s="1"/>
  <c r="R1123" i="1" s="1"/>
  <c r="R1124" i="1" s="1"/>
  <c r="R1125" i="1" s="1"/>
  <c r="R1126" i="1" s="1"/>
  <c r="R1127" i="1" s="1"/>
  <c r="R1128" i="1" s="1"/>
  <c r="R1129" i="1" s="1"/>
  <c r="R1130" i="1" s="1"/>
  <c r="R1131" i="1" s="1"/>
  <c r="R1132" i="1" s="1"/>
  <c r="R1133" i="1" s="1"/>
  <c r="R1134" i="1" s="1"/>
  <c r="R1135" i="1" s="1"/>
  <c r="R1136" i="1" s="1"/>
  <c r="R1137" i="1" s="1"/>
  <c r="R1138" i="1" s="1"/>
  <c r="R1139" i="1" s="1"/>
  <c r="R1140" i="1" s="1"/>
  <c r="R1141" i="1" s="1"/>
  <c r="R1142" i="1" s="1"/>
  <c r="R1143" i="1" s="1"/>
  <c r="R1144" i="1" s="1"/>
  <c r="R1145" i="1" s="1"/>
  <c r="R1146" i="1" s="1"/>
  <c r="R1147" i="1" s="1"/>
  <c r="R1148" i="1" s="1"/>
  <c r="R1149" i="1" s="1"/>
  <c r="R1150" i="1" s="1"/>
  <c r="R1151" i="1" s="1"/>
  <c r="R1152" i="1" s="1"/>
  <c r="R1153" i="1" s="1"/>
  <c r="R1154" i="1" s="1"/>
  <c r="R1155" i="1" s="1"/>
  <c r="R1156" i="1" s="1"/>
  <c r="R1157" i="1" s="1"/>
  <c r="R1158" i="1" s="1"/>
  <c r="R1159" i="1" s="1"/>
  <c r="R1160" i="1" s="1"/>
  <c r="R1161" i="1" s="1"/>
  <c r="R1162" i="1" s="1"/>
  <c r="R1163" i="1" s="1"/>
  <c r="R1164" i="1" s="1"/>
  <c r="R1165" i="1" s="1"/>
  <c r="R1166" i="1" s="1"/>
  <c r="R1167" i="1" s="1"/>
  <c r="R1168" i="1" s="1"/>
  <c r="R1169" i="1" s="1"/>
  <c r="R1170" i="1" s="1"/>
  <c r="R1171" i="1" s="1"/>
  <c r="R1172" i="1" s="1"/>
  <c r="R1173" i="1" s="1"/>
  <c r="R1174" i="1" s="1"/>
  <c r="R1175" i="1" s="1"/>
  <c r="R1176" i="1" s="1"/>
  <c r="R1177" i="1" s="1"/>
  <c r="R1178" i="1" s="1"/>
  <c r="R1179" i="1" s="1"/>
  <c r="R1180" i="1" s="1"/>
  <c r="R1181" i="1" s="1"/>
  <c r="R1182" i="1" s="1"/>
  <c r="R1183" i="1" s="1"/>
  <c r="R1184" i="1" s="1"/>
  <c r="R1185" i="1" s="1"/>
  <c r="R1186" i="1" s="1"/>
  <c r="R1187" i="1" s="1"/>
  <c r="R1188" i="1" s="1"/>
  <c r="R1189" i="1" s="1"/>
  <c r="R1190" i="1" s="1"/>
  <c r="R1191" i="1" s="1"/>
  <c r="R1192" i="1" s="1"/>
  <c r="R1193" i="1" s="1"/>
  <c r="R1194" i="1" s="1"/>
  <c r="R1195" i="1" s="1"/>
  <c r="R1196" i="1" s="1"/>
  <c r="R1197" i="1" s="1"/>
  <c r="R1198" i="1" s="1"/>
  <c r="R1199" i="1" s="1"/>
  <c r="R1200" i="1" s="1"/>
  <c r="R1201" i="1" s="1"/>
  <c r="R1202" i="1" s="1"/>
  <c r="R1203" i="1" s="1"/>
  <c r="R1204" i="1" s="1"/>
  <c r="R1205" i="1" s="1"/>
  <c r="R1206" i="1" s="1"/>
  <c r="R1207" i="1" s="1"/>
  <c r="R1208" i="1" s="1"/>
  <c r="R1209" i="1" s="1"/>
  <c r="R1210" i="1" s="1"/>
  <c r="R1211" i="1" s="1"/>
  <c r="R1212" i="1" s="1"/>
  <c r="R1213" i="1" s="1"/>
  <c r="R1214" i="1" s="1"/>
  <c r="R1215" i="1" s="1"/>
  <c r="R1216" i="1" s="1"/>
  <c r="R1217" i="1" s="1"/>
  <c r="R1218" i="1" s="1"/>
  <c r="R1219" i="1" s="1"/>
  <c r="R1220" i="1" s="1"/>
  <c r="R1221" i="1" s="1"/>
  <c r="R1222" i="1" s="1"/>
  <c r="R1223" i="1" s="1"/>
  <c r="R1224" i="1" s="1"/>
  <c r="R1225" i="1" s="1"/>
  <c r="R1226" i="1" s="1"/>
  <c r="R1227" i="1" s="1"/>
  <c r="R1228" i="1" s="1"/>
  <c r="R1229" i="1" s="1"/>
  <c r="R1230" i="1" s="1"/>
  <c r="R1231" i="1" s="1"/>
  <c r="R1232" i="1" s="1"/>
  <c r="R1233" i="1" s="1"/>
  <c r="R1234" i="1" s="1"/>
  <c r="R1235" i="1" s="1"/>
  <c r="R1236" i="1" s="1"/>
  <c r="R1237" i="1" s="1"/>
  <c r="R1238" i="1" s="1"/>
  <c r="R1239" i="1" s="1"/>
  <c r="R1240" i="1" s="1"/>
  <c r="R1241" i="1" s="1"/>
  <c r="R1242" i="1" s="1"/>
  <c r="R1243" i="1" s="1"/>
  <c r="R1244" i="1" s="1"/>
  <c r="R1245" i="1" s="1"/>
  <c r="R1246" i="1" s="1"/>
  <c r="R1247" i="1" s="1"/>
  <c r="R1248" i="1" s="1"/>
  <c r="R1249" i="1" s="1"/>
  <c r="R1250" i="1" s="1"/>
  <c r="R1251" i="1" s="1"/>
  <c r="R1252" i="1" s="1"/>
  <c r="R1253" i="1" s="1"/>
  <c r="R1254" i="1" s="1"/>
  <c r="R1255" i="1" s="1"/>
  <c r="R1256" i="1" s="1"/>
  <c r="R1257" i="1" s="1"/>
  <c r="R1258" i="1" s="1"/>
  <c r="R1259" i="1" s="1"/>
  <c r="R1260" i="1" s="1"/>
  <c r="R1261" i="1" s="1"/>
  <c r="R1262" i="1" s="1"/>
  <c r="R1263" i="1" s="1"/>
  <c r="R1264" i="1" s="1"/>
  <c r="R1265" i="1" s="1"/>
  <c r="R1266" i="1" s="1"/>
  <c r="R1267" i="1" s="1"/>
  <c r="R1268" i="1" s="1"/>
  <c r="R1269" i="1" s="1"/>
  <c r="R1270" i="1" s="1"/>
  <c r="R1271" i="1" s="1"/>
  <c r="R1272" i="1" s="1"/>
  <c r="R1273" i="1" s="1"/>
  <c r="R1274" i="1" s="1"/>
  <c r="R1275" i="1" s="1"/>
  <c r="R1276" i="1" s="1"/>
  <c r="R1277" i="1" s="1"/>
  <c r="R1278" i="1" s="1"/>
  <c r="R1279" i="1" s="1"/>
  <c r="R1280" i="1" s="1"/>
  <c r="R1281" i="1" s="1"/>
  <c r="R1282" i="1" s="1"/>
  <c r="R1283" i="1" s="1"/>
  <c r="R1284" i="1" s="1"/>
  <c r="R1285" i="1" s="1"/>
  <c r="R1286" i="1" s="1"/>
  <c r="R1287" i="1" s="1"/>
  <c r="R1288" i="1" s="1"/>
  <c r="R1289" i="1" s="1"/>
  <c r="R1290" i="1" s="1"/>
  <c r="R1291" i="1" s="1"/>
  <c r="R1292" i="1" s="1"/>
  <c r="R1293" i="1" s="1"/>
  <c r="R1294" i="1" s="1"/>
  <c r="R1295" i="1" s="1"/>
  <c r="R1296" i="1" s="1"/>
  <c r="R1297" i="1" s="1"/>
  <c r="R1298" i="1" s="1"/>
  <c r="R1299" i="1" s="1"/>
  <c r="R1300" i="1" s="1"/>
  <c r="R1301" i="1" s="1"/>
  <c r="R1302" i="1" s="1"/>
  <c r="R1303" i="1" s="1"/>
  <c r="R1304" i="1" s="1"/>
  <c r="R1305" i="1" s="1"/>
  <c r="R1306" i="1" s="1"/>
  <c r="R1307" i="1" s="1"/>
  <c r="R1308" i="1" s="1"/>
  <c r="R1309" i="1" s="1"/>
  <c r="R1310" i="1" s="1"/>
  <c r="R1311" i="1" s="1"/>
  <c r="R1312" i="1" s="1"/>
  <c r="R1313" i="1" s="1"/>
  <c r="R1314" i="1" s="1"/>
  <c r="R1315" i="1" s="1"/>
  <c r="R1316" i="1" s="1"/>
  <c r="R1317" i="1" s="1"/>
  <c r="R1318" i="1" s="1"/>
  <c r="R1319" i="1" s="1"/>
  <c r="R1320" i="1" s="1"/>
  <c r="R1321" i="1" s="1"/>
  <c r="R1322" i="1" s="1"/>
  <c r="R1323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O3" i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K3" i="1"/>
  <c r="R2" i="1"/>
  <c r="P2" i="1"/>
  <c r="O2" i="1"/>
  <c r="N2" i="1"/>
  <c r="N3" i="1" s="1"/>
  <c r="N4" i="1" s="1"/>
  <c r="Q2" i="1" l="1"/>
  <c r="S2" i="1" s="1"/>
  <c r="Q3" i="1"/>
  <c r="S3" i="1" s="1"/>
  <c r="N5" i="1"/>
  <c r="Q4" i="1"/>
  <c r="S4" i="1" s="1"/>
  <c r="Q5" i="1" l="1"/>
  <c r="N6" i="1"/>
  <c r="N7" i="1" l="1"/>
  <c r="Q6" i="1"/>
  <c r="S6" i="1" s="1"/>
  <c r="S5" i="1"/>
  <c r="N8" i="1" l="1"/>
  <c r="Q7" i="1"/>
  <c r="S7" i="1" l="1"/>
  <c r="Q8" i="1"/>
  <c r="S8" i="1" s="1"/>
  <c r="N9" i="1"/>
  <c r="Q9" i="1" l="1"/>
  <c r="N10" i="1"/>
  <c r="N11" i="1" l="1"/>
  <c r="Q10" i="1"/>
  <c r="S10" i="1" s="1"/>
  <c r="S9" i="1"/>
  <c r="Q11" i="1" l="1"/>
  <c r="N12" i="1"/>
  <c r="N13" i="1" l="1"/>
  <c r="Q12" i="1"/>
  <c r="S12" i="1" s="1"/>
  <c r="S11" i="1"/>
  <c r="Q13" i="1" l="1"/>
  <c r="S13" i="1" s="1"/>
  <c r="N14" i="1"/>
  <c r="N15" i="1" l="1"/>
  <c r="Q14" i="1"/>
  <c r="S14" i="1" s="1"/>
  <c r="N16" i="1" l="1"/>
  <c r="Q15" i="1"/>
  <c r="S15" i="1" s="1"/>
  <c r="Q16" i="1" l="1"/>
  <c r="S16" i="1" s="1"/>
  <c r="N17" i="1"/>
  <c r="N18" i="1" l="1"/>
  <c r="Q17" i="1"/>
  <c r="S17" i="1" s="1"/>
  <c r="N19" i="1" l="1"/>
  <c r="Q18" i="1"/>
  <c r="S18" i="1" s="1"/>
  <c r="Q19" i="1" l="1"/>
  <c r="S19" i="1" s="1"/>
  <c r="N20" i="1"/>
  <c r="N21" i="1" l="1"/>
  <c r="Q20" i="1"/>
  <c r="S20" i="1" s="1"/>
  <c r="N22" i="1" l="1"/>
  <c r="Q21" i="1"/>
  <c r="S21" i="1" s="1"/>
  <c r="Q22" i="1" l="1"/>
  <c r="S22" i="1" s="1"/>
  <c r="N23" i="1"/>
  <c r="Q23" i="1" l="1"/>
  <c r="S23" i="1" s="1"/>
  <c r="N24" i="1"/>
  <c r="N25" i="1" l="1"/>
  <c r="Q24" i="1"/>
  <c r="S24" i="1" s="1"/>
  <c r="Q25" i="1" l="1"/>
  <c r="S25" i="1" s="1"/>
  <c r="N26" i="1"/>
  <c r="N27" i="1" l="1"/>
  <c r="Q26" i="1"/>
  <c r="S26" i="1" s="1"/>
  <c r="N28" i="1" l="1"/>
  <c r="Q27" i="1"/>
  <c r="S27" i="1" s="1"/>
  <c r="Q28" i="1" l="1"/>
  <c r="S28" i="1" s="1"/>
  <c r="N29" i="1"/>
  <c r="Q29" i="1" l="1"/>
  <c r="S29" i="1" s="1"/>
  <c r="N30" i="1"/>
  <c r="N31" i="1" l="1"/>
  <c r="Q30" i="1"/>
  <c r="S30" i="1" s="1"/>
  <c r="N32" i="1" l="1"/>
  <c r="Q31" i="1"/>
  <c r="S31" i="1" s="1"/>
  <c r="N33" i="1" l="1"/>
  <c r="Q32" i="1"/>
  <c r="S32" i="1" s="1"/>
  <c r="N34" i="1" l="1"/>
  <c r="Q33" i="1"/>
  <c r="S33" i="1" s="1"/>
  <c r="N35" i="1" l="1"/>
  <c r="Q34" i="1"/>
  <c r="S34" i="1" s="1"/>
  <c r="N36" i="1" l="1"/>
  <c r="Q35" i="1"/>
  <c r="S35" i="1" s="1"/>
  <c r="Q36" i="1" l="1"/>
  <c r="S36" i="1" s="1"/>
  <c r="N37" i="1"/>
  <c r="N38" i="1" l="1"/>
  <c r="Q37" i="1"/>
  <c r="S37" i="1" s="1"/>
  <c r="Q38" i="1" l="1"/>
  <c r="S38" i="1" s="1"/>
  <c r="N39" i="1"/>
  <c r="Q39" i="1" l="1"/>
  <c r="S39" i="1" s="1"/>
  <c r="N40" i="1"/>
  <c r="Q40" i="1" l="1"/>
  <c r="S40" i="1" s="1"/>
  <c r="N41" i="1"/>
  <c r="Q41" i="1" l="1"/>
  <c r="S41" i="1" s="1"/>
  <c r="N42" i="1"/>
  <c r="Q42" i="1" s="1"/>
  <c r="N43" i="1" l="1"/>
  <c r="O43" i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P43" i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S42" i="1"/>
  <c r="Q43" i="1" l="1"/>
  <c r="S43" i="1" s="1"/>
  <c r="N44" i="1"/>
  <c r="Q44" i="1" l="1"/>
  <c r="S44" i="1" s="1"/>
  <c r="N45" i="1"/>
  <c r="N46" i="1" l="1"/>
  <c r="Q45" i="1"/>
  <c r="S45" i="1" s="1"/>
  <c r="Q46" i="1" l="1"/>
  <c r="S46" i="1" s="1"/>
  <c r="N47" i="1"/>
  <c r="N48" i="1" l="1"/>
  <c r="Q47" i="1"/>
  <c r="S47" i="1" s="1"/>
  <c r="N49" i="1" l="1"/>
  <c r="Q48" i="1"/>
  <c r="S48" i="1" s="1"/>
  <c r="Q49" i="1" l="1"/>
  <c r="S49" i="1" s="1"/>
  <c r="N50" i="1"/>
  <c r="N51" i="1" l="1"/>
  <c r="Q50" i="1"/>
  <c r="S50" i="1" s="1"/>
  <c r="N52" i="1" l="1"/>
  <c r="Q51" i="1"/>
  <c r="S51" i="1" s="1"/>
  <c r="N53" i="1" l="1"/>
  <c r="Q52" i="1"/>
  <c r="S52" i="1" s="1"/>
  <c r="Q53" i="1" l="1"/>
  <c r="S53" i="1" s="1"/>
  <c r="N54" i="1"/>
  <c r="N55" i="1" l="1"/>
  <c r="Q54" i="1"/>
  <c r="S54" i="1" s="1"/>
  <c r="Q55" i="1" l="1"/>
  <c r="S55" i="1" s="1"/>
  <c r="N56" i="1"/>
  <c r="N57" i="1" l="1"/>
  <c r="Q56" i="1"/>
  <c r="S56" i="1" s="1"/>
  <c r="N58" i="1" l="1"/>
  <c r="Q57" i="1"/>
  <c r="S57" i="1" s="1"/>
  <c r="N59" i="1" l="1"/>
  <c r="Q58" i="1"/>
  <c r="S58" i="1" s="1"/>
  <c r="Q59" i="1" l="1"/>
  <c r="S59" i="1" s="1"/>
  <c r="N60" i="1"/>
  <c r="N61" i="1" l="1"/>
  <c r="Q60" i="1"/>
  <c r="S60" i="1" s="1"/>
  <c r="N62" i="1" l="1"/>
  <c r="Q61" i="1"/>
  <c r="S61" i="1" s="1"/>
  <c r="N63" i="1" l="1"/>
  <c r="Q62" i="1"/>
  <c r="S62" i="1" s="1"/>
  <c r="Q63" i="1" l="1"/>
  <c r="S63" i="1" s="1"/>
  <c r="N64" i="1"/>
  <c r="N65" i="1" l="1"/>
  <c r="Q64" i="1"/>
  <c r="S64" i="1" s="1"/>
  <c r="N66" i="1" l="1"/>
  <c r="Q65" i="1"/>
  <c r="S65" i="1" s="1"/>
  <c r="Q66" i="1" l="1"/>
  <c r="S66" i="1" s="1"/>
  <c r="N67" i="1"/>
  <c r="Q67" i="1" l="1"/>
  <c r="S67" i="1" s="1"/>
  <c r="N68" i="1"/>
  <c r="Q68" i="1" l="1"/>
  <c r="S68" i="1" s="1"/>
  <c r="N69" i="1"/>
  <c r="Q69" i="1" l="1"/>
  <c r="S69" i="1" s="1"/>
  <c r="N70" i="1"/>
  <c r="Q70" i="1" l="1"/>
  <c r="S70" i="1" s="1"/>
  <c r="N71" i="1"/>
  <c r="N72" i="1" l="1"/>
  <c r="Q71" i="1"/>
  <c r="S71" i="1" s="1"/>
  <c r="N73" i="1" l="1"/>
  <c r="Q72" i="1"/>
  <c r="S72" i="1" s="1"/>
  <c r="Q73" i="1" l="1"/>
  <c r="S73" i="1" s="1"/>
  <c r="N74" i="1"/>
  <c r="N75" i="1" l="1"/>
  <c r="Q74" i="1"/>
  <c r="S74" i="1" s="1"/>
  <c r="N76" i="1" l="1"/>
  <c r="Q75" i="1"/>
  <c r="S75" i="1" s="1"/>
  <c r="Q76" i="1" l="1"/>
  <c r="S76" i="1" s="1"/>
  <c r="N77" i="1"/>
  <c r="N78" i="1" l="1"/>
  <c r="Q77" i="1"/>
  <c r="S77" i="1" s="1"/>
  <c r="Q78" i="1" l="1"/>
  <c r="S78" i="1" s="1"/>
  <c r="N79" i="1"/>
  <c r="N80" i="1" l="1"/>
  <c r="Q79" i="1"/>
  <c r="S79" i="1" s="1"/>
  <c r="Q80" i="1" l="1"/>
  <c r="S80" i="1" s="1"/>
  <c r="N81" i="1"/>
  <c r="N82" i="1" l="1"/>
  <c r="Q81" i="1"/>
  <c r="S81" i="1" s="1"/>
  <c r="N83" i="1" l="1"/>
  <c r="Q82" i="1"/>
  <c r="S82" i="1" s="1"/>
  <c r="Q83" i="1" l="1"/>
  <c r="S83" i="1" s="1"/>
  <c r="N84" i="1"/>
  <c r="N85" i="1" l="1"/>
  <c r="Q84" i="1"/>
  <c r="S84" i="1" s="1"/>
  <c r="N86" i="1" l="1"/>
  <c r="Q85" i="1"/>
  <c r="S85" i="1" s="1"/>
  <c r="Q86" i="1" l="1"/>
  <c r="S86" i="1" s="1"/>
  <c r="N87" i="1"/>
  <c r="Q87" i="1" l="1"/>
  <c r="S87" i="1" s="1"/>
  <c r="N88" i="1"/>
  <c r="Q88" i="1" l="1"/>
  <c r="S88" i="1" s="1"/>
  <c r="N89" i="1"/>
  <c r="Q89" i="1" l="1"/>
  <c r="S89" i="1" s="1"/>
  <c r="N90" i="1"/>
  <c r="N91" i="1" l="1"/>
  <c r="Q90" i="1"/>
  <c r="S90" i="1" s="1"/>
  <c r="N92" i="1" l="1"/>
  <c r="Q91" i="1"/>
  <c r="S91" i="1" s="1"/>
  <c r="N93" i="1" l="1"/>
  <c r="Q92" i="1"/>
  <c r="S92" i="1" s="1"/>
  <c r="N94" i="1" l="1"/>
  <c r="Q93" i="1"/>
  <c r="S93" i="1" s="1"/>
  <c r="N95" i="1" l="1"/>
  <c r="Q95" i="1" s="1"/>
  <c r="Q94" i="1"/>
  <c r="S94" i="1" s="1"/>
  <c r="N96" i="1" l="1"/>
  <c r="O96" i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P96" i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S95" i="1"/>
  <c r="N97" i="1" l="1"/>
  <c r="Q96" i="1"/>
  <c r="S96" i="1" s="1"/>
  <c r="N98" i="1" l="1"/>
  <c r="Q97" i="1"/>
  <c r="S97" i="1" s="1"/>
  <c r="Q98" i="1" l="1"/>
  <c r="S98" i="1" s="1"/>
  <c r="N99" i="1"/>
  <c r="N100" i="1" l="1"/>
  <c r="Q99" i="1"/>
  <c r="S99" i="1" s="1"/>
  <c r="Q100" i="1" l="1"/>
  <c r="S100" i="1" s="1"/>
  <c r="N101" i="1"/>
  <c r="N102" i="1" l="1"/>
  <c r="Q101" i="1"/>
  <c r="S101" i="1" s="1"/>
  <c r="N103" i="1" l="1"/>
  <c r="Q102" i="1"/>
  <c r="S102" i="1" s="1"/>
  <c r="Q103" i="1" l="1"/>
  <c r="S103" i="1" s="1"/>
  <c r="N104" i="1"/>
  <c r="N105" i="1" l="1"/>
  <c r="Q104" i="1"/>
  <c r="S104" i="1" s="1"/>
  <c r="Q105" i="1" l="1"/>
  <c r="S105" i="1" s="1"/>
  <c r="N106" i="1"/>
  <c r="Q106" i="1" l="1"/>
  <c r="S106" i="1" s="1"/>
  <c r="N107" i="1"/>
  <c r="N108" i="1" l="1"/>
  <c r="Q107" i="1"/>
  <c r="S107" i="1" s="1"/>
  <c r="N109" i="1" l="1"/>
  <c r="Q108" i="1"/>
  <c r="S108" i="1" s="1"/>
  <c r="Q109" i="1" l="1"/>
  <c r="S109" i="1" s="1"/>
  <c r="N110" i="1"/>
  <c r="N111" i="1" l="1"/>
  <c r="Q110" i="1"/>
  <c r="S110" i="1" s="1"/>
  <c r="N112" i="1" l="1"/>
  <c r="Q111" i="1"/>
  <c r="S111" i="1" s="1"/>
  <c r="Q112" i="1" l="1"/>
  <c r="S112" i="1" s="1"/>
  <c r="N113" i="1"/>
  <c r="Q113" i="1" l="1"/>
  <c r="S113" i="1" s="1"/>
  <c r="N114" i="1"/>
  <c r="N115" i="1" l="1"/>
  <c r="Q114" i="1"/>
  <c r="S114" i="1" s="1"/>
  <c r="N116" i="1" l="1"/>
  <c r="Q115" i="1"/>
  <c r="S115" i="1" s="1"/>
  <c r="N117" i="1" l="1"/>
  <c r="Q116" i="1"/>
  <c r="S116" i="1" s="1"/>
  <c r="N118" i="1" l="1"/>
  <c r="Q117" i="1"/>
  <c r="S117" i="1" s="1"/>
  <c r="N119" i="1" l="1"/>
  <c r="Q118" i="1"/>
  <c r="S118" i="1" s="1"/>
  <c r="Q119" i="1" l="1"/>
  <c r="S119" i="1" s="1"/>
  <c r="N120" i="1"/>
  <c r="N121" i="1" l="1"/>
  <c r="Q120" i="1"/>
  <c r="S120" i="1" s="1"/>
  <c r="N122" i="1" l="1"/>
  <c r="Q121" i="1"/>
  <c r="S121" i="1" s="1"/>
  <c r="N123" i="1" l="1"/>
  <c r="Q122" i="1"/>
  <c r="S122" i="1" s="1"/>
  <c r="Q123" i="1" l="1"/>
  <c r="S123" i="1" s="1"/>
  <c r="N124" i="1"/>
  <c r="Q124" i="1" l="1"/>
  <c r="S124" i="1" s="1"/>
  <c r="N125" i="1"/>
  <c r="N126" i="1" l="1"/>
  <c r="Q125" i="1"/>
  <c r="S125" i="1" s="1"/>
  <c r="Q126" i="1" l="1"/>
  <c r="S126" i="1" s="1"/>
  <c r="N127" i="1"/>
  <c r="N128" i="1" l="1"/>
  <c r="Q127" i="1"/>
  <c r="S127" i="1" s="1"/>
  <c r="N129" i="1" l="1"/>
  <c r="Q128" i="1"/>
  <c r="S128" i="1" s="1"/>
  <c r="Q129" i="1" l="1"/>
  <c r="S129" i="1" s="1"/>
  <c r="N130" i="1"/>
  <c r="Q130" i="1" l="1"/>
  <c r="S130" i="1" s="1"/>
  <c r="N131" i="1"/>
  <c r="N132" i="1" l="1"/>
  <c r="Q131" i="1"/>
  <c r="S131" i="1" s="1"/>
  <c r="N133" i="1" l="1"/>
  <c r="Q132" i="1"/>
  <c r="S132" i="1" s="1"/>
  <c r="N134" i="1" l="1"/>
  <c r="Q133" i="1"/>
  <c r="S133" i="1" s="1"/>
  <c r="N135" i="1" l="1"/>
  <c r="Q134" i="1"/>
  <c r="S134" i="1" s="1"/>
  <c r="Q135" i="1" l="1"/>
  <c r="S135" i="1" s="1"/>
  <c r="N136" i="1"/>
  <c r="N137" i="1" l="1"/>
  <c r="Q136" i="1"/>
  <c r="S136" i="1" s="1"/>
  <c r="N138" i="1" l="1"/>
  <c r="Q137" i="1"/>
  <c r="S137" i="1" s="1"/>
  <c r="N139" i="1" l="1"/>
  <c r="Q138" i="1"/>
  <c r="S138" i="1" s="1"/>
  <c r="N140" i="1" l="1"/>
  <c r="Q139" i="1"/>
  <c r="S139" i="1" s="1"/>
  <c r="Q140" i="1" l="1"/>
  <c r="S140" i="1" s="1"/>
  <c r="N141" i="1"/>
  <c r="Q141" i="1" l="1"/>
  <c r="S141" i="1" s="1"/>
  <c r="N142" i="1"/>
  <c r="N143" i="1" l="1"/>
  <c r="Q142" i="1"/>
  <c r="S142" i="1" s="1"/>
  <c r="Q143" i="1" l="1"/>
  <c r="S143" i="1" s="1"/>
  <c r="N144" i="1"/>
  <c r="Q144" i="1" l="1"/>
  <c r="S144" i="1" s="1"/>
  <c r="N145" i="1"/>
  <c r="Q145" i="1" l="1"/>
  <c r="S145" i="1" s="1"/>
  <c r="N146" i="1"/>
  <c r="Q146" i="1" l="1"/>
  <c r="S146" i="1" s="1"/>
  <c r="N147" i="1"/>
  <c r="Q147" i="1" s="1"/>
  <c r="P148" i="1" l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O148" i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N148" i="1"/>
  <c r="S147" i="1"/>
  <c r="N149" i="1" l="1"/>
  <c r="Q148" i="1"/>
  <c r="S148" i="1" s="1"/>
  <c r="Q149" i="1" l="1"/>
  <c r="S149" i="1" s="1"/>
  <c r="N150" i="1"/>
  <c r="N151" i="1" l="1"/>
  <c r="Q150" i="1"/>
  <c r="S150" i="1" s="1"/>
  <c r="N152" i="1" l="1"/>
  <c r="Q151" i="1"/>
  <c r="S151" i="1" s="1"/>
  <c r="N153" i="1" l="1"/>
  <c r="Q152" i="1"/>
  <c r="S152" i="1" s="1"/>
  <c r="Q153" i="1" l="1"/>
  <c r="S153" i="1" s="1"/>
  <c r="N154" i="1"/>
  <c r="N155" i="1" l="1"/>
  <c r="Q154" i="1"/>
  <c r="S154" i="1" s="1"/>
  <c r="Q155" i="1" l="1"/>
  <c r="S155" i="1" s="1"/>
  <c r="N156" i="1"/>
  <c r="N157" i="1" l="1"/>
  <c r="Q156" i="1"/>
  <c r="S156" i="1" s="1"/>
  <c r="N158" i="1" l="1"/>
  <c r="Q157" i="1"/>
  <c r="S157" i="1" s="1"/>
  <c r="N159" i="1" l="1"/>
  <c r="Q158" i="1"/>
  <c r="S158" i="1" s="1"/>
  <c r="Q159" i="1" l="1"/>
  <c r="S159" i="1" s="1"/>
  <c r="N160" i="1"/>
  <c r="N161" i="1" l="1"/>
  <c r="Q160" i="1"/>
  <c r="S160" i="1" s="1"/>
  <c r="N162" i="1" l="1"/>
  <c r="Q161" i="1"/>
  <c r="S161" i="1" s="1"/>
  <c r="N163" i="1" l="1"/>
  <c r="Q162" i="1"/>
  <c r="S162" i="1" s="1"/>
  <c r="Q163" i="1" l="1"/>
  <c r="S163" i="1" s="1"/>
  <c r="N164" i="1"/>
  <c r="Q164" i="1" l="1"/>
  <c r="S164" i="1" s="1"/>
  <c r="N165" i="1"/>
  <c r="N166" i="1" l="1"/>
  <c r="Q165" i="1"/>
  <c r="S165" i="1" s="1"/>
  <c r="Q166" i="1" l="1"/>
  <c r="S166" i="1" s="1"/>
  <c r="N167" i="1"/>
  <c r="Q167" i="1" l="1"/>
  <c r="S167" i="1" s="1"/>
  <c r="N168" i="1"/>
  <c r="N169" i="1" l="1"/>
  <c r="Q168" i="1"/>
  <c r="S168" i="1" s="1"/>
  <c r="Q169" i="1" l="1"/>
  <c r="S169" i="1" s="1"/>
  <c r="N170" i="1"/>
  <c r="N171" i="1" l="1"/>
  <c r="Q170" i="1"/>
  <c r="S170" i="1" s="1"/>
  <c r="N172" i="1" l="1"/>
  <c r="Q171" i="1"/>
  <c r="S171" i="1" s="1"/>
  <c r="N173" i="1" l="1"/>
  <c r="Q172" i="1"/>
  <c r="S172" i="1" s="1"/>
  <c r="Q173" i="1" l="1"/>
  <c r="S173" i="1" s="1"/>
  <c r="N174" i="1"/>
  <c r="N175" i="1" l="1"/>
  <c r="Q174" i="1"/>
  <c r="S174" i="1" s="1"/>
  <c r="N176" i="1" l="1"/>
  <c r="Q175" i="1"/>
  <c r="S175" i="1" s="1"/>
  <c r="Q176" i="1" l="1"/>
  <c r="S176" i="1" s="1"/>
  <c r="N177" i="1"/>
  <c r="N178" i="1" l="1"/>
  <c r="Q177" i="1"/>
  <c r="S177" i="1" s="1"/>
  <c r="N179" i="1" l="1"/>
  <c r="Q178" i="1"/>
  <c r="S178" i="1" s="1"/>
  <c r="N180" i="1" l="1"/>
  <c r="Q179" i="1"/>
  <c r="S179" i="1" s="1"/>
  <c r="N181" i="1" l="1"/>
  <c r="Q180" i="1"/>
  <c r="S180" i="1" s="1"/>
  <c r="Q181" i="1" l="1"/>
  <c r="S181" i="1" s="1"/>
  <c r="N182" i="1"/>
  <c r="N183" i="1" l="1"/>
  <c r="Q182" i="1"/>
  <c r="S182" i="1" s="1"/>
  <c r="N184" i="1" l="1"/>
  <c r="Q183" i="1"/>
  <c r="S183" i="1" s="1"/>
  <c r="N185" i="1" l="1"/>
  <c r="Q184" i="1"/>
  <c r="S184" i="1" s="1"/>
  <c r="Q185" i="1" l="1"/>
  <c r="S185" i="1" s="1"/>
  <c r="N186" i="1"/>
  <c r="N187" i="1" l="1"/>
  <c r="Q186" i="1"/>
  <c r="S186" i="1" s="1"/>
  <c r="Q187" i="1" l="1"/>
  <c r="S187" i="1" s="1"/>
  <c r="N188" i="1"/>
  <c r="Q188" i="1" l="1"/>
  <c r="S188" i="1" s="1"/>
  <c r="N189" i="1"/>
  <c r="N190" i="1" l="1"/>
  <c r="Q189" i="1"/>
  <c r="S189" i="1" s="1"/>
  <c r="N191" i="1" l="1"/>
  <c r="Q190" i="1"/>
  <c r="S190" i="1" s="1"/>
  <c r="N192" i="1" l="1"/>
  <c r="Q191" i="1"/>
  <c r="S191" i="1" s="1"/>
  <c r="Q192" i="1" l="1"/>
  <c r="S192" i="1" s="1"/>
  <c r="N193" i="1"/>
  <c r="N194" i="1" l="1"/>
  <c r="Q193" i="1"/>
  <c r="S193" i="1" s="1"/>
  <c r="Q194" i="1" l="1"/>
  <c r="S194" i="1" s="1"/>
  <c r="N195" i="1"/>
  <c r="Q195" i="1" l="1"/>
  <c r="S195" i="1" s="1"/>
  <c r="N196" i="1"/>
  <c r="N197" i="1" l="1"/>
  <c r="Q196" i="1"/>
  <c r="S196" i="1" s="1"/>
  <c r="N198" i="1" l="1"/>
  <c r="Q197" i="1"/>
  <c r="S197" i="1" s="1"/>
  <c r="Q198" i="1" l="1"/>
  <c r="S198" i="1" s="1"/>
  <c r="N199" i="1"/>
  <c r="Q199" i="1" s="1"/>
  <c r="N200" i="1" l="1"/>
  <c r="S199" i="1"/>
  <c r="O200" i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P200" i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Q200" i="1" l="1"/>
  <c r="S200" i="1" s="1"/>
  <c r="N201" i="1"/>
  <c r="N202" i="1" l="1"/>
  <c r="Q201" i="1"/>
  <c r="S201" i="1" s="1"/>
  <c r="Q202" i="1" l="1"/>
  <c r="S202" i="1" s="1"/>
  <c r="N203" i="1"/>
  <c r="N204" i="1" l="1"/>
  <c r="Q203" i="1"/>
  <c r="S203" i="1" s="1"/>
  <c r="N205" i="1" l="1"/>
  <c r="Q204" i="1"/>
  <c r="S204" i="1" s="1"/>
  <c r="N206" i="1" l="1"/>
  <c r="Q205" i="1"/>
  <c r="S205" i="1" s="1"/>
  <c r="N207" i="1" l="1"/>
  <c r="Q206" i="1"/>
  <c r="S206" i="1" s="1"/>
  <c r="Q207" i="1" l="1"/>
  <c r="S207" i="1" s="1"/>
  <c r="N208" i="1"/>
  <c r="N209" i="1" l="1"/>
  <c r="Q208" i="1"/>
  <c r="S208" i="1" s="1"/>
  <c r="N210" i="1" l="1"/>
  <c r="Q209" i="1"/>
  <c r="S209" i="1" s="1"/>
  <c r="N211" i="1" l="1"/>
  <c r="Q210" i="1"/>
  <c r="S210" i="1" s="1"/>
  <c r="N212" i="1" l="1"/>
  <c r="Q211" i="1"/>
  <c r="S211" i="1" s="1"/>
  <c r="Q212" i="1" l="1"/>
  <c r="S212" i="1" s="1"/>
  <c r="N213" i="1"/>
  <c r="Q213" i="1" l="1"/>
  <c r="S213" i="1" s="1"/>
  <c r="N214" i="1"/>
  <c r="N215" i="1" l="1"/>
  <c r="Q214" i="1"/>
  <c r="S214" i="1" s="1"/>
  <c r="Q215" i="1" l="1"/>
  <c r="S215" i="1" s="1"/>
  <c r="N216" i="1"/>
  <c r="N217" i="1" l="1"/>
  <c r="Q216" i="1"/>
  <c r="S216" i="1" s="1"/>
  <c r="N218" i="1" l="1"/>
  <c r="Q217" i="1"/>
  <c r="S217" i="1" s="1"/>
  <c r="Q218" i="1" l="1"/>
  <c r="S218" i="1" s="1"/>
  <c r="N219" i="1"/>
  <c r="N220" i="1" l="1"/>
  <c r="Q219" i="1"/>
  <c r="S219" i="1" s="1"/>
  <c r="Q220" i="1" l="1"/>
  <c r="S220" i="1" s="1"/>
  <c r="N221" i="1"/>
  <c r="Q221" i="1" l="1"/>
  <c r="S221" i="1" s="1"/>
  <c r="N222" i="1"/>
  <c r="N223" i="1" l="1"/>
  <c r="Q222" i="1"/>
  <c r="S222" i="1" s="1"/>
  <c r="N224" i="1" l="1"/>
  <c r="Q223" i="1"/>
  <c r="S223" i="1" s="1"/>
  <c r="Q224" i="1" l="1"/>
  <c r="S224" i="1" s="1"/>
  <c r="N225" i="1"/>
  <c r="Q225" i="1" l="1"/>
  <c r="S225" i="1" s="1"/>
  <c r="N226" i="1"/>
  <c r="N227" i="1" l="1"/>
  <c r="Q226" i="1"/>
  <c r="S226" i="1" s="1"/>
  <c r="N228" i="1" l="1"/>
  <c r="Q227" i="1"/>
  <c r="S227" i="1" s="1"/>
  <c r="N229" i="1" l="1"/>
  <c r="Q228" i="1"/>
  <c r="S228" i="1" s="1"/>
  <c r="N230" i="1" l="1"/>
  <c r="Q229" i="1"/>
  <c r="S229" i="1" s="1"/>
  <c r="N231" i="1" l="1"/>
  <c r="Q230" i="1"/>
  <c r="S230" i="1" s="1"/>
  <c r="N232" i="1" l="1"/>
  <c r="Q231" i="1"/>
  <c r="S231" i="1" s="1"/>
  <c r="N233" i="1" l="1"/>
  <c r="Q232" i="1"/>
  <c r="S232" i="1" s="1"/>
  <c r="N234" i="1" l="1"/>
  <c r="Q233" i="1"/>
  <c r="S233" i="1" s="1"/>
  <c r="N235" i="1" l="1"/>
  <c r="Q234" i="1"/>
  <c r="S234" i="1" s="1"/>
  <c r="Q235" i="1" l="1"/>
  <c r="S235" i="1" s="1"/>
  <c r="N236" i="1"/>
  <c r="N237" i="1" l="1"/>
  <c r="Q236" i="1"/>
  <c r="S236" i="1" s="1"/>
  <c r="N238" i="1" l="1"/>
  <c r="Q237" i="1"/>
  <c r="S237" i="1" s="1"/>
  <c r="Q238" i="1" l="1"/>
  <c r="S238" i="1" s="1"/>
  <c r="N239" i="1"/>
  <c r="N240" i="1" l="1"/>
  <c r="Q239" i="1"/>
  <c r="S239" i="1" s="1"/>
  <c r="Q240" i="1" l="1"/>
  <c r="S240" i="1" s="1"/>
  <c r="N241" i="1"/>
  <c r="N242" i="1" l="1"/>
  <c r="Q241" i="1"/>
  <c r="S241" i="1" s="1"/>
  <c r="N243" i="1" l="1"/>
  <c r="Q242" i="1"/>
  <c r="S242" i="1" s="1"/>
  <c r="N244" i="1" l="1"/>
  <c r="Q243" i="1"/>
  <c r="S243" i="1" s="1"/>
  <c r="N245" i="1" l="1"/>
  <c r="Q244" i="1"/>
  <c r="S244" i="1" s="1"/>
  <c r="Q245" i="1" l="1"/>
  <c r="S245" i="1" s="1"/>
  <c r="N246" i="1"/>
  <c r="N247" i="1" l="1"/>
  <c r="Q246" i="1"/>
  <c r="S246" i="1" s="1"/>
  <c r="Q247" i="1" l="1"/>
  <c r="S247" i="1" s="1"/>
  <c r="N248" i="1"/>
  <c r="N249" i="1" l="1"/>
  <c r="Q248" i="1"/>
  <c r="S248" i="1" s="1"/>
  <c r="Q249" i="1" l="1"/>
  <c r="S249" i="1" s="1"/>
  <c r="N250" i="1"/>
  <c r="N251" i="1" l="1"/>
  <c r="Q251" i="1" s="1"/>
  <c r="Q250" i="1"/>
  <c r="S250" i="1" s="1"/>
  <c r="N252" i="1" l="1"/>
  <c r="P252" i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O252" i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S251" i="1"/>
  <c r="N253" i="1" l="1"/>
  <c r="Q252" i="1"/>
  <c r="S252" i="1" s="1"/>
  <c r="N254" i="1" l="1"/>
  <c r="Q253" i="1"/>
  <c r="S253" i="1" s="1"/>
  <c r="N255" i="1" l="1"/>
  <c r="Q254" i="1"/>
  <c r="S254" i="1" s="1"/>
  <c r="Q255" i="1" l="1"/>
  <c r="S255" i="1" s="1"/>
  <c r="N256" i="1"/>
  <c r="Q256" i="1" l="1"/>
  <c r="S256" i="1" s="1"/>
  <c r="N257" i="1"/>
  <c r="Q257" i="1" l="1"/>
  <c r="S257" i="1" s="1"/>
  <c r="N258" i="1"/>
  <c r="Q258" i="1" l="1"/>
  <c r="S258" i="1" s="1"/>
  <c r="N259" i="1"/>
  <c r="N260" i="1" l="1"/>
  <c r="Q259" i="1"/>
  <c r="S259" i="1" s="1"/>
  <c r="N261" i="1" l="1"/>
  <c r="Q260" i="1"/>
  <c r="S260" i="1" s="1"/>
  <c r="Q261" i="1" l="1"/>
  <c r="S261" i="1" s="1"/>
  <c r="N262" i="1"/>
  <c r="N263" i="1" l="1"/>
  <c r="Q262" i="1"/>
  <c r="S262" i="1" s="1"/>
  <c r="N264" i="1" l="1"/>
  <c r="Q263" i="1"/>
  <c r="S263" i="1" s="1"/>
  <c r="N265" i="1" l="1"/>
  <c r="Q264" i="1"/>
  <c r="S264" i="1" s="1"/>
  <c r="Q265" i="1" l="1"/>
  <c r="S265" i="1" s="1"/>
  <c r="N266" i="1"/>
  <c r="N267" i="1" l="1"/>
  <c r="Q266" i="1"/>
  <c r="S266" i="1" s="1"/>
  <c r="N268" i="1" l="1"/>
  <c r="Q267" i="1"/>
  <c r="S267" i="1" s="1"/>
  <c r="N269" i="1" l="1"/>
  <c r="Q268" i="1"/>
  <c r="S268" i="1" s="1"/>
  <c r="N270" i="1" l="1"/>
  <c r="Q269" i="1"/>
  <c r="S269" i="1" s="1"/>
  <c r="Q270" i="1" l="1"/>
  <c r="S270" i="1" s="1"/>
  <c r="N271" i="1"/>
  <c r="N272" i="1" l="1"/>
  <c r="Q271" i="1"/>
  <c r="S271" i="1" s="1"/>
  <c r="Q272" i="1" l="1"/>
  <c r="S272" i="1" s="1"/>
  <c r="N273" i="1"/>
  <c r="N274" i="1" l="1"/>
  <c r="Q273" i="1"/>
  <c r="S273" i="1" s="1"/>
  <c r="N275" i="1" l="1"/>
  <c r="Q274" i="1"/>
  <c r="S274" i="1" s="1"/>
  <c r="Q275" i="1" l="1"/>
  <c r="S275" i="1" s="1"/>
  <c r="N276" i="1"/>
  <c r="N277" i="1" l="1"/>
  <c r="Q276" i="1"/>
  <c r="S276" i="1" s="1"/>
  <c r="Q277" i="1" l="1"/>
  <c r="S277" i="1" s="1"/>
  <c r="N278" i="1"/>
  <c r="Q278" i="1" l="1"/>
  <c r="S278" i="1" s="1"/>
  <c r="N279" i="1"/>
  <c r="N280" i="1" l="1"/>
  <c r="Q279" i="1"/>
  <c r="S279" i="1" s="1"/>
  <c r="N281" i="1" l="1"/>
  <c r="Q280" i="1"/>
  <c r="S280" i="1" s="1"/>
  <c r="Q281" i="1" l="1"/>
  <c r="S281" i="1" s="1"/>
  <c r="N282" i="1"/>
  <c r="N283" i="1" l="1"/>
  <c r="Q282" i="1"/>
  <c r="S282" i="1" s="1"/>
  <c r="N284" i="1" l="1"/>
  <c r="Q283" i="1"/>
  <c r="S283" i="1" s="1"/>
  <c r="N285" i="1" l="1"/>
  <c r="Q284" i="1"/>
  <c r="S284" i="1" s="1"/>
  <c r="N286" i="1" l="1"/>
  <c r="Q285" i="1"/>
  <c r="S285" i="1" s="1"/>
  <c r="N287" i="1" l="1"/>
  <c r="Q286" i="1"/>
  <c r="S286" i="1" s="1"/>
  <c r="N288" i="1" l="1"/>
  <c r="Q287" i="1"/>
  <c r="S287" i="1" s="1"/>
  <c r="Q288" i="1" l="1"/>
  <c r="S288" i="1" s="1"/>
  <c r="N289" i="1"/>
  <c r="N290" i="1" l="1"/>
  <c r="Q289" i="1"/>
  <c r="S289" i="1" s="1"/>
  <c r="N291" i="1" l="1"/>
  <c r="Q290" i="1"/>
  <c r="S290" i="1" s="1"/>
  <c r="N292" i="1" l="1"/>
  <c r="Q291" i="1"/>
  <c r="S291" i="1" s="1"/>
  <c r="N293" i="1" l="1"/>
  <c r="Q292" i="1"/>
  <c r="S292" i="1" s="1"/>
  <c r="N294" i="1" l="1"/>
  <c r="Q293" i="1"/>
  <c r="S293" i="1" s="1"/>
  <c r="N295" i="1" l="1"/>
  <c r="Q294" i="1"/>
  <c r="S294" i="1" s="1"/>
  <c r="N296" i="1" l="1"/>
  <c r="Q295" i="1"/>
  <c r="S295" i="1" s="1"/>
  <c r="N297" i="1" l="1"/>
  <c r="Q296" i="1"/>
  <c r="S296" i="1" s="1"/>
  <c r="N298" i="1" l="1"/>
  <c r="Q297" i="1"/>
  <c r="S297" i="1" s="1"/>
  <c r="Q298" i="1" l="1"/>
  <c r="S298" i="1" s="1"/>
  <c r="N299" i="1"/>
  <c r="Q299" i="1" l="1"/>
  <c r="S299" i="1" s="1"/>
  <c r="N300" i="1"/>
  <c r="N301" i="1" l="1"/>
  <c r="Q300" i="1"/>
  <c r="S300" i="1" s="1"/>
  <c r="Q301" i="1" l="1"/>
  <c r="S301" i="1" s="1"/>
  <c r="N302" i="1"/>
  <c r="N303" i="1" l="1"/>
  <c r="Q303" i="1" s="1"/>
  <c r="Q302" i="1"/>
  <c r="S302" i="1" s="1"/>
  <c r="N304" i="1" l="1"/>
  <c r="S303" i="1"/>
  <c r="O304" i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P304" i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Q304" i="1" l="1"/>
  <c r="S304" i="1" s="1"/>
  <c r="N305" i="1"/>
  <c r="N306" i="1" l="1"/>
  <c r="Q305" i="1"/>
  <c r="S305" i="1" s="1"/>
  <c r="N307" i="1" l="1"/>
  <c r="Q306" i="1"/>
  <c r="S306" i="1" s="1"/>
  <c r="Q307" i="1" l="1"/>
  <c r="S307" i="1" s="1"/>
  <c r="N308" i="1"/>
  <c r="N309" i="1" l="1"/>
  <c r="Q308" i="1"/>
  <c r="S308" i="1" s="1"/>
  <c r="N310" i="1" l="1"/>
  <c r="Q309" i="1"/>
  <c r="S309" i="1" s="1"/>
  <c r="N311" i="1" l="1"/>
  <c r="Q310" i="1"/>
  <c r="S310" i="1" s="1"/>
  <c r="Q311" i="1" l="1"/>
  <c r="S311" i="1" s="1"/>
  <c r="N312" i="1"/>
  <c r="N313" i="1" l="1"/>
  <c r="Q312" i="1"/>
  <c r="S312" i="1" s="1"/>
  <c r="N314" i="1" l="1"/>
  <c r="Q313" i="1"/>
  <c r="S313" i="1" s="1"/>
  <c r="Q314" i="1" l="1"/>
  <c r="S314" i="1" s="1"/>
  <c r="N315" i="1"/>
  <c r="N316" i="1" l="1"/>
  <c r="Q315" i="1"/>
  <c r="S315" i="1" s="1"/>
  <c r="N317" i="1" l="1"/>
  <c r="Q316" i="1"/>
  <c r="S316" i="1" s="1"/>
  <c r="Q317" i="1" l="1"/>
  <c r="S317" i="1" s="1"/>
  <c r="N318" i="1"/>
  <c r="N319" i="1" l="1"/>
  <c r="Q318" i="1"/>
  <c r="S318" i="1" s="1"/>
  <c r="N320" i="1" l="1"/>
  <c r="Q319" i="1"/>
  <c r="S319" i="1" s="1"/>
  <c r="N321" i="1" l="1"/>
  <c r="Q320" i="1"/>
  <c r="S320" i="1" s="1"/>
  <c r="N322" i="1" l="1"/>
  <c r="Q321" i="1"/>
  <c r="S321" i="1" s="1"/>
  <c r="Q322" i="1" l="1"/>
  <c r="S322" i="1" s="1"/>
  <c r="N323" i="1"/>
  <c r="Q323" i="1" l="1"/>
  <c r="S323" i="1" s="1"/>
  <c r="N324" i="1"/>
  <c r="N325" i="1" l="1"/>
  <c r="Q324" i="1"/>
  <c r="S324" i="1" s="1"/>
  <c r="N326" i="1" l="1"/>
  <c r="Q325" i="1"/>
  <c r="S325" i="1" s="1"/>
  <c r="N327" i="1" l="1"/>
  <c r="Q326" i="1"/>
  <c r="S326" i="1" s="1"/>
  <c r="Q327" i="1" l="1"/>
  <c r="S327" i="1" s="1"/>
  <c r="N328" i="1"/>
  <c r="N329" i="1" l="1"/>
  <c r="Q328" i="1"/>
  <c r="S328" i="1" s="1"/>
  <c r="N330" i="1" l="1"/>
  <c r="Q329" i="1"/>
  <c r="S329" i="1" s="1"/>
  <c r="Q330" i="1" l="1"/>
  <c r="S330" i="1" s="1"/>
  <c r="N331" i="1"/>
  <c r="N332" i="1" l="1"/>
  <c r="Q331" i="1"/>
  <c r="S331" i="1" s="1"/>
  <c r="N333" i="1" l="1"/>
  <c r="Q332" i="1"/>
  <c r="S332" i="1" s="1"/>
  <c r="Q333" i="1" l="1"/>
  <c r="S333" i="1" s="1"/>
  <c r="N334" i="1"/>
  <c r="N335" i="1" l="1"/>
  <c r="Q334" i="1"/>
  <c r="S334" i="1" s="1"/>
  <c r="N336" i="1" l="1"/>
  <c r="Q335" i="1"/>
  <c r="S335" i="1" s="1"/>
  <c r="N337" i="1" l="1"/>
  <c r="Q336" i="1"/>
  <c r="S336" i="1" s="1"/>
  <c r="N338" i="1" l="1"/>
  <c r="Q337" i="1"/>
  <c r="S337" i="1" s="1"/>
  <c r="N339" i="1" l="1"/>
  <c r="Q338" i="1"/>
  <c r="S338" i="1" s="1"/>
  <c r="Q339" i="1" l="1"/>
  <c r="S339" i="1" s="1"/>
  <c r="N340" i="1"/>
  <c r="N341" i="1" l="1"/>
  <c r="Q340" i="1"/>
  <c r="S340" i="1" s="1"/>
  <c r="N342" i="1" l="1"/>
  <c r="Q341" i="1"/>
  <c r="S341" i="1" s="1"/>
  <c r="Q342" i="1" l="1"/>
  <c r="S342" i="1" s="1"/>
  <c r="N343" i="1"/>
  <c r="Q343" i="1" l="1"/>
  <c r="S343" i="1" s="1"/>
  <c r="N344" i="1"/>
  <c r="N345" i="1" l="1"/>
  <c r="Q344" i="1"/>
  <c r="S344" i="1" s="1"/>
  <c r="N346" i="1" l="1"/>
  <c r="Q345" i="1"/>
  <c r="S345" i="1" s="1"/>
  <c r="N347" i="1" l="1"/>
  <c r="Q346" i="1"/>
  <c r="S346" i="1" s="1"/>
  <c r="Q347" i="1" l="1"/>
  <c r="S347" i="1" s="1"/>
  <c r="N348" i="1"/>
  <c r="Q348" i="1" l="1"/>
  <c r="S348" i="1" s="1"/>
  <c r="N349" i="1"/>
  <c r="N350" i="1" l="1"/>
  <c r="Q349" i="1"/>
  <c r="S349" i="1" s="1"/>
  <c r="Q350" i="1" l="1"/>
  <c r="S350" i="1" s="1"/>
  <c r="N351" i="1"/>
  <c r="N352" i="1" l="1"/>
  <c r="Q351" i="1"/>
  <c r="S351" i="1" s="1"/>
  <c r="N353" i="1" l="1"/>
  <c r="Q352" i="1"/>
  <c r="S352" i="1" s="1"/>
  <c r="Q353" i="1" l="1"/>
  <c r="S353" i="1" s="1"/>
  <c r="N354" i="1"/>
  <c r="N355" i="1" l="1"/>
  <c r="Q355" i="1" s="1"/>
  <c r="Q354" i="1"/>
  <c r="S354" i="1" s="1"/>
  <c r="P356" i="1" l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O356" i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N356" i="1"/>
  <c r="S355" i="1"/>
  <c r="Q356" i="1" l="1"/>
  <c r="S356" i="1" s="1"/>
  <c r="N357" i="1"/>
  <c r="Q357" i="1" l="1"/>
  <c r="S357" i="1" s="1"/>
  <c r="N358" i="1"/>
  <c r="N359" i="1" l="1"/>
  <c r="Q358" i="1"/>
  <c r="S358" i="1" s="1"/>
  <c r="N360" i="1" l="1"/>
  <c r="Q359" i="1"/>
  <c r="S359" i="1" s="1"/>
  <c r="N361" i="1" l="1"/>
  <c r="Q360" i="1"/>
  <c r="S360" i="1" s="1"/>
  <c r="N362" i="1" l="1"/>
  <c r="Q361" i="1"/>
  <c r="S361" i="1" s="1"/>
  <c r="N363" i="1" l="1"/>
  <c r="Q362" i="1"/>
  <c r="S362" i="1" s="1"/>
  <c r="N364" i="1" l="1"/>
  <c r="Q363" i="1"/>
  <c r="S363" i="1" s="1"/>
  <c r="Q364" i="1" l="1"/>
  <c r="S364" i="1" s="1"/>
  <c r="N365" i="1"/>
  <c r="Q365" i="1" l="1"/>
  <c r="S365" i="1" s="1"/>
  <c r="N366" i="1"/>
  <c r="Q366" i="1" l="1"/>
  <c r="S366" i="1" s="1"/>
  <c r="N367" i="1"/>
  <c r="Q367" i="1" l="1"/>
  <c r="S367" i="1" s="1"/>
  <c r="N368" i="1"/>
  <c r="N369" i="1" l="1"/>
  <c r="Q368" i="1"/>
  <c r="S368" i="1" s="1"/>
  <c r="N370" i="1" l="1"/>
  <c r="Q369" i="1"/>
  <c r="S369" i="1" s="1"/>
  <c r="Q370" i="1" l="1"/>
  <c r="S370" i="1" s="1"/>
  <c r="N371" i="1"/>
  <c r="Q371" i="1" l="1"/>
  <c r="S371" i="1" s="1"/>
  <c r="N372" i="1"/>
  <c r="Q372" i="1" l="1"/>
  <c r="S372" i="1" s="1"/>
  <c r="N373" i="1"/>
  <c r="Q373" i="1" l="1"/>
  <c r="S373" i="1" s="1"/>
  <c r="N374" i="1"/>
  <c r="N375" i="1" l="1"/>
  <c r="Q374" i="1"/>
  <c r="S374" i="1" s="1"/>
  <c r="N376" i="1" l="1"/>
  <c r="Q375" i="1"/>
  <c r="S375" i="1" s="1"/>
  <c r="N377" i="1" l="1"/>
  <c r="Q376" i="1"/>
  <c r="S376" i="1" s="1"/>
  <c r="N378" i="1" l="1"/>
  <c r="Q377" i="1"/>
  <c r="S377" i="1" s="1"/>
  <c r="N379" i="1" l="1"/>
  <c r="Q378" i="1"/>
  <c r="S378" i="1" s="1"/>
  <c r="Q379" i="1" l="1"/>
  <c r="S379" i="1" s="1"/>
  <c r="N380" i="1"/>
  <c r="N381" i="1" l="1"/>
  <c r="Q380" i="1"/>
  <c r="S380" i="1" s="1"/>
  <c r="N382" i="1" l="1"/>
  <c r="Q381" i="1"/>
  <c r="S381" i="1" s="1"/>
  <c r="Q382" i="1" l="1"/>
  <c r="S382" i="1" s="1"/>
  <c r="N383" i="1"/>
  <c r="Q383" i="1" l="1"/>
  <c r="S383" i="1" s="1"/>
  <c r="N384" i="1"/>
  <c r="N385" i="1" l="1"/>
  <c r="Q384" i="1"/>
  <c r="S384" i="1" s="1"/>
  <c r="N386" i="1" l="1"/>
  <c r="Q385" i="1"/>
  <c r="S385" i="1" s="1"/>
  <c r="Q386" i="1" l="1"/>
  <c r="S386" i="1" s="1"/>
  <c r="N387" i="1"/>
  <c r="Q387" i="1" l="1"/>
  <c r="S387" i="1" s="1"/>
  <c r="N388" i="1"/>
  <c r="N389" i="1" l="1"/>
  <c r="Q388" i="1"/>
  <c r="S388" i="1" s="1"/>
  <c r="Q389" i="1" l="1"/>
  <c r="S389" i="1" s="1"/>
  <c r="N390" i="1"/>
  <c r="Q390" i="1" l="1"/>
  <c r="S390" i="1" s="1"/>
  <c r="N391" i="1"/>
  <c r="N392" i="1" l="1"/>
  <c r="Q391" i="1"/>
  <c r="S391" i="1" s="1"/>
  <c r="N393" i="1" l="1"/>
  <c r="Q392" i="1"/>
  <c r="S392" i="1" s="1"/>
  <c r="Q393" i="1" l="1"/>
  <c r="S393" i="1" s="1"/>
  <c r="N394" i="1"/>
  <c r="N395" i="1" l="1"/>
  <c r="Q394" i="1"/>
  <c r="S394" i="1" s="1"/>
  <c r="N396" i="1" l="1"/>
  <c r="Q395" i="1"/>
  <c r="S395" i="1" s="1"/>
  <c r="N397" i="1" l="1"/>
  <c r="Q396" i="1"/>
  <c r="S396" i="1" s="1"/>
  <c r="Q397" i="1" l="1"/>
  <c r="S397" i="1" s="1"/>
  <c r="N398" i="1"/>
  <c r="N399" i="1" l="1"/>
  <c r="Q398" i="1"/>
  <c r="S398" i="1" s="1"/>
  <c r="N400" i="1" l="1"/>
  <c r="Q399" i="1"/>
  <c r="S399" i="1" s="1"/>
  <c r="N401" i="1" l="1"/>
  <c r="Q400" i="1"/>
  <c r="S400" i="1" s="1"/>
  <c r="N402" i="1" l="1"/>
  <c r="Q401" i="1"/>
  <c r="S401" i="1" s="1"/>
  <c r="N403" i="1" l="1"/>
  <c r="Q402" i="1"/>
  <c r="S402" i="1" s="1"/>
  <c r="N404" i="1" l="1"/>
  <c r="Q403" i="1"/>
  <c r="S403" i="1" s="1"/>
  <c r="N405" i="1" l="1"/>
  <c r="Q404" i="1"/>
  <c r="S404" i="1" s="1"/>
  <c r="Q405" i="1" l="1"/>
  <c r="S405" i="1" s="1"/>
  <c r="N406" i="1"/>
  <c r="Q406" i="1" l="1"/>
  <c r="S406" i="1" s="1"/>
  <c r="N407" i="1"/>
  <c r="Q407" i="1" l="1"/>
  <c r="S407" i="1" s="1"/>
  <c r="N408" i="1"/>
  <c r="Q408" i="1" s="1"/>
  <c r="P409" i="1" l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N409" i="1"/>
  <c r="S408" i="1"/>
  <c r="O409" i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N410" i="1" l="1"/>
  <c r="Q409" i="1"/>
  <c r="S409" i="1" s="1"/>
  <c r="Q410" i="1" l="1"/>
  <c r="S410" i="1" s="1"/>
  <c r="N411" i="1"/>
  <c r="N412" i="1" l="1"/>
  <c r="Q411" i="1"/>
  <c r="S411" i="1" s="1"/>
  <c r="Q412" i="1" l="1"/>
  <c r="S412" i="1" s="1"/>
  <c r="N413" i="1"/>
  <c r="Q413" i="1" l="1"/>
  <c r="S413" i="1" s="1"/>
  <c r="N414" i="1"/>
  <c r="N415" i="1" l="1"/>
  <c r="Q414" i="1"/>
  <c r="S414" i="1" s="1"/>
  <c r="N416" i="1" l="1"/>
  <c r="Q415" i="1"/>
  <c r="S415" i="1" s="1"/>
  <c r="N417" i="1" l="1"/>
  <c r="Q416" i="1"/>
  <c r="S416" i="1" s="1"/>
  <c r="N418" i="1" l="1"/>
  <c r="Q417" i="1"/>
  <c r="S417" i="1" s="1"/>
  <c r="N419" i="1" l="1"/>
  <c r="Q418" i="1"/>
  <c r="S418" i="1" s="1"/>
  <c r="Q419" i="1" l="1"/>
  <c r="S419" i="1" s="1"/>
  <c r="N420" i="1"/>
  <c r="N421" i="1" l="1"/>
  <c r="Q420" i="1"/>
  <c r="S420" i="1" s="1"/>
  <c r="N422" i="1" l="1"/>
  <c r="Q421" i="1"/>
  <c r="S421" i="1" s="1"/>
  <c r="N423" i="1" l="1"/>
  <c r="Q422" i="1"/>
  <c r="S422" i="1" s="1"/>
  <c r="Q423" i="1" l="1"/>
  <c r="S423" i="1" s="1"/>
  <c r="N424" i="1"/>
  <c r="N425" i="1" l="1"/>
  <c r="Q424" i="1"/>
  <c r="S424" i="1" s="1"/>
  <c r="Q425" i="1" l="1"/>
  <c r="S425" i="1" s="1"/>
  <c r="N426" i="1"/>
  <c r="Q426" i="1" l="1"/>
  <c r="S426" i="1" s="1"/>
  <c r="N427" i="1"/>
  <c r="Q427" i="1" l="1"/>
  <c r="S427" i="1" s="1"/>
  <c r="N428" i="1"/>
  <c r="N429" i="1" l="1"/>
  <c r="Q428" i="1"/>
  <c r="S428" i="1" s="1"/>
  <c r="N430" i="1" l="1"/>
  <c r="Q429" i="1"/>
  <c r="S429" i="1" s="1"/>
  <c r="Q430" i="1" l="1"/>
  <c r="S430" i="1" s="1"/>
  <c r="N431" i="1"/>
  <c r="N432" i="1" l="1"/>
  <c r="Q431" i="1"/>
  <c r="S431" i="1" s="1"/>
  <c r="Q432" i="1" l="1"/>
  <c r="S432" i="1" s="1"/>
  <c r="N433" i="1"/>
  <c r="Q433" i="1" l="1"/>
  <c r="S433" i="1" s="1"/>
  <c r="N434" i="1"/>
  <c r="N435" i="1" l="1"/>
  <c r="Q434" i="1"/>
  <c r="S434" i="1" s="1"/>
  <c r="N436" i="1" l="1"/>
  <c r="Q435" i="1"/>
  <c r="S435" i="1" s="1"/>
  <c r="N437" i="1" l="1"/>
  <c r="Q436" i="1"/>
  <c r="S436" i="1" s="1"/>
  <c r="N438" i="1" l="1"/>
  <c r="Q437" i="1"/>
  <c r="S437" i="1" s="1"/>
  <c r="N439" i="1" l="1"/>
  <c r="Q438" i="1"/>
  <c r="S438" i="1" s="1"/>
  <c r="N440" i="1" l="1"/>
  <c r="Q439" i="1"/>
  <c r="S439" i="1" s="1"/>
  <c r="N441" i="1" l="1"/>
  <c r="Q440" i="1"/>
  <c r="S440" i="1" s="1"/>
  <c r="N442" i="1" l="1"/>
  <c r="Q441" i="1"/>
  <c r="S441" i="1" s="1"/>
  <c r="N443" i="1" l="1"/>
  <c r="Q442" i="1"/>
  <c r="S442" i="1" s="1"/>
  <c r="Q443" i="1" l="1"/>
  <c r="S443" i="1" s="1"/>
  <c r="N444" i="1"/>
  <c r="N445" i="1" l="1"/>
  <c r="Q444" i="1"/>
  <c r="S444" i="1" s="1"/>
  <c r="N446" i="1" l="1"/>
  <c r="Q445" i="1"/>
  <c r="S445" i="1" s="1"/>
  <c r="Q446" i="1" l="1"/>
  <c r="S446" i="1" s="1"/>
  <c r="N447" i="1"/>
  <c r="Q447" i="1" l="1"/>
  <c r="S447" i="1" s="1"/>
  <c r="N448" i="1"/>
  <c r="N449" i="1" l="1"/>
  <c r="Q448" i="1"/>
  <c r="S448" i="1" s="1"/>
  <c r="N450" i="1" l="1"/>
  <c r="Q449" i="1"/>
  <c r="S449" i="1" s="1"/>
  <c r="Q450" i="1" l="1"/>
  <c r="S450" i="1" s="1"/>
  <c r="N451" i="1"/>
  <c r="N452" i="1" l="1"/>
  <c r="Q451" i="1"/>
  <c r="S451" i="1" s="1"/>
  <c r="N453" i="1" l="1"/>
  <c r="Q452" i="1"/>
  <c r="S452" i="1" s="1"/>
  <c r="Q453" i="1" l="1"/>
  <c r="S453" i="1" s="1"/>
  <c r="N454" i="1"/>
  <c r="N455" i="1" l="1"/>
  <c r="Q454" i="1"/>
  <c r="S454" i="1" s="1"/>
  <c r="N456" i="1" l="1"/>
  <c r="Q455" i="1"/>
  <c r="S455" i="1" s="1"/>
  <c r="Q456" i="1" l="1"/>
  <c r="S456" i="1" s="1"/>
  <c r="N457" i="1"/>
  <c r="Q457" i="1" l="1"/>
  <c r="S457" i="1" s="1"/>
  <c r="N458" i="1"/>
  <c r="N459" i="1" l="1"/>
  <c r="Q458" i="1"/>
  <c r="S458" i="1" s="1"/>
  <c r="Q459" i="1" l="1"/>
  <c r="S459" i="1" s="1"/>
  <c r="N460" i="1"/>
  <c r="Q460" i="1" s="1"/>
  <c r="S460" i="1" l="1"/>
  <c r="N461" i="1"/>
  <c r="P461" i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O461" i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N462" i="1" l="1"/>
  <c r="Q461" i="1"/>
  <c r="S461" i="1" s="1"/>
  <c r="N463" i="1" l="1"/>
  <c r="Q462" i="1"/>
  <c r="S462" i="1" s="1"/>
  <c r="N464" i="1" l="1"/>
  <c r="Q463" i="1"/>
  <c r="S463" i="1" s="1"/>
  <c r="Q464" i="1" l="1"/>
  <c r="S464" i="1" s="1"/>
  <c r="N465" i="1"/>
  <c r="N466" i="1" l="1"/>
  <c r="Q465" i="1"/>
  <c r="S465" i="1" s="1"/>
  <c r="Q466" i="1" l="1"/>
  <c r="S466" i="1" s="1"/>
  <c r="N467" i="1"/>
  <c r="Q467" i="1" l="1"/>
  <c r="S467" i="1" s="1"/>
  <c r="N468" i="1"/>
  <c r="Q468" i="1" l="1"/>
  <c r="S468" i="1" s="1"/>
  <c r="N469" i="1"/>
  <c r="N470" i="1" l="1"/>
  <c r="Q469" i="1"/>
  <c r="S469" i="1" s="1"/>
  <c r="Q470" i="1" l="1"/>
  <c r="S470" i="1" s="1"/>
  <c r="N471" i="1"/>
  <c r="N472" i="1" l="1"/>
  <c r="Q471" i="1"/>
  <c r="S471" i="1" s="1"/>
  <c r="N473" i="1" l="1"/>
  <c r="Q472" i="1"/>
  <c r="S472" i="1" s="1"/>
  <c r="Q473" i="1" l="1"/>
  <c r="S473" i="1" s="1"/>
  <c r="N474" i="1"/>
  <c r="N475" i="1" l="1"/>
  <c r="Q474" i="1"/>
  <c r="S474" i="1" s="1"/>
  <c r="N476" i="1" l="1"/>
  <c r="Q475" i="1"/>
  <c r="S475" i="1" s="1"/>
  <c r="N477" i="1" l="1"/>
  <c r="Q476" i="1"/>
  <c r="S476" i="1" s="1"/>
  <c r="N478" i="1" l="1"/>
  <c r="Q477" i="1"/>
  <c r="S477" i="1" s="1"/>
  <c r="N479" i="1" l="1"/>
  <c r="Q478" i="1"/>
  <c r="S478" i="1" s="1"/>
  <c r="N480" i="1" l="1"/>
  <c r="Q479" i="1"/>
  <c r="S479" i="1" s="1"/>
  <c r="N481" i="1" l="1"/>
  <c r="Q480" i="1"/>
  <c r="S480" i="1" s="1"/>
  <c r="N482" i="1" l="1"/>
  <c r="Q481" i="1"/>
  <c r="S481" i="1" s="1"/>
  <c r="Q482" i="1" l="1"/>
  <c r="S482" i="1" s="1"/>
  <c r="N483" i="1"/>
  <c r="Q483" i="1" l="1"/>
  <c r="S483" i="1" s="1"/>
  <c r="N484" i="1"/>
  <c r="N485" i="1" l="1"/>
  <c r="Q484" i="1"/>
  <c r="S484" i="1" s="1"/>
  <c r="N486" i="1" l="1"/>
  <c r="Q485" i="1"/>
  <c r="S485" i="1" s="1"/>
  <c r="Q486" i="1" l="1"/>
  <c r="S486" i="1" s="1"/>
  <c r="N487" i="1"/>
  <c r="Q487" i="1" l="1"/>
  <c r="S487" i="1" s="1"/>
  <c r="N488" i="1"/>
  <c r="N489" i="1" l="1"/>
  <c r="Q488" i="1"/>
  <c r="S488" i="1" s="1"/>
  <c r="Q489" i="1" l="1"/>
  <c r="S489" i="1" s="1"/>
  <c r="N490" i="1"/>
  <c r="Q490" i="1" l="1"/>
  <c r="S490" i="1" s="1"/>
  <c r="N491" i="1"/>
  <c r="N492" i="1" l="1"/>
  <c r="Q491" i="1"/>
  <c r="S491" i="1" s="1"/>
  <c r="N493" i="1" l="1"/>
  <c r="Q492" i="1"/>
  <c r="S492" i="1" s="1"/>
  <c r="Q493" i="1" l="1"/>
  <c r="S493" i="1" s="1"/>
  <c r="N494" i="1"/>
  <c r="N495" i="1" l="1"/>
  <c r="Q494" i="1"/>
  <c r="S494" i="1" s="1"/>
  <c r="N496" i="1" l="1"/>
  <c r="Q495" i="1"/>
  <c r="S495" i="1" s="1"/>
  <c r="Q496" i="1" l="1"/>
  <c r="S496" i="1" s="1"/>
  <c r="N497" i="1"/>
  <c r="Q497" i="1" l="1"/>
  <c r="S497" i="1" s="1"/>
  <c r="N498" i="1"/>
  <c r="N499" i="1" l="1"/>
  <c r="Q498" i="1"/>
  <c r="S498" i="1" s="1"/>
  <c r="N500" i="1" l="1"/>
  <c r="Q499" i="1"/>
  <c r="S499" i="1" s="1"/>
  <c r="Q500" i="1" l="1"/>
  <c r="S500" i="1" s="1"/>
  <c r="N501" i="1"/>
  <c r="N502" i="1" l="1"/>
  <c r="Q501" i="1"/>
  <c r="S501" i="1" s="1"/>
  <c r="N503" i="1" l="1"/>
  <c r="Q502" i="1"/>
  <c r="S502" i="1" s="1"/>
  <c r="Q503" i="1" l="1"/>
  <c r="S503" i="1" s="1"/>
  <c r="N504" i="1"/>
  <c r="N505" i="1" l="1"/>
  <c r="Q504" i="1"/>
  <c r="S504" i="1" s="1"/>
  <c r="N506" i="1" l="1"/>
  <c r="Q505" i="1"/>
  <c r="S505" i="1" s="1"/>
  <c r="N507" i="1" l="1"/>
  <c r="Q506" i="1"/>
  <c r="S506" i="1" s="1"/>
  <c r="N508" i="1" l="1"/>
  <c r="Q507" i="1"/>
  <c r="S507" i="1" s="1"/>
  <c r="Q508" i="1" l="1"/>
  <c r="S508" i="1" s="1"/>
  <c r="N509" i="1"/>
  <c r="N510" i="1" l="1"/>
  <c r="Q509" i="1"/>
  <c r="S509" i="1" s="1"/>
  <c r="N511" i="1" l="1"/>
  <c r="Q510" i="1"/>
  <c r="S510" i="1" s="1"/>
  <c r="Q511" i="1" l="1"/>
  <c r="S511" i="1" s="1"/>
  <c r="N512" i="1"/>
  <c r="Q512" i="1" s="1"/>
  <c r="N513" i="1" l="1"/>
  <c r="S512" i="1"/>
  <c r="P513" i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O513" i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N514" i="1" l="1"/>
  <c r="Q513" i="1"/>
  <c r="S513" i="1" s="1"/>
  <c r="N515" i="1" l="1"/>
  <c r="Q514" i="1"/>
  <c r="S514" i="1" s="1"/>
  <c r="Q515" i="1" l="1"/>
  <c r="S515" i="1" s="1"/>
  <c r="N516" i="1"/>
  <c r="N517" i="1" l="1"/>
  <c r="Q516" i="1"/>
  <c r="S516" i="1" s="1"/>
  <c r="N518" i="1" l="1"/>
  <c r="Q517" i="1"/>
  <c r="S517" i="1" s="1"/>
  <c r="N519" i="1" l="1"/>
  <c r="Q518" i="1"/>
  <c r="S518" i="1" s="1"/>
  <c r="N520" i="1" l="1"/>
  <c r="Q519" i="1"/>
  <c r="S519" i="1" s="1"/>
  <c r="N521" i="1" l="1"/>
  <c r="Q520" i="1"/>
  <c r="S520" i="1" s="1"/>
  <c r="Q521" i="1" l="1"/>
  <c r="S521" i="1" s="1"/>
  <c r="N522" i="1"/>
  <c r="N523" i="1" l="1"/>
  <c r="Q522" i="1"/>
  <c r="S522" i="1" s="1"/>
  <c r="Q523" i="1" l="1"/>
  <c r="S523" i="1" s="1"/>
  <c r="N524" i="1"/>
  <c r="N525" i="1" l="1"/>
  <c r="Q524" i="1"/>
  <c r="S524" i="1" s="1"/>
  <c r="N526" i="1" l="1"/>
  <c r="Q525" i="1"/>
  <c r="S525" i="1" s="1"/>
  <c r="Q526" i="1" l="1"/>
  <c r="S526" i="1" s="1"/>
  <c r="N527" i="1"/>
  <c r="N528" i="1" l="1"/>
  <c r="Q527" i="1"/>
  <c r="S527" i="1" s="1"/>
  <c r="N529" i="1" l="1"/>
  <c r="Q528" i="1"/>
  <c r="S528" i="1" s="1"/>
  <c r="N530" i="1" l="1"/>
  <c r="Q529" i="1"/>
  <c r="S529" i="1" s="1"/>
  <c r="N531" i="1" l="1"/>
  <c r="Q530" i="1"/>
  <c r="S530" i="1" s="1"/>
  <c r="N532" i="1" l="1"/>
  <c r="Q531" i="1"/>
  <c r="S531" i="1" s="1"/>
  <c r="Q532" i="1" l="1"/>
  <c r="S532" i="1" s="1"/>
  <c r="N533" i="1"/>
  <c r="N534" i="1" l="1"/>
  <c r="Q533" i="1"/>
  <c r="S533" i="1" s="1"/>
  <c r="N535" i="1" l="1"/>
  <c r="Q534" i="1"/>
  <c r="S534" i="1" s="1"/>
  <c r="Q535" i="1" l="1"/>
  <c r="S535" i="1" s="1"/>
  <c r="N536" i="1"/>
  <c r="N537" i="1" l="1"/>
  <c r="Q536" i="1"/>
  <c r="S536" i="1" s="1"/>
  <c r="N538" i="1" l="1"/>
  <c r="Q537" i="1"/>
  <c r="S537" i="1" s="1"/>
  <c r="Q538" i="1" l="1"/>
  <c r="S538" i="1" s="1"/>
  <c r="N539" i="1"/>
  <c r="N540" i="1" l="1"/>
  <c r="Q539" i="1"/>
  <c r="S539" i="1" s="1"/>
  <c r="N541" i="1" l="1"/>
  <c r="Q540" i="1"/>
  <c r="S540" i="1" s="1"/>
  <c r="Q541" i="1" l="1"/>
  <c r="S541" i="1" s="1"/>
  <c r="N542" i="1"/>
  <c r="N543" i="1" l="1"/>
  <c r="Q542" i="1"/>
  <c r="S542" i="1" s="1"/>
  <c r="N544" i="1" l="1"/>
  <c r="Q543" i="1"/>
  <c r="S543" i="1" s="1"/>
  <c r="Q544" i="1" l="1"/>
  <c r="S544" i="1" s="1"/>
  <c r="N545" i="1"/>
  <c r="Q545" i="1" l="1"/>
  <c r="S545" i="1" s="1"/>
  <c r="N546" i="1"/>
  <c r="Q546" i="1" l="1"/>
  <c r="S546" i="1" s="1"/>
  <c r="N547" i="1"/>
  <c r="Q547" i="1" l="1"/>
  <c r="S547" i="1" s="1"/>
  <c r="N548" i="1"/>
  <c r="N549" i="1" l="1"/>
  <c r="Q548" i="1"/>
  <c r="S548" i="1" s="1"/>
  <c r="N550" i="1" l="1"/>
  <c r="Q549" i="1"/>
  <c r="S549" i="1" s="1"/>
  <c r="N551" i="1" l="1"/>
  <c r="Q550" i="1"/>
  <c r="S550" i="1" s="1"/>
  <c r="N552" i="1" l="1"/>
  <c r="Q551" i="1"/>
  <c r="S551" i="1" s="1"/>
  <c r="Q552" i="1" l="1"/>
  <c r="S552" i="1" s="1"/>
  <c r="N553" i="1"/>
  <c r="N554" i="1" l="1"/>
  <c r="Q553" i="1"/>
  <c r="S553" i="1" s="1"/>
  <c r="N555" i="1" l="1"/>
  <c r="Q554" i="1"/>
  <c r="S554" i="1" s="1"/>
  <c r="N556" i="1" l="1"/>
  <c r="Q555" i="1"/>
  <c r="S555" i="1" s="1"/>
  <c r="N557" i="1" l="1"/>
  <c r="Q556" i="1"/>
  <c r="S556" i="1" s="1"/>
  <c r="N558" i="1" l="1"/>
  <c r="Q557" i="1"/>
  <c r="S557" i="1" s="1"/>
  <c r="N559" i="1" l="1"/>
  <c r="Q558" i="1"/>
  <c r="S558" i="1" s="1"/>
  <c r="N560" i="1" l="1"/>
  <c r="Q559" i="1"/>
  <c r="S559" i="1" s="1"/>
  <c r="Q560" i="1" l="1"/>
  <c r="S560" i="1" s="1"/>
  <c r="N561" i="1"/>
  <c r="N562" i="1" l="1"/>
  <c r="Q561" i="1"/>
  <c r="S561" i="1" s="1"/>
  <c r="Q562" i="1" l="1"/>
  <c r="S562" i="1" s="1"/>
  <c r="N563" i="1"/>
  <c r="N564" i="1" l="1"/>
  <c r="Q564" i="1" s="1"/>
  <c r="Q563" i="1"/>
  <c r="S563" i="1" s="1"/>
  <c r="S564" i="1" l="1"/>
  <c r="P565" i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O565" i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N565" i="1"/>
  <c r="N566" i="1" l="1"/>
  <c r="Q565" i="1"/>
  <c r="S565" i="1" s="1"/>
  <c r="N567" i="1" l="1"/>
  <c r="Q566" i="1"/>
  <c r="S566" i="1" s="1"/>
  <c r="Q567" i="1" l="1"/>
  <c r="S567" i="1" s="1"/>
  <c r="N568" i="1"/>
  <c r="Q568" i="1" l="1"/>
  <c r="S568" i="1" s="1"/>
  <c r="N569" i="1"/>
  <c r="Q569" i="1" l="1"/>
  <c r="S569" i="1" s="1"/>
  <c r="N570" i="1"/>
  <c r="N571" i="1" l="1"/>
  <c r="Q570" i="1"/>
  <c r="S570" i="1" s="1"/>
  <c r="N572" i="1" l="1"/>
  <c r="Q571" i="1"/>
  <c r="S571" i="1" s="1"/>
  <c r="N573" i="1" l="1"/>
  <c r="Q572" i="1"/>
  <c r="S572" i="1" s="1"/>
  <c r="N574" i="1" l="1"/>
  <c r="Q573" i="1"/>
  <c r="S573" i="1" s="1"/>
  <c r="Q574" i="1" l="1"/>
  <c r="S574" i="1" s="1"/>
  <c r="N575" i="1"/>
  <c r="Q575" i="1" l="1"/>
  <c r="S575" i="1" s="1"/>
  <c r="N576" i="1"/>
  <c r="Q576" i="1" l="1"/>
  <c r="S576" i="1" s="1"/>
  <c r="N577" i="1"/>
  <c r="N578" i="1" l="1"/>
  <c r="Q577" i="1"/>
  <c r="S577" i="1" s="1"/>
  <c r="Q578" i="1" l="1"/>
  <c r="S578" i="1" s="1"/>
  <c r="N579" i="1"/>
  <c r="Q579" i="1" l="1"/>
  <c r="S579" i="1" s="1"/>
  <c r="N580" i="1"/>
  <c r="Q580" i="1" l="1"/>
  <c r="S580" i="1" s="1"/>
  <c r="N581" i="1"/>
  <c r="Q581" i="1" l="1"/>
  <c r="S581" i="1" s="1"/>
  <c r="N582" i="1"/>
  <c r="Q582" i="1" l="1"/>
  <c r="S582" i="1" s="1"/>
  <c r="N583" i="1"/>
  <c r="Q583" i="1" l="1"/>
  <c r="S583" i="1" s="1"/>
  <c r="N584" i="1"/>
  <c r="N585" i="1" l="1"/>
  <c r="Q584" i="1"/>
  <c r="S584" i="1" s="1"/>
  <c r="N586" i="1" l="1"/>
  <c r="Q585" i="1"/>
  <c r="S585" i="1" s="1"/>
  <c r="N587" i="1" l="1"/>
  <c r="Q586" i="1"/>
  <c r="S586" i="1" s="1"/>
  <c r="N588" i="1" l="1"/>
  <c r="Q587" i="1"/>
  <c r="S587" i="1" s="1"/>
  <c r="N589" i="1" l="1"/>
  <c r="Q588" i="1"/>
  <c r="S588" i="1" s="1"/>
  <c r="N590" i="1" l="1"/>
  <c r="Q589" i="1"/>
  <c r="S589" i="1" s="1"/>
  <c r="Q590" i="1" l="1"/>
  <c r="S590" i="1" s="1"/>
  <c r="N591" i="1"/>
  <c r="N592" i="1" l="1"/>
  <c r="Q591" i="1"/>
  <c r="S591" i="1" s="1"/>
  <c r="Q592" i="1" l="1"/>
  <c r="S592" i="1" s="1"/>
  <c r="N593" i="1"/>
  <c r="Q593" i="1" l="1"/>
  <c r="S593" i="1" s="1"/>
  <c r="N594" i="1"/>
  <c r="Q594" i="1" l="1"/>
  <c r="S594" i="1" s="1"/>
  <c r="N595" i="1"/>
  <c r="Q595" i="1" l="1"/>
  <c r="S595" i="1" s="1"/>
  <c r="N596" i="1"/>
  <c r="Q596" i="1" l="1"/>
  <c r="S596" i="1" s="1"/>
  <c r="N597" i="1"/>
  <c r="Q597" i="1" l="1"/>
  <c r="S597" i="1" s="1"/>
  <c r="N598" i="1"/>
  <c r="N599" i="1" l="1"/>
  <c r="Q598" i="1"/>
  <c r="S598" i="1" s="1"/>
  <c r="Q599" i="1" l="1"/>
  <c r="S599" i="1" s="1"/>
  <c r="N600" i="1"/>
  <c r="Q600" i="1" l="1"/>
  <c r="S600" i="1" s="1"/>
  <c r="N601" i="1"/>
  <c r="N602" i="1" l="1"/>
  <c r="Q601" i="1"/>
  <c r="S601" i="1" s="1"/>
  <c r="Q602" i="1" l="1"/>
  <c r="S602" i="1" s="1"/>
  <c r="N603" i="1"/>
  <c r="Q603" i="1" l="1"/>
  <c r="S603" i="1" s="1"/>
  <c r="N604" i="1"/>
  <c r="N605" i="1" l="1"/>
  <c r="Q604" i="1"/>
  <c r="S604" i="1" s="1"/>
  <c r="N606" i="1" l="1"/>
  <c r="Q605" i="1"/>
  <c r="S605" i="1" s="1"/>
  <c r="N607" i="1" l="1"/>
  <c r="Q606" i="1"/>
  <c r="S606" i="1" s="1"/>
  <c r="N608" i="1" l="1"/>
  <c r="Q607" i="1"/>
  <c r="S607" i="1" s="1"/>
  <c r="Q608" i="1" l="1"/>
  <c r="S608" i="1" s="1"/>
  <c r="N609" i="1"/>
  <c r="N610" i="1" l="1"/>
  <c r="Q609" i="1"/>
  <c r="S609" i="1" s="1"/>
  <c r="Q610" i="1" l="1"/>
  <c r="S610" i="1" s="1"/>
  <c r="N611" i="1"/>
  <c r="N612" i="1" l="1"/>
  <c r="Q611" i="1"/>
  <c r="S611" i="1" s="1"/>
  <c r="Q612" i="1" l="1"/>
  <c r="S612" i="1" s="1"/>
  <c r="N613" i="1"/>
  <c r="N614" i="1" l="1"/>
  <c r="Q613" i="1"/>
  <c r="S613" i="1" s="1"/>
  <c r="Q614" i="1" l="1"/>
  <c r="S614" i="1" s="1"/>
  <c r="N615" i="1"/>
  <c r="N616" i="1" l="1"/>
  <c r="Q616" i="1" s="1"/>
  <c r="Q615" i="1"/>
  <c r="S615" i="1" s="1"/>
  <c r="P617" i="1" l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O617" i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N617" i="1"/>
  <c r="S616" i="1"/>
  <c r="N618" i="1" l="1"/>
  <c r="Q617" i="1"/>
  <c r="S617" i="1" s="1"/>
  <c r="Q618" i="1" l="1"/>
  <c r="S618" i="1" s="1"/>
  <c r="N619" i="1"/>
  <c r="Q619" i="1" l="1"/>
  <c r="S619" i="1" s="1"/>
  <c r="N620" i="1"/>
  <c r="Q620" i="1" l="1"/>
  <c r="S620" i="1" s="1"/>
  <c r="N621" i="1"/>
  <c r="N622" i="1" l="1"/>
  <c r="Q621" i="1"/>
  <c r="S621" i="1" s="1"/>
  <c r="Q622" i="1" l="1"/>
  <c r="S622" i="1" s="1"/>
  <c r="N623" i="1"/>
  <c r="N624" i="1" l="1"/>
  <c r="Q623" i="1"/>
  <c r="S623" i="1" s="1"/>
  <c r="N625" i="1" l="1"/>
  <c r="Q624" i="1"/>
  <c r="S624" i="1" s="1"/>
  <c r="N626" i="1" l="1"/>
  <c r="Q625" i="1"/>
  <c r="S625" i="1" s="1"/>
  <c r="N627" i="1" l="1"/>
  <c r="Q626" i="1"/>
  <c r="S626" i="1" s="1"/>
  <c r="N628" i="1" l="1"/>
  <c r="Q627" i="1"/>
  <c r="S627" i="1" s="1"/>
  <c r="N629" i="1" l="1"/>
  <c r="Q628" i="1"/>
  <c r="S628" i="1" s="1"/>
  <c r="N630" i="1" l="1"/>
  <c r="Q629" i="1"/>
  <c r="S629" i="1" s="1"/>
  <c r="Q630" i="1" l="1"/>
  <c r="S630" i="1" s="1"/>
  <c r="N631" i="1"/>
  <c r="Q631" i="1" l="1"/>
  <c r="S631" i="1" s="1"/>
  <c r="N632" i="1"/>
  <c r="N633" i="1" l="1"/>
  <c r="Q632" i="1"/>
  <c r="S632" i="1" s="1"/>
  <c r="N634" i="1" l="1"/>
  <c r="Q633" i="1"/>
  <c r="S633" i="1" s="1"/>
  <c r="N635" i="1" l="1"/>
  <c r="Q634" i="1"/>
  <c r="S634" i="1" s="1"/>
  <c r="Q635" i="1" l="1"/>
  <c r="S635" i="1" s="1"/>
  <c r="N636" i="1"/>
  <c r="Q636" i="1" l="1"/>
  <c r="S636" i="1" s="1"/>
  <c r="N637" i="1"/>
  <c r="Q637" i="1" l="1"/>
  <c r="S637" i="1" s="1"/>
  <c r="N638" i="1"/>
  <c r="Q638" i="1" l="1"/>
  <c r="S638" i="1" s="1"/>
  <c r="N639" i="1"/>
  <c r="Q639" i="1" l="1"/>
  <c r="S639" i="1" s="1"/>
  <c r="N640" i="1"/>
  <c r="N641" i="1" l="1"/>
  <c r="Q640" i="1"/>
  <c r="S640" i="1" s="1"/>
  <c r="N642" i="1" l="1"/>
  <c r="Q641" i="1"/>
  <c r="S641" i="1" s="1"/>
  <c r="N643" i="1" l="1"/>
  <c r="Q642" i="1"/>
  <c r="S642" i="1" s="1"/>
  <c r="N644" i="1" l="1"/>
  <c r="Q643" i="1"/>
  <c r="S643" i="1" s="1"/>
  <c r="N645" i="1" l="1"/>
  <c r="Q644" i="1"/>
  <c r="S644" i="1" s="1"/>
  <c r="Q645" i="1" l="1"/>
  <c r="S645" i="1" s="1"/>
  <c r="N646" i="1"/>
  <c r="N647" i="1" l="1"/>
  <c r="Q646" i="1"/>
  <c r="S646" i="1" s="1"/>
  <c r="N648" i="1" l="1"/>
  <c r="Q647" i="1"/>
  <c r="S647" i="1" s="1"/>
  <c r="Q648" i="1" l="1"/>
  <c r="S648" i="1" s="1"/>
  <c r="N649" i="1"/>
  <c r="Q649" i="1" l="1"/>
  <c r="S649" i="1" s="1"/>
  <c r="N650" i="1"/>
  <c r="Q650" i="1" l="1"/>
  <c r="S650" i="1" s="1"/>
  <c r="N651" i="1"/>
  <c r="Q651" i="1" l="1"/>
  <c r="S651" i="1" s="1"/>
  <c r="N652" i="1"/>
  <c r="Q652" i="1" l="1"/>
  <c r="S652" i="1" s="1"/>
  <c r="N653" i="1"/>
  <c r="Q653" i="1" l="1"/>
  <c r="S653" i="1" s="1"/>
  <c r="N654" i="1"/>
  <c r="Q654" i="1" l="1"/>
  <c r="S654" i="1" s="1"/>
  <c r="N655" i="1"/>
  <c r="N656" i="1" l="1"/>
  <c r="Q655" i="1"/>
  <c r="S655" i="1" s="1"/>
  <c r="Q656" i="1" l="1"/>
  <c r="S656" i="1" s="1"/>
  <c r="N657" i="1"/>
  <c r="N658" i="1" l="1"/>
  <c r="Q657" i="1"/>
  <c r="S657" i="1" s="1"/>
  <c r="Q658" i="1" l="1"/>
  <c r="S658" i="1" s="1"/>
  <c r="N659" i="1"/>
  <c r="Q659" i="1" l="1"/>
  <c r="S659" i="1" s="1"/>
  <c r="N660" i="1"/>
  <c r="N661" i="1" l="1"/>
  <c r="Q660" i="1"/>
  <c r="S660" i="1" s="1"/>
  <c r="N662" i="1" l="1"/>
  <c r="Q661" i="1"/>
  <c r="S661" i="1" s="1"/>
  <c r="N663" i="1" l="1"/>
  <c r="Q662" i="1"/>
  <c r="S662" i="1" s="1"/>
  <c r="N664" i="1" l="1"/>
  <c r="Q663" i="1"/>
  <c r="S663" i="1" s="1"/>
  <c r="N665" i="1" l="1"/>
  <c r="Q664" i="1"/>
  <c r="S664" i="1" s="1"/>
  <c r="Q665" i="1" l="1"/>
  <c r="S665" i="1" s="1"/>
  <c r="N666" i="1"/>
  <c r="N667" i="1" l="1"/>
  <c r="Q666" i="1"/>
  <c r="S666" i="1" s="1"/>
  <c r="N668" i="1" l="1"/>
  <c r="Q667" i="1"/>
  <c r="S667" i="1" s="1"/>
  <c r="N669" i="1" l="1"/>
  <c r="Q669" i="1" s="1"/>
  <c r="Q668" i="1"/>
  <c r="S668" i="1" s="1"/>
  <c r="P670" i="1" l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O670" i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N670" i="1"/>
  <c r="S669" i="1"/>
  <c r="Q670" i="1" l="1"/>
  <c r="S670" i="1" s="1"/>
  <c r="N671" i="1"/>
  <c r="N672" i="1" l="1"/>
  <c r="Q671" i="1"/>
  <c r="S671" i="1" s="1"/>
  <c r="Q672" i="1" l="1"/>
  <c r="S672" i="1" s="1"/>
  <c r="N673" i="1"/>
  <c r="Q673" i="1" l="1"/>
  <c r="S673" i="1" s="1"/>
  <c r="N674" i="1"/>
  <c r="Q674" i="1" l="1"/>
  <c r="S674" i="1" s="1"/>
  <c r="N675" i="1"/>
  <c r="N676" i="1" l="1"/>
  <c r="Q675" i="1"/>
  <c r="S675" i="1" s="1"/>
  <c r="Q676" i="1" l="1"/>
  <c r="S676" i="1" s="1"/>
  <c r="N677" i="1"/>
  <c r="N678" i="1" l="1"/>
  <c r="Q677" i="1"/>
  <c r="S677" i="1" s="1"/>
  <c r="N679" i="1" l="1"/>
  <c r="Q678" i="1"/>
  <c r="S678" i="1" s="1"/>
  <c r="Q679" i="1" l="1"/>
  <c r="S679" i="1" s="1"/>
  <c r="N680" i="1"/>
  <c r="N681" i="1" l="1"/>
  <c r="Q680" i="1"/>
  <c r="S680" i="1" s="1"/>
  <c r="Q681" i="1" l="1"/>
  <c r="S681" i="1" s="1"/>
  <c r="N682" i="1"/>
  <c r="N683" i="1" l="1"/>
  <c r="Q682" i="1"/>
  <c r="S682" i="1" s="1"/>
  <c r="N684" i="1" l="1"/>
  <c r="Q683" i="1"/>
  <c r="S683" i="1" s="1"/>
  <c r="N685" i="1" l="1"/>
  <c r="Q684" i="1"/>
  <c r="S684" i="1" s="1"/>
  <c r="N686" i="1" l="1"/>
  <c r="Q685" i="1"/>
  <c r="S685" i="1" s="1"/>
  <c r="N687" i="1" l="1"/>
  <c r="Q686" i="1"/>
  <c r="S686" i="1" s="1"/>
  <c r="N688" i="1" l="1"/>
  <c r="Q687" i="1"/>
  <c r="S687" i="1" s="1"/>
  <c r="N689" i="1" l="1"/>
  <c r="Q688" i="1"/>
  <c r="S688" i="1" s="1"/>
  <c r="Q689" i="1" l="1"/>
  <c r="S689" i="1" s="1"/>
  <c r="N690" i="1"/>
  <c r="N691" i="1" l="1"/>
  <c r="Q690" i="1"/>
  <c r="S690" i="1" s="1"/>
  <c r="N692" i="1" l="1"/>
  <c r="Q691" i="1"/>
  <c r="S691" i="1" s="1"/>
  <c r="Q692" i="1" l="1"/>
  <c r="S692" i="1" s="1"/>
  <c r="N693" i="1"/>
  <c r="Q693" i="1" l="1"/>
  <c r="S693" i="1" s="1"/>
  <c r="N694" i="1"/>
  <c r="N695" i="1" l="1"/>
  <c r="Q694" i="1"/>
  <c r="S694" i="1" s="1"/>
  <c r="Q695" i="1" l="1"/>
  <c r="S695" i="1" s="1"/>
  <c r="N696" i="1"/>
  <c r="Q696" i="1" l="1"/>
  <c r="S696" i="1" s="1"/>
  <c r="N697" i="1"/>
  <c r="N698" i="1" l="1"/>
  <c r="Q697" i="1"/>
  <c r="S697" i="1" s="1"/>
  <c r="Q698" i="1" l="1"/>
  <c r="S698" i="1" s="1"/>
  <c r="N699" i="1"/>
  <c r="Q699" i="1" l="1"/>
  <c r="S699" i="1" s="1"/>
  <c r="N700" i="1"/>
  <c r="N701" i="1" l="1"/>
  <c r="Q700" i="1"/>
  <c r="S700" i="1" s="1"/>
  <c r="N702" i="1" l="1"/>
  <c r="Q701" i="1"/>
  <c r="S701" i="1" s="1"/>
  <c r="N703" i="1" l="1"/>
  <c r="Q702" i="1"/>
  <c r="S702" i="1" s="1"/>
  <c r="Q703" i="1" l="1"/>
  <c r="S703" i="1" s="1"/>
  <c r="N704" i="1"/>
  <c r="N705" i="1" l="1"/>
  <c r="Q704" i="1"/>
  <c r="S704" i="1" s="1"/>
  <c r="Q705" i="1" l="1"/>
  <c r="S705" i="1" s="1"/>
  <c r="N706" i="1"/>
  <c r="Q706" i="1" l="1"/>
  <c r="S706" i="1" s="1"/>
  <c r="N707" i="1"/>
  <c r="N708" i="1" l="1"/>
  <c r="Q707" i="1"/>
  <c r="S707" i="1" s="1"/>
  <c r="Q708" i="1" l="1"/>
  <c r="S708" i="1" s="1"/>
  <c r="N709" i="1"/>
  <c r="N710" i="1" l="1"/>
  <c r="Q709" i="1"/>
  <c r="S709" i="1" s="1"/>
  <c r="Q710" i="1" l="1"/>
  <c r="S710" i="1" s="1"/>
  <c r="N711" i="1"/>
  <c r="N712" i="1" l="1"/>
  <c r="Q711" i="1"/>
  <c r="S711" i="1" s="1"/>
  <c r="Q712" i="1" l="1"/>
  <c r="S712" i="1" s="1"/>
  <c r="N713" i="1"/>
  <c r="Q713" i="1" l="1"/>
  <c r="S713" i="1" s="1"/>
  <c r="N714" i="1"/>
  <c r="Q714" i="1" l="1"/>
  <c r="S714" i="1" s="1"/>
  <c r="N715" i="1"/>
  <c r="N716" i="1" l="1"/>
  <c r="Q715" i="1"/>
  <c r="S715" i="1" s="1"/>
  <c r="Q716" i="1" l="1"/>
  <c r="S716" i="1" s="1"/>
  <c r="N717" i="1"/>
  <c r="N718" i="1" l="1"/>
  <c r="Q717" i="1"/>
  <c r="S717" i="1" s="1"/>
  <c r="Q718" i="1" l="1"/>
  <c r="S718" i="1" s="1"/>
  <c r="N719" i="1"/>
  <c r="Q719" i="1" l="1"/>
  <c r="S719" i="1" s="1"/>
  <c r="N720" i="1"/>
  <c r="N721" i="1" l="1"/>
  <c r="Q721" i="1" s="1"/>
  <c r="Q720" i="1"/>
  <c r="S720" i="1" s="1"/>
  <c r="P722" i="1" l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O722" i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N722" i="1"/>
  <c r="S721" i="1"/>
  <c r="N723" i="1" l="1"/>
  <c r="Q722" i="1"/>
  <c r="S722" i="1" s="1"/>
  <c r="N724" i="1" l="1"/>
  <c r="Q723" i="1"/>
  <c r="S723" i="1" s="1"/>
  <c r="N725" i="1" l="1"/>
  <c r="Q724" i="1"/>
  <c r="S724" i="1" s="1"/>
  <c r="N726" i="1" l="1"/>
  <c r="Q725" i="1"/>
  <c r="S725" i="1" s="1"/>
  <c r="Q726" i="1" l="1"/>
  <c r="S726" i="1" s="1"/>
  <c r="N727" i="1"/>
  <c r="N728" i="1" l="1"/>
  <c r="Q727" i="1"/>
  <c r="S727" i="1" s="1"/>
  <c r="Q728" i="1" l="1"/>
  <c r="S728" i="1" s="1"/>
  <c r="N729" i="1"/>
  <c r="N730" i="1" l="1"/>
  <c r="Q729" i="1"/>
  <c r="S729" i="1" s="1"/>
  <c r="N731" i="1" l="1"/>
  <c r="Q730" i="1"/>
  <c r="S730" i="1" s="1"/>
  <c r="Q731" i="1" l="1"/>
  <c r="S731" i="1" s="1"/>
  <c r="N732" i="1"/>
  <c r="N733" i="1" l="1"/>
  <c r="Q732" i="1"/>
  <c r="S732" i="1" s="1"/>
  <c r="Q733" i="1" l="1"/>
  <c r="S733" i="1" s="1"/>
  <c r="N734" i="1"/>
  <c r="Q734" i="1" l="1"/>
  <c r="S734" i="1" s="1"/>
  <c r="N735" i="1"/>
  <c r="Q735" i="1" l="1"/>
  <c r="S735" i="1" s="1"/>
  <c r="N736" i="1"/>
  <c r="Q736" i="1" l="1"/>
  <c r="S736" i="1" s="1"/>
  <c r="N737" i="1"/>
  <c r="Q737" i="1" l="1"/>
  <c r="S737" i="1" s="1"/>
  <c r="N738" i="1"/>
  <c r="N739" i="1" l="1"/>
  <c r="Q738" i="1"/>
  <c r="S738" i="1" s="1"/>
  <c r="Q739" i="1" l="1"/>
  <c r="S739" i="1" s="1"/>
  <c r="N740" i="1"/>
  <c r="Q740" i="1" l="1"/>
  <c r="S740" i="1" s="1"/>
  <c r="N741" i="1"/>
  <c r="Q741" i="1" l="1"/>
  <c r="S741" i="1" s="1"/>
  <c r="N742" i="1"/>
  <c r="Q742" i="1" l="1"/>
  <c r="S742" i="1" s="1"/>
  <c r="N743" i="1"/>
  <c r="Q743" i="1" l="1"/>
  <c r="S743" i="1" s="1"/>
  <c r="N744" i="1"/>
  <c r="N745" i="1" l="1"/>
  <c r="Q744" i="1"/>
  <c r="S744" i="1" s="1"/>
  <c r="N746" i="1" l="1"/>
  <c r="Q745" i="1"/>
  <c r="S745" i="1" s="1"/>
  <c r="Q746" i="1" l="1"/>
  <c r="S746" i="1" s="1"/>
  <c r="N747" i="1"/>
  <c r="N748" i="1" l="1"/>
  <c r="Q747" i="1"/>
  <c r="S747" i="1" s="1"/>
  <c r="N749" i="1" l="1"/>
  <c r="Q748" i="1"/>
  <c r="S748" i="1" s="1"/>
  <c r="N750" i="1" l="1"/>
  <c r="Q749" i="1"/>
  <c r="S749" i="1" s="1"/>
  <c r="N751" i="1" l="1"/>
  <c r="Q750" i="1"/>
  <c r="S750" i="1" s="1"/>
  <c r="Q751" i="1" l="1"/>
  <c r="S751" i="1" s="1"/>
  <c r="N752" i="1"/>
  <c r="N753" i="1" l="1"/>
  <c r="Q752" i="1"/>
  <c r="S752" i="1" s="1"/>
  <c r="N754" i="1" l="1"/>
  <c r="Q753" i="1"/>
  <c r="S753" i="1" s="1"/>
  <c r="Q754" i="1" l="1"/>
  <c r="S754" i="1" s="1"/>
  <c r="N755" i="1"/>
  <c r="N756" i="1" l="1"/>
  <c r="Q755" i="1"/>
  <c r="S755" i="1" s="1"/>
  <c r="Q756" i="1" l="1"/>
  <c r="S756" i="1" s="1"/>
  <c r="N757" i="1"/>
  <c r="N758" i="1" l="1"/>
  <c r="Q757" i="1"/>
  <c r="S757" i="1" s="1"/>
  <c r="N759" i="1" l="1"/>
  <c r="Q758" i="1"/>
  <c r="S758" i="1" s="1"/>
  <c r="Q759" i="1" l="1"/>
  <c r="S759" i="1" s="1"/>
  <c r="N760" i="1"/>
  <c r="Q760" i="1" l="1"/>
  <c r="S760" i="1" s="1"/>
  <c r="N761" i="1"/>
  <c r="Q761" i="1" l="1"/>
  <c r="S761" i="1" s="1"/>
  <c r="N762" i="1"/>
  <c r="N763" i="1" l="1"/>
  <c r="Q762" i="1"/>
  <c r="S762" i="1" s="1"/>
  <c r="N764" i="1" l="1"/>
  <c r="Q763" i="1"/>
  <c r="S763" i="1" s="1"/>
  <c r="N765" i="1" l="1"/>
  <c r="Q764" i="1"/>
  <c r="S764" i="1" s="1"/>
  <c r="N766" i="1" l="1"/>
  <c r="Q765" i="1"/>
  <c r="S765" i="1" s="1"/>
  <c r="Q766" i="1" l="1"/>
  <c r="S766" i="1" s="1"/>
  <c r="N767" i="1"/>
  <c r="N768" i="1" l="1"/>
  <c r="Q767" i="1"/>
  <c r="S767" i="1" s="1"/>
  <c r="N769" i="1" l="1"/>
  <c r="Q768" i="1"/>
  <c r="S768" i="1" s="1"/>
  <c r="N770" i="1" l="1"/>
  <c r="Q769" i="1"/>
  <c r="S769" i="1" s="1"/>
  <c r="N771" i="1" l="1"/>
  <c r="Q770" i="1"/>
  <c r="S770" i="1" s="1"/>
  <c r="Q771" i="1" l="1"/>
  <c r="S771" i="1" s="1"/>
  <c r="N772" i="1"/>
  <c r="N773" i="1" l="1"/>
  <c r="Q773" i="1" s="1"/>
  <c r="Q772" i="1"/>
  <c r="S772" i="1" s="1"/>
  <c r="S773" i="1" l="1"/>
  <c r="P774" i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O774" i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N774" i="1"/>
  <c r="N775" i="1" l="1"/>
  <c r="Q774" i="1"/>
  <c r="S774" i="1" s="1"/>
  <c r="N776" i="1" l="1"/>
  <c r="Q775" i="1"/>
  <c r="S775" i="1" s="1"/>
  <c r="Q776" i="1" l="1"/>
  <c r="S776" i="1" s="1"/>
  <c r="N777" i="1"/>
  <c r="N778" i="1" l="1"/>
  <c r="Q777" i="1"/>
  <c r="S777" i="1" s="1"/>
  <c r="Q778" i="1" l="1"/>
  <c r="S778" i="1" s="1"/>
  <c r="N779" i="1"/>
  <c r="Q779" i="1" l="1"/>
  <c r="S779" i="1" s="1"/>
  <c r="N780" i="1"/>
  <c r="Q780" i="1" l="1"/>
  <c r="S780" i="1" s="1"/>
  <c r="N781" i="1"/>
  <c r="N782" i="1" l="1"/>
  <c r="Q781" i="1"/>
  <c r="S781" i="1" s="1"/>
  <c r="Q782" i="1" l="1"/>
  <c r="S782" i="1" s="1"/>
  <c r="N783" i="1"/>
  <c r="N784" i="1" l="1"/>
  <c r="Q783" i="1"/>
  <c r="S783" i="1" s="1"/>
  <c r="N785" i="1" l="1"/>
  <c r="Q784" i="1"/>
  <c r="S784" i="1" s="1"/>
  <c r="N786" i="1" l="1"/>
  <c r="Q785" i="1"/>
  <c r="S785" i="1" s="1"/>
  <c r="Q786" i="1" l="1"/>
  <c r="S786" i="1" s="1"/>
  <c r="N787" i="1"/>
  <c r="N788" i="1" l="1"/>
  <c r="Q787" i="1"/>
  <c r="S787" i="1" s="1"/>
  <c r="Q788" i="1" l="1"/>
  <c r="S788" i="1" s="1"/>
  <c r="N789" i="1"/>
  <c r="N790" i="1" l="1"/>
  <c r="Q789" i="1"/>
  <c r="S789" i="1" s="1"/>
  <c r="N791" i="1" l="1"/>
  <c r="Q790" i="1"/>
  <c r="S790" i="1" s="1"/>
  <c r="N792" i="1" l="1"/>
  <c r="Q791" i="1"/>
  <c r="S791" i="1" s="1"/>
  <c r="N793" i="1" l="1"/>
  <c r="Q792" i="1"/>
  <c r="S792" i="1" s="1"/>
  <c r="N794" i="1" l="1"/>
  <c r="Q793" i="1"/>
  <c r="S793" i="1" s="1"/>
  <c r="Q794" i="1" l="1"/>
  <c r="S794" i="1" s="1"/>
  <c r="N795" i="1"/>
  <c r="N796" i="1" l="1"/>
  <c r="Q795" i="1"/>
  <c r="S795" i="1" s="1"/>
  <c r="Q796" i="1" l="1"/>
  <c r="S796" i="1" s="1"/>
  <c r="N797" i="1"/>
  <c r="Q797" i="1" l="1"/>
  <c r="S797" i="1" s="1"/>
  <c r="N798" i="1"/>
  <c r="Q798" i="1" l="1"/>
  <c r="S798" i="1" s="1"/>
  <c r="N799" i="1"/>
  <c r="Q799" i="1" l="1"/>
  <c r="S799" i="1" s="1"/>
  <c r="N800" i="1"/>
  <c r="N801" i="1" l="1"/>
  <c r="Q800" i="1"/>
  <c r="S800" i="1" s="1"/>
  <c r="N802" i="1" l="1"/>
  <c r="Q801" i="1"/>
  <c r="S801" i="1" s="1"/>
  <c r="N803" i="1" l="1"/>
  <c r="Q802" i="1"/>
  <c r="S802" i="1" s="1"/>
  <c r="Q803" i="1" l="1"/>
  <c r="S803" i="1" s="1"/>
  <c r="N804" i="1"/>
  <c r="Q804" i="1" l="1"/>
  <c r="S804" i="1" s="1"/>
  <c r="N805" i="1"/>
  <c r="Q805" i="1" l="1"/>
  <c r="S805" i="1" s="1"/>
  <c r="N806" i="1"/>
  <c r="N807" i="1" l="1"/>
  <c r="Q806" i="1"/>
  <c r="S806" i="1" s="1"/>
  <c r="Q807" i="1" l="1"/>
  <c r="S807" i="1" s="1"/>
  <c r="N808" i="1"/>
  <c r="N809" i="1" l="1"/>
  <c r="Q808" i="1"/>
  <c r="S808" i="1" s="1"/>
  <c r="N810" i="1" l="1"/>
  <c r="Q809" i="1"/>
  <c r="S809" i="1" s="1"/>
  <c r="N811" i="1" l="1"/>
  <c r="Q810" i="1"/>
  <c r="S810" i="1" s="1"/>
  <c r="Q811" i="1" l="1"/>
  <c r="S811" i="1" s="1"/>
  <c r="N812" i="1"/>
  <c r="N813" i="1" l="1"/>
  <c r="Q812" i="1"/>
  <c r="S812" i="1" s="1"/>
  <c r="N814" i="1" l="1"/>
  <c r="Q813" i="1"/>
  <c r="S813" i="1" s="1"/>
  <c r="Q814" i="1" l="1"/>
  <c r="S814" i="1" s="1"/>
  <c r="N815" i="1"/>
  <c r="N816" i="1" l="1"/>
  <c r="Q815" i="1"/>
  <c r="S815" i="1" s="1"/>
  <c r="Q816" i="1" l="1"/>
  <c r="S816" i="1" s="1"/>
  <c r="N817" i="1"/>
  <c r="N818" i="1" l="1"/>
  <c r="Q817" i="1"/>
  <c r="S817" i="1" l="1"/>
  <c r="C13" i="1"/>
  <c r="N819" i="1"/>
  <c r="Q818" i="1"/>
  <c r="S818" i="1" s="1"/>
  <c r="Q819" i="1" l="1"/>
  <c r="S819" i="1" s="1"/>
  <c r="N820" i="1"/>
  <c r="N821" i="1" l="1"/>
  <c r="Q820" i="1"/>
  <c r="S820" i="1" s="1"/>
  <c r="N822" i="1" l="1"/>
  <c r="Q821" i="1"/>
  <c r="S821" i="1" s="1"/>
  <c r="N823" i="1" l="1"/>
  <c r="Q822" i="1"/>
  <c r="S822" i="1" s="1"/>
  <c r="Q823" i="1" l="1"/>
  <c r="S823" i="1" s="1"/>
  <c r="N824" i="1"/>
  <c r="Q824" i="1" l="1"/>
  <c r="S824" i="1" s="1"/>
  <c r="N825" i="1"/>
  <c r="Q825" i="1" s="1"/>
  <c r="N826" i="1" l="1"/>
  <c r="S825" i="1"/>
  <c r="P826" i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O826" i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N827" i="1" l="1"/>
  <c r="Q826" i="1"/>
  <c r="S826" i="1" s="1"/>
  <c r="Q827" i="1" l="1"/>
  <c r="S827" i="1" s="1"/>
  <c r="N828" i="1"/>
  <c r="Q828" i="1" l="1"/>
  <c r="S828" i="1" s="1"/>
  <c r="N829" i="1"/>
  <c r="N830" i="1" l="1"/>
  <c r="Q829" i="1"/>
  <c r="S829" i="1" s="1"/>
  <c r="N831" i="1" l="1"/>
  <c r="Q830" i="1"/>
  <c r="S830" i="1" s="1"/>
  <c r="Q831" i="1" l="1"/>
  <c r="S831" i="1" s="1"/>
  <c r="N832" i="1"/>
  <c r="N833" i="1" l="1"/>
  <c r="Q832" i="1"/>
  <c r="S832" i="1" s="1"/>
  <c r="N834" i="1" l="1"/>
  <c r="Q833" i="1"/>
  <c r="S833" i="1" s="1"/>
  <c r="N835" i="1" l="1"/>
  <c r="Q834" i="1"/>
  <c r="S834" i="1" s="1"/>
  <c r="N836" i="1" l="1"/>
  <c r="Q835" i="1"/>
  <c r="S835" i="1" s="1"/>
  <c r="Q836" i="1" l="1"/>
  <c r="S836" i="1" s="1"/>
  <c r="N837" i="1"/>
  <c r="N838" i="1" l="1"/>
  <c r="Q837" i="1"/>
  <c r="S837" i="1" s="1"/>
  <c r="Q838" i="1" l="1"/>
  <c r="S838" i="1" s="1"/>
  <c r="N839" i="1"/>
  <c r="Q839" i="1" l="1"/>
  <c r="S839" i="1" s="1"/>
  <c r="N840" i="1"/>
  <c r="Q840" i="1" l="1"/>
  <c r="S840" i="1" s="1"/>
  <c r="N841" i="1"/>
  <c r="N842" i="1" l="1"/>
  <c r="Q841" i="1"/>
  <c r="S841" i="1" s="1"/>
  <c r="N843" i="1" l="1"/>
  <c r="Q842" i="1"/>
  <c r="S842" i="1" s="1"/>
  <c r="N844" i="1" l="1"/>
  <c r="Q843" i="1"/>
  <c r="S843" i="1" s="1"/>
  <c r="Q844" i="1" l="1"/>
  <c r="S844" i="1" s="1"/>
  <c r="N845" i="1"/>
  <c r="Q845" i="1" l="1"/>
  <c r="S845" i="1" s="1"/>
  <c r="N846" i="1"/>
  <c r="N847" i="1" l="1"/>
  <c r="Q846" i="1"/>
  <c r="S846" i="1" s="1"/>
  <c r="Q847" i="1" l="1"/>
  <c r="S847" i="1" s="1"/>
  <c r="N848" i="1"/>
  <c r="N849" i="1" l="1"/>
  <c r="Q848" i="1"/>
  <c r="S848" i="1" s="1"/>
  <c r="Q849" i="1" l="1"/>
  <c r="S849" i="1" s="1"/>
  <c r="N850" i="1"/>
  <c r="Q850" i="1" l="1"/>
  <c r="S850" i="1" s="1"/>
  <c r="N851" i="1"/>
  <c r="N852" i="1" l="1"/>
  <c r="Q851" i="1"/>
  <c r="S851" i="1" s="1"/>
  <c r="N853" i="1" l="1"/>
  <c r="Q852" i="1"/>
  <c r="S852" i="1" s="1"/>
  <c r="N854" i="1" l="1"/>
  <c r="Q853" i="1"/>
  <c r="S853" i="1" s="1"/>
  <c r="Q854" i="1" l="1"/>
  <c r="S854" i="1" s="1"/>
  <c r="N855" i="1"/>
  <c r="N856" i="1" l="1"/>
  <c r="Q855" i="1"/>
  <c r="S855" i="1" s="1"/>
  <c r="Q856" i="1" l="1"/>
  <c r="S856" i="1" s="1"/>
  <c r="N857" i="1"/>
  <c r="Q857" i="1" l="1"/>
  <c r="S857" i="1" s="1"/>
  <c r="N858" i="1"/>
  <c r="Q858" i="1" l="1"/>
  <c r="S858" i="1" s="1"/>
  <c r="N859" i="1"/>
  <c r="Q859" i="1" l="1"/>
  <c r="S859" i="1" s="1"/>
  <c r="N860" i="1"/>
  <c r="Q860" i="1" l="1"/>
  <c r="S860" i="1" s="1"/>
  <c r="N861" i="1"/>
  <c r="Q861" i="1" l="1"/>
  <c r="S861" i="1" s="1"/>
  <c r="N862" i="1"/>
  <c r="N863" i="1" l="1"/>
  <c r="Q862" i="1"/>
  <c r="S862" i="1" s="1"/>
  <c r="N864" i="1" l="1"/>
  <c r="Q863" i="1"/>
  <c r="S863" i="1" s="1"/>
  <c r="Q864" i="1" l="1"/>
  <c r="S864" i="1" s="1"/>
  <c r="N865" i="1"/>
  <c r="Q865" i="1" l="1"/>
  <c r="S865" i="1" s="1"/>
  <c r="N866" i="1"/>
  <c r="Q866" i="1" l="1"/>
  <c r="S866" i="1" s="1"/>
  <c r="N867" i="1"/>
  <c r="Q867" i="1" l="1"/>
  <c r="S867" i="1" s="1"/>
  <c r="N868" i="1"/>
  <c r="N869" i="1" l="1"/>
  <c r="Q868" i="1"/>
  <c r="S868" i="1" s="1"/>
  <c r="N870" i="1" l="1"/>
  <c r="Q869" i="1"/>
  <c r="S869" i="1" s="1"/>
  <c r="Q870" i="1" l="1"/>
  <c r="S870" i="1" s="1"/>
  <c r="N871" i="1"/>
  <c r="N872" i="1" l="1"/>
  <c r="Q871" i="1"/>
  <c r="S871" i="1" s="1"/>
  <c r="N873" i="1" l="1"/>
  <c r="Q872" i="1"/>
  <c r="S872" i="1" s="1"/>
  <c r="Q873" i="1" l="1"/>
  <c r="S873" i="1" s="1"/>
  <c r="N874" i="1"/>
  <c r="Q874" i="1" l="1"/>
  <c r="S874" i="1" s="1"/>
  <c r="N875" i="1"/>
  <c r="N876" i="1" l="1"/>
  <c r="Q875" i="1"/>
  <c r="S875" i="1" s="1"/>
  <c r="N877" i="1" l="1"/>
  <c r="Q877" i="1" s="1"/>
  <c r="Q876" i="1"/>
  <c r="S876" i="1" s="1"/>
  <c r="S877" i="1" l="1"/>
  <c r="P878" i="1"/>
  <c r="P879" i="1" s="1"/>
  <c r="P880" i="1" s="1"/>
  <c r="P881" i="1" s="1"/>
  <c r="P882" i="1" s="1"/>
  <c r="P883" i="1" s="1"/>
  <c r="P884" i="1" s="1"/>
  <c r="P885" i="1" s="1"/>
  <c r="P886" i="1" s="1"/>
  <c r="P887" i="1" s="1"/>
  <c r="P888" i="1" s="1"/>
  <c r="P889" i="1" s="1"/>
  <c r="P890" i="1" s="1"/>
  <c r="P891" i="1" s="1"/>
  <c r="P892" i="1" s="1"/>
  <c r="P893" i="1" s="1"/>
  <c r="P894" i="1" s="1"/>
  <c r="P895" i="1" s="1"/>
  <c r="P896" i="1" s="1"/>
  <c r="P897" i="1" s="1"/>
  <c r="P898" i="1" s="1"/>
  <c r="P899" i="1" s="1"/>
  <c r="P900" i="1" s="1"/>
  <c r="P901" i="1" s="1"/>
  <c r="P902" i="1" s="1"/>
  <c r="P903" i="1" s="1"/>
  <c r="P904" i="1" s="1"/>
  <c r="P905" i="1" s="1"/>
  <c r="P906" i="1" s="1"/>
  <c r="P907" i="1" s="1"/>
  <c r="P908" i="1" s="1"/>
  <c r="P909" i="1" s="1"/>
  <c r="P910" i="1" s="1"/>
  <c r="P911" i="1" s="1"/>
  <c r="P912" i="1" s="1"/>
  <c r="P913" i="1" s="1"/>
  <c r="P914" i="1" s="1"/>
  <c r="P915" i="1" s="1"/>
  <c r="P916" i="1" s="1"/>
  <c r="P917" i="1" s="1"/>
  <c r="P918" i="1" s="1"/>
  <c r="P919" i="1" s="1"/>
  <c r="P920" i="1" s="1"/>
  <c r="P921" i="1" s="1"/>
  <c r="P922" i="1" s="1"/>
  <c r="P923" i="1" s="1"/>
  <c r="P924" i="1" s="1"/>
  <c r="P925" i="1" s="1"/>
  <c r="P926" i="1" s="1"/>
  <c r="P927" i="1" s="1"/>
  <c r="P928" i="1" s="1"/>
  <c r="P929" i="1" s="1"/>
  <c r="O878" i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N878" i="1"/>
  <c r="Q878" i="1" l="1"/>
  <c r="S878" i="1" s="1"/>
  <c r="N879" i="1"/>
  <c r="N880" i="1" l="1"/>
  <c r="Q879" i="1"/>
  <c r="S879" i="1" s="1"/>
  <c r="Q880" i="1" l="1"/>
  <c r="S880" i="1" s="1"/>
  <c r="N881" i="1"/>
  <c r="Q881" i="1" l="1"/>
  <c r="S881" i="1" s="1"/>
  <c r="N882" i="1"/>
  <c r="N883" i="1" l="1"/>
  <c r="Q882" i="1"/>
  <c r="S882" i="1" s="1"/>
  <c r="N884" i="1" l="1"/>
  <c r="Q883" i="1"/>
  <c r="S883" i="1" s="1"/>
  <c r="Q884" i="1" l="1"/>
  <c r="S884" i="1" s="1"/>
  <c r="N885" i="1"/>
  <c r="Q885" i="1" l="1"/>
  <c r="S885" i="1" s="1"/>
  <c r="N886" i="1"/>
  <c r="N887" i="1" l="1"/>
  <c r="Q886" i="1"/>
  <c r="S886" i="1" s="1"/>
  <c r="Q887" i="1" l="1"/>
  <c r="S887" i="1" s="1"/>
  <c r="N888" i="1"/>
  <c r="N889" i="1" l="1"/>
  <c r="Q888" i="1"/>
  <c r="S888" i="1" s="1"/>
  <c r="N890" i="1" l="1"/>
  <c r="Q889" i="1"/>
  <c r="S889" i="1" s="1"/>
  <c r="N891" i="1" l="1"/>
  <c r="Q890" i="1"/>
  <c r="S890" i="1" s="1"/>
  <c r="N892" i="1" l="1"/>
  <c r="Q891" i="1"/>
  <c r="S891" i="1" s="1"/>
  <c r="N893" i="1" l="1"/>
  <c r="Q892" i="1"/>
  <c r="S892" i="1" s="1"/>
  <c r="N894" i="1" l="1"/>
  <c r="Q893" i="1"/>
  <c r="S893" i="1" s="1"/>
  <c r="Q894" i="1" l="1"/>
  <c r="S894" i="1" s="1"/>
  <c r="N895" i="1"/>
  <c r="N896" i="1" l="1"/>
  <c r="Q895" i="1"/>
  <c r="S895" i="1" s="1"/>
  <c r="Q896" i="1" l="1"/>
  <c r="S896" i="1" s="1"/>
  <c r="N897" i="1"/>
  <c r="Q897" i="1" l="1"/>
  <c r="S897" i="1" s="1"/>
  <c r="N898" i="1"/>
  <c r="N899" i="1" l="1"/>
  <c r="Q898" i="1"/>
  <c r="S898" i="1" s="1"/>
  <c r="Q899" i="1" l="1"/>
  <c r="S899" i="1" s="1"/>
  <c r="N900" i="1"/>
  <c r="Q900" i="1" l="1"/>
  <c r="S900" i="1" s="1"/>
  <c r="N901" i="1"/>
  <c r="N902" i="1" l="1"/>
  <c r="Q901" i="1"/>
  <c r="S901" i="1" s="1"/>
  <c r="N903" i="1" l="1"/>
  <c r="Q902" i="1"/>
  <c r="S902" i="1" s="1"/>
  <c r="Q903" i="1" l="1"/>
  <c r="S903" i="1" s="1"/>
  <c r="N904" i="1"/>
  <c r="Q904" i="1" l="1"/>
  <c r="S904" i="1" s="1"/>
  <c r="N905" i="1"/>
  <c r="Q905" i="1" l="1"/>
  <c r="S905" i="1" s="1"/>
  <c r="N906" i="1"/>
  <c r="N907" i="1" l="1"/>
  <c r="Q906" i="1"/>
  <c r="S906" i="1" s="1"/>
  <c r="Q907" i="1" l="1"/>
  <c r="S907" i="1" s="1"/>
  <c r="N908" i="1"/>
  <c r="N909" i="1" l="1"/>
  <c r="Q908" i="1"/>
  <c r="S908" i="1" s="1"/>
  <c r="N910" i="1" l="1"/>
  <c r="Q909" i="1"/>
  <c r="S909" i="1" s="1"/>
  <c r="Q910" i="1" l="1"/>
  <c r="S910" i="1" s="1"/>
  <c r="N911" i="1"/>
  <c r="N912" i="1" l="1"/>
  <c r="Q911" i="1"/>
  <c r="S911" i="1" s="1"/>
  <c r="Q912" i="1" l="1"/>
  <c r="S912" i="1" s="1"/>
  <c r="N913" i="1"/>
  <c r="Q913" i="1" l="1"/>
  <c r="S913" i="1" s="1"/>
  <c r="N914" i="1"/>
  <c r="N915" i="1" l="1"/>
  <c r="Q914" i="1"/>
  <c r="S914" i="1" s="1"/>
  <c r="Q915" i="1" l="1"/>
  <c r="S915" i="1" s="1"/>
  <c r="N916" i="1"/>
  <c r="Q916" i="1" l="1"/>
  <c r="S916" i="1" s="1"/>
  <c r="N917" i="1"/>
  <c r="N918" i="1" l="1"/>
  <c r="Q917" i="1"/>
  <c r="S917" i="1" s="1"/>
  <c r="Q918" i="1" l="1"/>
  <c r="S918" i="1" s="1"/>
  <c r="N919" i="1"/>
  <c r="Q919" i="1" l="1"/>
  <c r="S919" i="1" s="1"/>
  <c r="N920" i="1"/>
  <c r="N921" i="1" l="1"/>
  <c r="Q920" i="1"/>
  <c r="S920" i="1" s="1"/>
  <c r="N922" i="1" l="1"/>
  <c r="Q921" i="1"/>
  <c r="S921" i="1" s="1"/>
  <c r="N923" i="1" l="1"/>
  <c r="Q922" i="1"/>
  <c r="S922" i="1" s="1"/>
  <c r="Q923" i="1" l="1"/>
  <c r="S923" i="1" s="1"/>
  <c r="N924" i="1"/>
  <c r="Q924" i="1" l="1"/>
  <c r="S924" i="1" s="1"/>
  <c r="N925" i="1"/>
  <c r="N926" i="1" l="1"/>
  <c r="Q925" i="1"/>
  <c r="S925" i="1" s="1"/>
  <c r="Q926" i="1" l="1"/>
  <c r="S926" i="1" s="1"/>
  <c r="N927" i="1"/>
  <c r="N928" i="1" l="1"/>
  <c r="Q927" i="1"/>
  <c r="S927" i="1" s="1"/>
  <c r="N929" i="1" l="1"/>
  <c r="Q929" i="1" s="1"/>
  <c r="Q928" i="1"/>
  <c r="S928" i="1" s="1"/>
  <c r="P930" i="1" l="1"/>
  <c r="P931" i="1" s="1"/>
  <c r="P932" i="1" s="1"/>
  <c r="P933" i="1" s="1"/>
  <c r="P934" i="1" s="1"/>
  <c r="P935" i="1" s="1"/>
  <c r="P936" i="1" s="1"/>
  <c r="P937" i="1" s="1"/>
  <c r="P938" i="1" s="1"/>
  <c r="P939" i="1" s="1"/>
  <c r="P940" i="1" s="1"/>
  <c r="P941" i="1" s="1"/>
  <c r="P942" i="1" s="1"/>
  <c r="P943" i="1" s="1"/>
  <c r="P944" i="1" s="1"/>
  <c r="P945" i="1" s="1"/>
  <c r="P946" i="1" s="1"/>
  <c r="P947" i="1" s="1"/>
  <c r="P948" i="1" s="1"/>
  <c r="P949" i="1" s="1"/>
  <c r="P950" i="1" s="1"/>
  <c r="P951" i="1" s="1"/>
  <c r="P952" i="1" s="1"/>
  <c r="P953" i="1" s="1"/>
  <c r="P954" i="1" s="1"/>
  <c r="P955" i="1" s="1"/>
  <c r="P956" i="1" s="1"/>
  <c r="P957" i="1" s="1"/>
  <c r="P958" i="1" s="1"/>
  <c r="P959" i="1" s="1"/>
  <c r="P960" i="1" s="1"/>
  <c r="P961" i="1" s="1"/>
  <c r="P962" i="1" s="1"/>
  <c r="P963" i="1" s="1"/>
  <c r="P964" i="1" s="1"/>
  <c r="P965" i="1" s="1"/>
  <c r="P966" i="1" s="1"/>
  <c r="P967" i="1" s="1"/>
  <c r="P968" i="1" s="1"/>
  <c r="P969" i="1" s="1"/>
  <c r="P970" i="1" s="1"/>
  <c r="P971" i="1" s="1"/>
  <c r="P972" i="1" s="1"/>
  <c r="P973" i="1" s="1"/>
  <c r="P974" i="1" s="1"/>
  <c r="P975" i="1" s="1"/>
  <c r="P976" i="1" s="1"/>
  <c r="P977" i="1" s="1"/>
  <c r="P978" i="1" s="1"/>
  <c r="P979" i="1" s="1"/>
  <c r="P980" i="1" s="1"/>
  <c r="P981" i="1" s="1"/>
  <c r="P982" i="1" s="1"/>
  <c r="S929" i="1"/>
  <c r="O930" i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N930" i="1"/>
  <c r="N931" i="1" l="1"/>
  <c r="Q930" i="1"/>
  <c r="S930" i="1" s="1"/>
  <c r="Q931" i="1" l="1"/>
  <c r="S931" i="1" s="1"/>
  <c r="N932" i="1"/>
  <c r="Q932" i="1" l="1"/>
  <c r="S932" i="1" s="1"/>
  <c r="N933" i="1"/>
  <c r="Q933" i="1" l="1"/>
  <c r="S933" i="1" s="1"/>
  <c r="N934" i="1"/>
  <c r="Q934" i="1" l="1"/>
  <c r="S934" i="1" s="1"/>
  <c r="N935" i="1"/>
  <c r="N936" i="1" l="1"/>
  <c r="Q935" i="1"/>
  <c r="S935" i="1" s="1"/>
  <c r="N937" i="1" l="1"/>
  <c r="Q936" i="1"/>
  <c r="S936" i="1" s="1"/>
  <c r="N938" i="1" l="1"/>
  <c r="Q937" i="1"/>
  <c r="S937" i="1" s="1"/>
  <c r="N939" i="1" l="1"/>
  <c r="Q938" i="1"/>
  <c r="S938" i="1" s="1"/>
  <c r="N940" i="1" l="1"/>
  <c r="Q939" i="1"/>
  <c r="S939" i="1" s="1"/>
  <c r="N941" i="1" l="1"/>
  <c r="Q940" i="1"/>
  <c r="S940" i="1" s="1"/>
  <c r="Q941" i="1" l="1"/>
  <c r="S941" i="1" s="1"/>
  <c r="N942" i="1"/>
  <c r="Q942" i="1" l="1"/>
  <c r="S942" i="1" s="1"/>
  <c r="N943" i="1"/>
  <c r="Q943" i="1" l="1"/>
  <c r="S943" i="1" s="1"/>
  <c r="N944" i="1"/>
  <c r="Q944" i="1" l="1"/>
  <c r="S944" i="1" s="1"/>
  <c r="N945" i="1"/>
  <c r="Q945" i="1" l="1"/>
  <c r="S945" i="1" s="1"/>
  <c r="N946" i="1"/>
  <c r="Q946" i="1" l="1"/>
  <c r="S946" i="1" s="1"/>
  <c r="N947" i="1"/>
  <c r="N948" i="1" l="1"/>
  <c r="Q947" i="1"/>
  <c r="S947" i="1" s="1"/>
  <c r="Q948" i="1" l="1"/>
  <c r="S948" i="1" s="1"/>
  <c r="N949" i="1"/>
  <c r="Q949" i="1" l="1"/>
  <c r="S949" i="1" s="1"/>
  <c r="N950" i="1"/>
  <c r="N951" i="1" l="1"/>
  <c r="Q950" i="1"/>
  <c r="S950" i="1" s="1"/>
  <c r="N952" i="1" l="1"/>
  <c r="Q951" i="1"/>
  <c r="S951" i="1" s="1"/>
  <c r="Q952" i="1" l="1"/>
  <c r="S952" i="1" s="1"/>
  <c r="N953" i="1"/>
  <c r="N954" i="1" l="1"/>
  <c r="Q953" i="1"/>
  <c r="S953" i="1" s="1"/>
  <c r="Q954" i="1" l="1"/>
  <c r="S954" i="1" s="1"/>
  <c r="N955" i="1"/>
  <c r="Q955" i="1" l="1"/>
  <c r="S955" i="1" s="1"/>
  <c r="N956" i="1"/>
  <c r="N957" i="1" l="1"/>
  <c r="Q956" i="1"/>
  <c r="S956" i="1" s="1"/>
  <c r="N958" i="1" l="1"/>
  <c r="Q957" i="1"/>
  <c r="S957" i="1" s="1"/>
  <c r="N959" i="1" l="1"/>
  <c r="Q958" i="1"/>
  <c r="S958" i="1" s="1"/>
  <c r="N960" i="1" l="1"/>
  <c r="Q959" i="1"/>
  <c r="S959" i="1" s="1"/>
  <c r="N961" i="1" l="1"/>
  <c r="Q960" i="1"/>
  <c r="S960" i="1" s="1"/>
  <c r="N962" i="1" l="1"/>
  <c r="Q961" i="1"/>
  <c r="S961" i="1" s="1"/>
  <c r="N963" i="1" l="1"/>
  <c r="Q962" i="1"/>
  <c r="S962" i="1" s="1"/>
  <c r="N964" i="1" l="1"/>
  <c r="Q963" i="1"/>
  <c r="S963" i="1" s="1"/>
  <c r="N965" i="1" l="1"/>
  <c r="Q964" i="1"/>
  <c r="S964" i="1" s="1"/>
  <c r="N966" i="1" l="1"/>
  <c r="Q965" i="1"/>
  <c r="S965" i="1" s="1"/>
  <c r="N967" i="1" l="1"/>
  <c r="Q966" i="1"/>
  <c r="S966" i="1" s="1"/>
  <c r="Q967" i="1" l="1"/>
  <c r="S967" i="1" s="1"/>
  <c r="N968" i="1"/>
  <c r="Q968" i="1" l="1"/>
  <c r="S968" i="1" s="1"/>
  <c r="N969" i="1"/>
  <c r="N970" i="1" l="1"/>
  <c r="Q969" i="1"/>
  <c r="S969" i="1" s="1"/>
  <c r="Q970" i="1" l="1"/>
  <c r="S970" i="1" s="1"/>
  <c r="N971" i="1"/>
  <c r="N972" i="1" l="1"/>
  <c r="Q971" i="1"/>
  <c r="S971" i="1" s="1"/>
  <c r="N973" i="1" l="1"/>
  <c r="Q972" i="1"/>
  <c r="S972" i="1" s="1"/>
  <c r="N974" i="1" l="1"/>
  <c r="Q973" i="1"/>
  <c r="S973" i="1" s="1"/>
  <c r="N975" i="1" l="1"/>
  <c r="Q974" i="1"/>
  <c r="S974" i="1" s="1"/>
  <c r="N976" i="1" l="1"/>
  <c r="Q975" i="1"/>
  <c r="S975" i="1" s="1"/>
  <c r="Q976" i="1" l="1"/>
  <c r="S976" i="1" s="1"/>
  <c r="N977" i="1"/>
  <c r="N978" i="1" l="1"/>
  <c r="Q977" i="1"/>
  <c r="S977" i="1" s="1"/>
  <c r="N979" i="1" l="1"/>
  <c r="Q978" i="1"/>
  <c r="S978" i="1" s="1"/>
  <c r="Q979" i="1" l="1"/>
  <c r="S979" i="1" s="1"/>
  <c r="N980" i="1"/>
  <c r="Q980" i="1" l="1"/>
  <c r="S980" i="1" s="1"/>
  <c r="N981" i="1"/>
  <c r="N982" i="1" l="1"/>
  <c r="Q982" i="1" s="1"/>
  <c r="Q981" i="1"/>
  <c r="S981" i="1" s="1"/>
  <c r="P983" i="1" l="1"/>
  <c r="P984" i="1" s="1"/>
  <c r="P985" i="1" s="1"/>
  <c r="P986" i="1" s="1"/>
  <c r="P987" i="1" s="1"/>
  <c r="P988" i="1" s="1"/>
  <c r="P989" i="1" s="1"/>
  <c r="P990" i="1" s="1"/>
  <c r="P991" i="1" s="1"/>
  <c r="P992" i="1" s="1"/>
  <c r="P993" i="1" s="1"/>
  <c r="P994" i="1" s="1"/>
  <c r="P995" i="1" s="1"/>
  <c r="P996" i="1" s="1"/>
  <c r="P997" i="1" s="1"/>
  <c r="P998" i="1" s="1"/>
  <c r="P999" i="1" s="1"/>
  <c r="P1000" i="1" s="1"/>
  <c r="P1001" i="1" s="1"/>
  <c r="P1002" i="1" s="1"/>
  <c r="P1003" i="1" s="1"/>
  <c r="P1004" i="1" s="1"/>
  <c r="P1005" i="1" s="1"/>
  <c r="P1006" i="1" s="1"/>
  <c r="P1007" i="1" s="1"/>
  <c r="P1008" i="1" s="1"/>
  <c r="P1009" i="1" s="1"/>
  <c r="P1010" i="1" s="1"/>
  <c r="P1011" i="1" s="1"/>
  <c r="P1012" i="1" s="1"/>
  <c r="P1013" i="1" s="1"/>
  <c r="P1014" i="1" s="1"/>
  <c r="P1015" i="1" s="1"/>
  <c r="P1016" i="1" s="1"/>
  <c r="P1017" i="1" s="1"/>
  <c r="P1018" i="1" s="1"/>
  <c r="P1019" i="1" s="1"/>
  <c r="P1020" i="1" s="1"/>
  <c r="P1021" i="1" s="1"/>
  <c r="P1022" i="1" s="1"/>
  <c r="P1023" i="1" s="1"/>
  <c r="P1024" i="1" s="1"/>
  <c r="P1025" i="1" s="1"/>
  <c r="P1026" i="1" s="1"/>
  <c r="P1027" i="1" s="1"/>
  <c r="P1028" i="1" s="1"/>
  <c r="P1029" i="1" s="1"/>
  <c r="P1030" i="1" s="1"/>
  <c r="P1031" i="1" s="1"/>
  <c r="P1032" i="1" s="1"/>
  <c r="P1033" i="1" s="1"/>
  <c r="P1034" i="1" s="1"/>
  <c r="N983" i="1"/>
  <c r="S982" i="1"/>
  <c r="O983" i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Q983" i="1" l="1"/>
  <c r="S983" i="1" s="1"/>
  <c r="N984" i="1"/>
  <c r="N985" i="1" l="1"/>
  <c r="Q984" i="1"/>
  <c r="S984" i="1" s="1"/>
  <c r="Q985" i="1" l="1"/>
  <c r="S985" i="1" s="1"/>
  <c r="N986" i="1"/>
  <c r="N987" i="1" l="1"/>
  <c r="Q986" i="1"/>
  <c r="S986" i="1" s="1"/>
  <c r="Q987" i="1" l="1"/>
  <c r="S987" i="1" s="1"/>
  <c r="N988" i="1"/>
  <c r="Q988" i="1" l="1"/>
  <c r="S988" i="1" s="1"/>
  <c r="N989" i="1"/>
  <c r="N990" i="1" l="1"/>
  <c r="Q989" i="1"/>
  <c r="S989" i="1" s="1"/>
  <c r="N991" i="1" l="1"/>
  <c r="Q990" i="1"/>
  <c r="S990" i="1" s="1"/>
  <c r="Q991" i="1" l="1"/>
  <c r="S991" i="1" s="1"/>
  <c r="N992" i="1"/>
  <c r="Q992" i="1" l="1"/>
  <c r="S992" i="1" s="1"/>
  <c r="N993" i="1"/>
  <c r="Q993" i="1" l="1"/>
  <c r="S993" i="1" s="1"/>
  <c r="N994" i="1"/>
  <c r="Q994" i="1" l="1"/>
  <c r="S994" i="1" s="1"/>
  <c r="N995" i="1"/>
  <c r="Q995" i="1" l="1"/>
  <c r="S995" i="1" s="1"/>
  <c r="N996" i="1"/>
  <c r="Q996" i="1" l="1"/>
  <c r="S996" i="1" s="1"/>
  <c r="N997" i="1"/>
  <c r="N998" i="1" l="1"/>
  <c r="Q997" i="1"/>
  <c r="S997" i="1" s="1"/>
  <c r="N999" i="1" l="1"/>
  <c r="Q998" i="1"/>
  <c r="S998" i="1" s="1"/>
  <c r="Q999" i="1" l="1"/>
  <c r="S999" i="1" s="1"/>
  <c r="N1000" i="1"/>
  <c r="N1001" i="1" l="1"/>
  <c r="Q1000" i="1"/>
  <c r="S1000" i="1" s="1"/>
  <c r="N1002" i="1" l="1"/>
  <c r="Q1001" i="1"/>
  <c r="S1001" i="1" s="1"/>
  <c r="N1003" i="1" l="1"/>
  <c r="Q1002" i="1"/>
  <c r="S1002" i="1" s="1"/>
  <c r="Q1003" i="1" l="1"/>
  <c r="S1003" i="1" s="1"/>
  <c r="N1004" i="1"/>
  <c r="N1005" i="1" l="1"/>
  <c r="Q1004" i="1"/>
  <c r="S1004" i="1" s="1"/>
  <c r="N1006" i="1" l="1"/>
  <c r="Q1005" i="1"/>
  <c r="S1005" i="1" s="1"/>
  <c r="N1007" i="1" l="1"/>
  <c r="Q1006" i="1"/>
  <c r="S1006" i="1" s="1"/>
  <c r="Q1007" i="1" l="1"/>
  <c r="S1007" i="1" s="1"/>
  <c r="N1008" i="1"/>
  <c r="N1009" i="1" l="1"/>
  <c r="Q1008" i="1"/>
  <c r="S1008" i="1" s="1"/>
  <c r="Q1009" i="1" l="1"/>
  <c r="S1009" i="1" s="1"/>
  <c r="N1010" i="1"/>
  <c r="Q1010" i="1" l="1"/>
  <c r="S1010" i="1" s="1"/>
  <c r="N1011" i="1"/>
  <c r="Q1011" i="1" l="1"/>
  <c r="S1011" i="1" s="1"/>
  <c r="N1012" i="1"/>
  <c r="Q1012" i="1" l="1"/>
  <c r="S1012" i="1" s="1"/>
  <c r="N1013" i="1"/>
  <c r="Q1013" i="1" l="1"/>
  <c r="S1013" i="1" s="1"/>
  <c r="N1014" i="1"/>
  <c r="N1015" i="1" l="1"/>
  <c r="Q1014" i="1"/>
  <c r="S1014" i="1" s="1"/>
  <c r="Q1015" i="1" l="1"/>
  <c r="S1015" i="1" s="1"/>
  <c r="N1016" i="1"/>
  <c r="Q1016" i="1" l="1"/>
  <c r="S1016" i="1" s="1"/>
  <c r="N1017" i="1"/>
  <c r="N1018" i="1" l="1"/>
  <c r="Q1017" i="1"/>
  <c r="S1017" i="1" s="1"/>
  <c r="N1019" i="1" l="1"/>
  <c r="Q1018" i="1"/>
  <c r="S1018" i="1" s="1"/>
  <c r="Q1019" i="1" l="1"/>
  <c r="S1019" i="1" s="1"/>
  <c r="N1020" i="1"/>
  <c r="Q1020" i="1" l="1"/>
  <c r="S1020" i="1" s="1"/>
  <c r="N1021" i="1"/>
  <c r="N1022" i="1" l="1"/>
  <c r="Q1021" i="1"/>
  <c r="S1021" i="1" s="1"/>
  <c r="Q1022" i="1" l="1"/>
  <c r="S1022" i="1" s="1"/>
  <c r="N1023" i="1"/>
  <c r="N1024" i="1" l="1"/>
  <c r="Q1023" i="1"/>
  <c r="S1023" i="1" s="1"/>
  <c r="N1025" i="1" l="1"/>
  <c r="Q1024" i="1"/>
  <c r="S1024" i="1" s="1"/>
  <c r="N1026" i="1" l="1"/>
  <c r="Q1025" i="1"/>
  <c r="S1025" i="1" s="1"/>
  <c r="Q1026" i="1" l="1"/>
  <c r="S1026" i="1" s="1"/>
  <c r="N1027" i="1"/>
  <c r="N1028" i="1" l="1"/>
  <c r="Q1027" i="1"/>
  <c r="S1027" i="1" s="1"/>
  <c r="N1029" i="1" l="1"/>
  <c r="Q1028" i="1"/>
  <c r="S1028" i="1" s="1"/>
  <c r="Q1029" i="1" l="1"/>
  <c r="S1029" i="1" s="1"/>
  <c r="N1030" i="1"/>
  <c r="N1031" i="1" l="1"/>
  <c r="Q1030" i="1"/>
  <c r="S1030" i="1" s="1"/>
  <c r="N1032" i="1" l="1"/>
  <c r="Q1031" i="1"/>
  <c r="S1031" i="1" s="1"/>
  <c r="N1033" i="1" l="1"/>
  <c r="Q1032" i="1"/>
  <c r="S1032" i="1" s="1"/>
  <c r="N1034" i="1" l="1"/>
  <c r="Q1034" i="1" s="1"/>
  <c r="Q1033" i="1"/>
  <c r="S1033" i="1" s="1"/>
  <c r="S1034" i="1" l="1"/>
  <c r="O1035" i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N1035" i="1"/>
  <c r="P1035" i="1"/>
  <c r="P1036" i="1" s="1"/>
  <c r="P1037" i="1" s="1"/>
  <c r="P1038" i="1" s="1"/>
  <c r="P1039" i="1" s="1"/>
  <c r="P1040" i="1" s="1"/>
  <c r="P1041" i="1" s="1"/>
  <c r="P1042" i="1" s="1"/>
  <c r="P1043" i="1" s="1"/>
  <c r="P1044" i="1" s="1"/>
  <c r="P1045" i="1" s="1"/>
  <c r="P1046" i="1" s="1"/>
  <c r="P1047" i="1" s="1"/>
  <c r="P1048" i="1" s="1"/>
  <c r="P1049" i="1" s="1"/>
  <c r="P1050" i="1" s="1"/>
  <c r="P1051" i="1" s="1"/>
  <c r="P1052" i="1" s="1"/>
  <c r="P1053" i="1" s="1"/>
  <c r="P1054" i="1" s="1"/>
  <c r="P1055" i="1" s="1"/>
  <c r="P1056" i="1" s="1"/>
  <c r="P1057" i="1" s="1"/>
  <c r="P1058" i="1" s="1"/>
  <c r="P1059" i="1" s="1"/>
  <c r="P1060" i="1" s="1"/>
  <c r="P1061" i="1" s="1"/>
  <c r="P1062" i="1" s="1"/>
  <c r="P1063" i="1" s="1"/>
  <c r="P1064" i="1" s="1"/>
  <c r="P1065" i="1" s="1"/>
  <c r="P1066" i="1" s="1"/>
  <c r="P1067" i="1" s="1"/>
  <c r="P1068" i="1" s="1"/>
  <c r="P1069" i="1" s="1"/>
  <c r="P1070" i="1" s="1"/>
  <c r="P1071" i="1" s="1"/>
  <c r="P1072" i="1" s="1"/>
  <c r="P1073" i="1" s="1"/>
  <c r="P1074" i="1" s="1"/>
  <c r="P1075" i="1" s="1"/>
  <c r="P1076" i="1" s="1"/>
  <c r="P1077" i="1" s="1"/>
  <c r="P1078" i="1" s="1"/>
  <c r="P1079" i="1" s="1"/>
  <c r="P1080" i="1" s="1"/>
  <c r="P1081" i="1" s="1"/>
  <c r="P1082" i="1" s="1"/>
  <c r="P1083" i="1" s="1"/>
  <c r="P1084" i="1" s="1"/>
  <c r="P1085" i="1" s="1"/>
  <c r="P1086" i="1" s="1"/>
  <c r="N1036" i="1" l="1"/>
  <c r="Q1035" i="1"/>
  <c r="S1035" i="1" s="1"/>
  <c r="N1037" i="1" l="1"/>
  <c r="Q1036" i="1"/>
  <c r="S1036" i="1" s="1"/>
  <c r="N1038" i="1" l="1"/>
  <c r="Q1037" i="1"/>
  <c r="S1037" i="1" s="1"/>
  <c r="Q1038" i="1" l="1"/>
  <c r="S1038" i="1" s="1"/>
  <c r="N1039" i="1"/>
  <c r="N1040" i="1" l="1"/>
  <c r="Q1039" i="1"/>
  <c r="S1039" i="1" s="1"/>
  <c r="Q1040" i="1" l="1"/>
  <c r="S1040" i="1" s="1"/>
  <c r="N1041" i="1"/>
  <c r="Q1041" i="1" l="1"/>
  <c r="S1041" i="1" s="1"/>
  <c r="N1042" i="1"/>
  <c r="N1043" i="1" l="1"/>
  <c r="Q1042" i="1"/>
  <c r="S1042" i="1" s="1"/>
  <c r="N1044" i="1" l="1"/>
  <c r="Q1043" i="1"/>
  <c r="S1043" i="1" s="1"/>
  <c r="N1045" i="1" l="1"/>
  <c r="Q1044" i="1"/>
  <c r="S1044" i="1" s="1"/>
  <c r="N1046" i="1" l="1"/>
  <c r="Q1045" i="1"/>
  <c r="S1045" i="1" s="1"/>
  <c r="N1047" i="1" l="1"/>
  <c r="Q1046" i="1"/>
  <c r="S1046" i="1" s="1"/>
  <c r="N1048" i="1" l="1"/>
  <c r="Q1047" i="1"/>
  <c r="S1047" i="1" s="1"/>
  <c r="N1049" i="1" l="1"/>
  <c r="Q1048" i="1"/>
  <c r="S1048" i="1" s="1"/>
  <c r="N1050" i="1" l="1"/>
  <c r="Q1049" i="1"/>
  <c r="S1049" i="1" s="1"/>
  <c r="Q1050" i="1" l="1"/>
  <c r="S1050" i="1" s="1"/>
  <c r="N1051" i="1"/>
  <c r="N1052" i="1" l="1"/>
  <c r="Q1051" i="1"/>
  <c r="S1051" i="1" s="1"/>
  <c r="Q1052" i="1" l="1"/>
  <c r="S1052" i="1" s="1"/>
  <c r="N1053" i="1"/>
  <c r="N1054" i="1" l="1"/>
  <c r="Q1053" i="1"/>
  <c r="S1053" i="1" s="1"/>
  <c r="Q1054" i="1" l="1"/>
  <c r="S1054" i="1" s="1"/>
  <c r="N1055" i="1"/>
  <c r="N1056" i="1" l="1"/>
  <c r="Q1055" i="1"/>
  <c r="S1055" i="1" s="1"/>
  <c r="N1057" i="1" l="1"/>
  <c r="Q1056" i="1"/>
  <c r="S1056" i="1" s="1"/>
  <c r="Q1057" i="1" l="1"/>
  <c r="S1057" i="1" s="1"/>
  <c r="N1058" i="1"/>
  <c r="N1059" i="1" l="1"/>
  <c r="Q1058" i="1"/>
  <c r="S1058" i="1" s="1"/>
  <c r="N1060" i="1" l="1"/>
  <c r="Q1059" i="1"/>
  <c r="S1059" i="1" s="1"/>
  <c r="Q1060" i="1" l="1"/>
  <c r="S1060" i="1" s="1"/>
  <c r="N1061" i="1"/>
  <c r="Q1061" i="1" l="1"/>
  <c r="S1061" i="1" s="1"/>
  <c r="N1062" i="1"/>
  <c r="N1063" i="1" l="1"/>
  <c r="Q1062" i="1"/>
  <c r="S1062" i="1" s="1"/>
  <c r="Q1063" i="1" l="1"/>
  <c r="S1063" i="1" s="1"/>
  <c r="N1064" i="1"/>
  <c r="Q1064" i="1" l="1"/>
  <c r="S1064" i="1" s="1"/>
  <c r="N1065" i="1"/>
  <c r="N1066" i="1" l="1"/>
  <c r="Q1065" i="1"/>
  <c r="S1065" i="1" s="1"/>
  <c r="Q1066" i="1" l="1"/>
  <c r="S1066" i="1" s="1"/>
  <c r="N1067" i="1"/>
  <c r="N1068" i="1" l="1"/>
  <c r="Q1067" i="1"/>
  <c r="S1067" i="1" s="1"/>
  <c r="N1069" i="1" l="1"/>
  <c r="Q1068" i="1"/>
  <c r="S1068" i="1" s="1"/>
  <c r="Q1069" i="1" l="1"/>
  <c r="S1069" i="1" s="1"/>
  <c r="N1070" i="1"/>
  <c r="Q1070" i="1" l="1"/>
  <c r="S1070" i="1" s="1"/>
  <c r="N1071" i="1"/>
  <c r="Q1071" i="1" l="1"/>
  <c r="S1071" i="1" s="1"/>
  <c r="N1072" i="1"/>
  <c r="N1073" i="1" l="1"/>
  <c r="Q1072" i="1"/>
  <c r="S1072" i="1" s="1"/>
  <c r="Q1073" i="1" l="1"/>
  <c r="S1073" i="1" s="1"/>
  <c r="N1074" i="1"/>
  <c r="N1075" i="1" l="1"/>
  <c r="Q1074" i="1"/>
  <c r="S1074" i="1" s="1"/>
  <c r="N1076" i="1" l="1"/>
  <c r="Q1075" i="1"/>
  <c r="S1075" i="1" s="1"/>
  <c r="Q1076" i="1" l="1"/>
  <c r="S1076" i="1" s="1"/>
  <c r="N1077" i="1"/>
  <c r="Q1077" i="1" l="1"/>
  <c r="S1077" i="1" s="1"/>
  <c r="N1078" i="1"/>
  <c r="N1079" i="1" l="1"/>
  <c r="Q1078" i="1"/>
  <c r="S1078" i="1" s="1"/>
  <c r="Q1079" i="1" l="1"/>
  <c r="S1079" i="1" s="1"/>
  <c r="N1080" i="1"/>
  <c r="Q1080" i="1" l="1"/>
  <c r="S1080" i="1" s="1"/>
  <c r="N1081" i="1"/>
  <c r="N1082" i="1" l="1"/>
  <c r="Q1081" i="1"/>
  <c r="S1081" i="1" s="1"/>
  <c r="Q1082" i="1" l="1"/>
  <c r="S1082" i="1" s="1"/>
  <c r="N1083" i="1"/>
  <c r="N1084" i="1" l="1"/>
  <c r="Q1083" i="1"/>
  <c r="S1083" i="1" s="1"/>
  <c r="N1085" i="1" l="1"/>
  <c r="Q1084" i="1"/>
  <c r="S1084" i="1" s="1"/>
  <c r="N1086" i="1" l="1"/>
  <c r="Q1086" i="1" s="1"/>
  <c r="Q1085" i="1"/>
  <c r="S1085" i="1" s="1"/>
  <c r="O1087" i="1" l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P1087" i="1"/>
  <c r="P1088" i="1" s="1"/>
  <c r="P1089" i="1" s="1"/>
  <c r="P1090" i="1" s="1"/>
  <c r="P1091" i="1" s="1"/>
  <c r="P1092" i="1" s="1"/>
  <c r="P1093" i="1" s="1"/>
  <c r="P1094" i="1" s="1"/>
  <c r="P1095" i="1" s="1"/>
  <c r="P1096" i="1" s="1"/>
  <c r="P1097" i="1" s="1"/>
  <c r="P1098" i="1" s="1"/>
  <c r="P1099" i="1" s="1"/>
  <c r="P1100" i="1" s="1"/>
  <c r="P1101" i="1" s="1"/>
  <c r="P1102" i="1" s="1"/>
  <c r="P1103" i="1" s="1"/>
  <c r="P1104" i="1" s="1"/>
  <c r="P1105" i="1" s="1"/>
  <c r="P1106" i="1" s="1"/>
  <c r="P1107" i="1" s="1"/>
  <c r="P1108" i="1" s="1"/>
  <c r="P1109" i="1" s="1"/>
  <c r="P1110" i="1" s="1"/>
  <c r="P1111" i="1" s="1"/>
  <c r="P1112" i="1" s="1"/>
  <c r="P1113" i="1" s="1"/>
  <c r="P1114" i="1" s="1"/>
  <c r="P1115" i="1" s="1"/>
  <c r="P1116" i="1" s="1"/>
  <c r="P1117" i="1" s="1"/>
  <c r="P1118" i="1" s="1"/>
  <c r="P1119" i="1" s="1"/>
  <c r="P1120" i="1" s="1"/>
  <c r="P1121" i="1" s="1"/>
  <c r="P1122" i="1" s="1"/>
  <c r="P1123" i="1" s="1"/>
  <c r="P1124" i="1" s="1"/>
  <c r="P1125" i="1" s="1"/>
  <c r="P1126" i="1" s="1"/>
  <c r="P1127" i="1" s="1"/>
  <c r="P1128" i="1" s="1"/>
  <c r="P1129" i="1" s="1"/>
  <c r="P1130" i="1" s="1"/>
  <c r="P1131" i="1" s="1"/>
  <c r="P1132" i="1" s="1"/>
  <c r="P1133" i="1" s="1"/>
  <c r="P1134" i="1" s="1"/>
  <c r="P1135" i="1" s="1"/>
  <c r="P1136" i="1" s="1"/>
  <c r="P1137" i="1" s="1"/>
  <c r="P1138" i="1" s="1"/>
  <c r="N1087" i="1"/>
  <c r="S1086" i="1"/>
  <c r="N1088" i="1" l="1"/>
  <c r="Q1087" i="1"/>
  <c r="S1087" i="1" s="1"/>
  <c r="N1089" i="1" l="1"/>
  <c r="Q1088" i="1"/>
  <c r="S1088" i="1" s="1"/>
  <c r="Q1089" i="1" l="1"/>
  <c r="S1089" i="1" s="1"/>
  <c r="N1090" i="1"/>
  <c r="N1091" i="1" l="1"/>
  <c r="Q1090" i="1"/>
  <c r="S1090" i="1" s="1"/>
  <c r="Q1091" i="1" l="1"/>
  <c r="S1091" i="1" s="1"/>
  <c r="N1092" i="1"/>
  <c r="N1093" i="1" l="1"/>
  <c r="Q1092" i="1"/>
  <c r="S1092" i="1" s="1"/>
  <c r="N1094" i="1" l="1"/>
  <c r="Q1093" i="1"/>
  <c r="S1093" i="1" s="1"/>
  <c r="Q1094" i="1" l="1"/>
  <c r="S1094" i="1" s="1"/>
  <c r="N1095" i="1"/>
  <c r="N1096" i="1" l="1"/>
  <c r="Q1095" i="1"/>
  <c r="S1095" i="1" s="1"/>
  <c r="Q1096" i="1" l="1"/>
  <c r="S1096" i="1" s="1"/>
  <c r="N1097" i="1"/>
  <c r="N1098" i="1" l="1"/>
  <c r="Q1097" i="1"/>
  <c r="S1097" i="1" s="1"/>
  <c r="N1099" i="1" l="1"/>
  <c r="Q1098" i="1"/>
  <c r="S1098" i="1" s="1"/>
  <c r="N1100" i="1" l="1"/>
  <c r="Q1099" i="1"/>
  <c r="S1099" i="1" s="1"/>
  <c r="N1101" i="1" l="1"/>
  <c r="Q1100" i="1"/>
  <c r="S1100" i="1" s="1"/>
  <c r="Q1101" i="1" l="1"/>
  <c r="S1101" i="1" s="1"/>
  <c r="N1102" i="1"/>
  <c r="Q1102" i="1" l="1"/>
  <c r="S1102" i="1" s="1"/>
  <c r="N1103" i="1"/>
  <c r="Q1103" i="1" l="1"/>
  <c r="S1103" i="1" s="1"/>
  <c r="N1104" i="1"/>
  <c r="N1105" i="1" l="1"/>
  <c r="Q1104" i="1"/>
  <c r="S1104" i="1" s="1"/>
  <c r="N1106" i="1" l="1"/>
  <c r="Q1105" i="1"/>
  <c r="S1105" i="1" s="1"/>
  <c r="N1107" i="1" l="1"/>
  <c r="Q1106" i="1"/>
  <c r="S1106" i="1" s="1"/>
  <c r="N1108" i="1" l="1"/>
  <c r="Q1107" i="1"/>
  <c r="S1107" i="1" s="1"/>
  <c r="Q1108" i="1" l="1"/>
  <c r="S1108" i="1" s="1"/>
  <c r="N1109" i="1"/>
  <c r="N1110" i="1" l="1"/>
  <c r="Q1109" i="1"/>
  <c r="S1109" i="1" s="1"/>
  <c r="N1111" i="1" l="1"/>
  <c r="Q1110" i="1"/>
  <c r="S1110" i="1" s="1"/>
  <c r="Q1111" i="1" l="1"/>
  <c r="S1111" i="1" s="1"/>
  <c r="N1112" i="1"/>
  <c r="Q1112" i="1" l="1"/>
  <c r="S1112" i="1" s="1"/>
  <c r="N1113" i="1"/>
  <c r="N1114" i="1" l="1"/>
  <c r="Q1113" i="1"/>
  <c r="S1113" i="1" s="1"/>
  <c r="Q1114" i="1" l="1"/>
  <c r="S1114" i="1" s="1"/>
  <c r="N1115" i="1"/>
  <c r="Q1115" i="1" l="1"/>
  <c r="S1115" i="1" s="1"/>
  <c r="N1116" i="1"/>
  <c r="Q1116" i="1" l="1"/>
  <c r="S1116" i="1" s="1"/>
  <c r="N1117" i="1"/>
  <c r="N1118" i="1" l="1"/>
  <c r="Q1117" i="1"/>
  <c r="S1117" i="1" s="1"/>
  <c r="Q1118" i="1" l="1"/>
  <c r="S1118" i="1" s="1"/>
  <c r="N1119" i="1"/>
  <c r="N1120" i="1" l="1"/>
  <c r="Q1119" i="1"/>
  <c r="S1119" i="1" s="1"/>
  <c r="Q1120" i="1" l="1"/>
  <c r="S1120" i="1" s="1"/>
  <c r="N1121" i="1"/>
  <c r="Q1121" i="1" l="1"/>
  <c r="S1121" i="1" s="1"/>
  <c r="N1122" i="1"/>
  <c r="Q1122" i="1" l="1"/>
  <c r="S1122" i="1" s="1"/>
  <c r="N1123" i="1"/>
  <c r="Q1123" i="1" l="1"/>
  <c r="S1123" i="1" s="1"/>
  <c r="N1124" i="1"/>
  <c r="N1125" i="1" l="1"/>
  <c r="Q1124" i="1"/>
  <c r="S1124" i="1" s="1"/>
  <c r="Q1125" i="1" l="1"/>
  <c r="S1125" i="1" s="1"/>
  <c r="N1126" i="1"/>
  <c r="N1127" i="1" l="1"/>
  <c r="Q1126" i="1"/>
  <c r="S1126" i="1" s="1"/>
  <c r="N1128" i="1" l="1"/>
  <c r="Q1127" i="1"/>
  <c r="S1127" i="1" s="1"/>
  <c r="Q1128" i="1" l="1"/>
  <c r="S1128" i="1" s="1"/>
  <c r="N1129" i="1"/>
  <c r="N1130" i="1" l="1"/>
  <c r="Q1129" i="1"/>
  <c r="S1129" i="1" s="1"/>
  <c r="N1131" i="1" l="1"/>
  <c r="Q1130" i="1"/>
  <c r="S1130" i="1" s="1"/>
  <c r="Q1131" i="1" l="1"/>
  <c r="S1131" i="1" s="1"/>
  <c r="N1132" i="1"/>
  <c r="N1133" i="1" l="1"/>
  <c r="Q1132" i="1"/>
  <c r="S1132" i="1" s="1"/>
  <c r="Q1133" i="1" l="1"/>
  <c r="S1133" i="1" s="1"/>
  <c r="N1134" i="1"/>
  <c r="Q1134" i="1" l="1"/>
  <c r="S1134" i="1" s="1"/>
  <c r="N1135" i="1"/>
  <c r="Q1135" i="1" l="1"/>
  <c r="S1135" i="1" s="1"/>
  <c r="N1136" i="1"/>
  <c r="Q1136" i="1" l="1"/>
  <c r="S1136" i="1" s="1"/>
  <c r="N1137" i="1"/>
  <c r="Q1137" i="1" l="1"/>
  <c r="S1137" i="1" s="1"/>
  <c r="N1138" i="1"/>
  <c r="Q1138" i="1" s="1"/>
  <c r="P1139" i="1" l="1"/>
  <c r="P1140" i="1" s="1"/>
  <c r="P1141" i="1" s="1"/>
  <c r="P1142" i="1" s="1"/>
  <c r="P1143" i="1" s="1"/>
  <c r="P1144" i="1" s="1"/>
  <c r="P1145" i="1" s="1"/>
  <c r="P1146" i="1" s="1"/>
  <c r="P1147" i="1" s="1"/>
  <c r="P1148" i="1" s="1"/>
  <c r="P1149" i="1" s="1"/>
  <c r="P1150" i="1" s="1"/>
  <c r="P1151" i="1" s="1"/>
  <c r="P1152" i="1" s="1"/>
  <c r="P1153" i="1" s="1"/>
  <c r="P1154" i="1" s="1"/>
  <c r="P1155" i="1" s="1"/>
  <c r="P1156" i="1" s="1"/>
  <c r="P1157" i="1" s="1"/>
  <c r="P1158" i="1" s="1"/>
  <c r="P1159" i="1" s="1"/>
  <c r="P1160" i="1" s="1"/>
  <c r="P1161" i="1" s="1"/>
  <c r="P1162" i="1" s="1"/>
  <c r="P1163" i="1" s="1"/>
  <c r="P1164" i="1" s="1"/>
  <c r="P1165" i="1" s="1"/>
  <c r="P1166" i="1" s="1"/>
  <c r="P1167" i="1" s="1"/>
  <c r="P1168" i="1" s="1"/>
  <c r="P1169" i="1" s="1"/>
  <c r="P1170" i="1" s="1"/>
  <c r="P1171" i="1" s="1"/>
  <c r="P1172" i="1" s="1"/>
  <c r="P1173" i="1" s="1"/>
  <c r="P1174" i="1" s="1"/>
  <c r="P1175" i="1" s="1"/>
  <c r="P1176" i="1" s="1"/>
  <c r="P1177" i="1" s="1"/>
  <c r="P1178" i="1" s="1"/>
  <c r="P1179" i="1" s="1"/>
  <c r="P1180" i="1" s="1"/>
  <c r="P1181" i="1" s="1"/>
  <c r="P1182" i="1" s="1"/>
  <c r="P1183" i="1" s="1"/>
  <c r="P1184" i="1" s="1"/>
  <c r="P1185" i="1" s="1"/>
  <c r="P1186" i="1" s="1"/>
  <c r="P1187" i="1" s="1"/>
  <c r="P1188" i="1" s="1"/>
  <c r="P1189" i="1" s="1"/>
  <c r="P1190" i="1" s="1"/>
  <c r="N1139" i="1"/>
  <c r="O1139" i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S1138" i="1"/>
  <c r="N1140" i="1" l="1"/>
  <c r="Q1139" i="1"/>
  <c r="S1139" i="1" s="1"/>
  <c r="N1141" i="1" l="1"/>
  <c r="Q1140" i="1"/>
  <c r="S1140" i="1" s="1"/>
  <c r="Q1141" i="1" l="1"/>
  <c r="S1141" i="1" s="1"/>
  <c r="N1142" i="1"/>
  <c r="Q1142" i="1" l="1"/>
  <c r="S1142" i="1" s="1"/>
  <c r="N1143" i="1"/>
  <c r="N1144" i="1" l="1"/>
  <c r="Q1143" i="1"/>
  <c r="S1143" i="1" s="1"/>
  <c r="N1145" i="1" l="1"/>
  <c r="Q1144" i="1"/>
  <c r="S1144" i="1" s="1"/>
  <c r="N1146" i="1" l="1"/>
  <c r="Q1145" i="1"/>
  <c r="S1145" i="1" s="1"/>
  <c r="Q1146" i="1" l="1"/>
  <c r="S1146" i="1" s="1"/>
  <c r="N1147" i="1"/>
  <c r="N1148" i="1" l="1"/>
  <c r="Q1147" i="1"/>
  <c r="S1147" i="1" s="1"/>
  <c r="Q1148" i="1" l="1"/>
  <c r="S1148" i="1" s="1"/>
  <c r="N1149" i="1"/>
  <c r="N1150" i="1" l="1"/>
  <c r="Q1149" i="1"/>
  <c r="S1149" i="1" s="1"/>
  <c r="N1151" i="1" l="1"/>
  <c r="Q1150" i="1"/>
  <c r="S1150" i="1" s="1"/>
  <c r="Q1151" i="1" l="1"/>
  <c r="S1151" i="1" s="1"/>
  <c r="N1152" i="1"/>
  <c r="N1153" i="1" l="1"/>
  <c r="Q1152" i="1"/>
  <c r="S1152" i="1" s="1"/>
  <c r="N1154" i="1" l="1"/>
  <c r="Q1153" i="1"/>
  <c r="S1153" i="1" s="1"/>
  <c r="N1155" i="1" l="1"/>
  <c r="Q1154" i="1"/>
  <c r="S1154" i="1" s="1"/>
  <c r="N1156" i="1" l="1"/>
  <c r="Q1155" i="1"/>
  <c r="S1155" i="1" s="1"/>
  <c r="Q1156" i="1" l="1"/>
  <c r="S1156" i="1" s="1"/>
  <c r="N1157" i="1"/>
  <c r="N1158" i="1" l="1"/>
  <c r="Q1157" i="1"/>
  <c r="S1157" i="1" s="1"/>
  <c r="Q1158" i="1" l="1"/>
  <c r="S1158" i="1" s="1"/>
  <c r="N1159" i="1"/>
  <c r="N1160" i="1" l="1"/>
  <c r="Q1159" i="1"/>
  <c r="S1159" i="1" s="1"/>
  <c r="Q1160" i="1" l="1"/>
  <c r="S1160" i="1" s="1"/>
  <c r="N1161" i="1"/>
  <c r="N1162" i="1" l="1"/>
  <c r="Q1161" i="1"/>
  <c r="S1161" i="1" s="1"/>
  <c r="Q1162" i="1" l="1"/>
  <c r="S1162" i="1" s="1"/>
  <c r="N1163" i="1"/>
  <c r="N1164" i="1" l="1"/>
  <c r="Q1163" i="1"/>
  <c r="S1163" i="1" s="1"/>
  <c r="N1165" i="1" l="1"/>
  <c r="Q1164" i="1"/>
  <c r="S1164" i="1" s="1"/>
  <c r="N1166" i="1" l="1"/>
  <c r="Q1165" i="1"/>
  <c r="S1165" i="1" s="1"/>
  <c r="N1167" i="1" l="1"/>
  <c r="Q1166" i="1"/>
  <c r="S1166" i="1" s="1"/>
  <c r="N1168" i="1" l="1"/>
  <c r="Q1167" i="1"/>
  <c r="S1167" i="1" s="1"/>
  <c r="N1169" i="1" l="1"/>
  <c r="Q1168" i="1"/>
  <c r="S1168" i="1" s="1"/>
  <c r="Q1169" i="1" l="1"/>
  <c r="S1169" i="1" s="1"/>
  <c r="N1170" i="1"/>
  <c r="N1171" i="1" l="1"/>
  <c r="Q1170" i="1"/>
  <c r="S1170" i="1" s="1"/>
  <c r="Q1171" i="1" l="1"/>
  <c r="S1171" i="1" s="1"/>
  <c r="N1172" i="1"/>
  <c r="N1173" i="1" l="1"/>
  <c r="Q1172" i="1"/>
  <c r="S1172" i="1" s="1"/>
  <c r="N1174" i="1" l="1"/>
  <c r="Q1173" i="1"/>
  <c r="S1173" i="1" s="1"/>
  <c r="N1175" i="1" l="1"/>
  <c r="Q1174" i="1"/>
  <c r="S1174" i="1" s="1"/>
  <c r="Q1175" i="1" l="1"/>
  <c r="S1175" i="1" s="1"/>
  <c r="N1176" i="1"/>
  <c r="Q1176" i="1" l="1"/>
  <c r="S1176" i="1" s="1"/>
  <c r="N1177" i="1"/>
  <c r="Q1177" i="1" l="1"/>
  <c r="S1177" i="1" s="1"/>
  <c r="N1178" i="1"/>
  <c r="Q1178" i="1" l="1"/>
  <c r="S1178" i="1" s="1"/>
  <c r="N1179" i="1"/>
  <c r="N1180" i="1" l="1"/>
  <c r="Q1179" i="1"/>
  <c r="S1179" i="1" s="1"/>
  <c r="N1181" i="1" l="1"/>
  <c r="Q1180" i="1"/>
  <c r="S1180" i="1" s="1"/>
  <c r="Q1181" i="1" l="1"/>
  <c r="S1181" i="1" s="1"/>
  <c r="N1182" i="1"/>
  <c r="Q1182" i="1" l="1"/>
  <c r="S1182" i="1" s="1"/>
  <c r="N1183" i="1"/>
  <c r="N1184" i="1" l="1"/>
  <c r="Q1183" i="1"/>
  <c r="S1183" i="1" s="1"/>
  <c r="N1185" i="1" l="1"/>
  <c r="Q1184" i="1"/>
  <c r="S1184" i="1" s="1"/>
  <c r="N1186" i="1" l="1"/>
  <c r="Q1185" i="1"/>
  <c r="S1185" i="1" s="1"/>
  <c r="Q1186" i="1" l="1"/>
  <c r="S1186" i="1" s="1"/>
  <c r="N1187" i="1"/>
  <c r="N1188" i="1" l="1"/>
  <c r="Q1187" i="1"/>
  <c r="S1187" i="1" s="1"/>
  <c r="N1189" i="1" l="1"/>
  <c r="Q1188" i="1"/>
  <c r="S1188" i="1" s="1"/>
  <c r="N1190" i="1" l="1"/>
  <c r="Q1190" i="1" s="1"/>
  <c r="Q1189" i="1"/>
  <c r="S1189" i="1" s="1"/>
  <c r="N1191" i="1" l="1"/>
  <c r="S1190" i="1"/>
  <c r="P1191" i="1"/>
  <c r="P1192" i="1" s="1"/>
  <c r="P1193" i="1" s="1"/>
  <c r="P1194" i="1" s="1"/>
  <c r="P1195" i="1" s="1"/>
  <c r="P1196" i="1" s="1"/>
  <c r="P1197" i="1" s="1"/>
  <c r="P1198" i="1" s="1"/>
  <c r="P1199" i="1" s="1"/>
  <c r="P1200" i="1" s="1"/>
  <c r="P1201" i="1" s="1"/>
  <c r="P1202" i="1" s="1"/>
  <c r="P1203" i="1" s="1"/>
  <c r="P1204" i="1" s="1"/>
  <c r="P1205" i="1" s="1"/>
  <c r="P1206" i="1" s="1"/>
  <c r="P1207" i="1" s="1"/>
  <c r="P1208" i="1" s="1"/>
  <c r="P1209" i="1" s="1"/>
  <c r="P1210" i="1" s="1"/>
  <c r="P1211" i="1" s="1"/>
  <c r="P1212" i="1" s="1"/>
  <c r="P1213" i="1" s="1"/>
  <c r="P1214" i="1" s="1"/>
  <c r="P1215" i="1" s="1"/>
  <c r="P1216" i="1" s="1"/>
  <c r="P1217" i="1" s="1"/>
  <c r="P1218" i="1" s="1"/>
  <c r="P1219" i="1" s="1"/>
  <c r="P1220" i="1" s="1"/>
  <c r="P1221" i="1" s="1"/>
  <c r="P1222" i="1" s="1"/>
  <c r="P1223" i="1" s="1"/>
  <c r="P1224" i="1" s="1"/>
  <c r="P1225" i="1" s="1"/>
  <c r="P1226" i="1" s="1"/>
  <c r="P1227" i="1" s="1"/>
  <c r="P1228" i="1" s="1"/>
  <c r="P1229" i="1" s="1"/>
  <c r="P1230" i="1" s="1"/>
  <c r="P1231" i="1" s="1"/>
  <c r="P1232" i="1" s="1"/>
  <c r="P1233" i="1" s="1"/>
  <c r="P1234" i="1" s="1"/>
  <c r="P1235" i="1" s="1"/>
  <c r="P1236" i="1" s="1"/>
  <c r="P1237" i="1" s="1"/>
  <c r="P1238" i="1" s="1"/>
  <c r="P1239" i="1" s="1"/>
  <c r="P1240" i="1" s="1"/>
  <c r="P1241" i="1" s="1"/>
  <c r="P1242" i="1" s="1"/>
  <c r="O1191" i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Q1191" i="1" l="1"/>
  <c r="S1191" i="1" s="1"/>
  <c r="N1192" i="1"/>
  <c r="Q1192" i="1" l="1"/>
  <c r="S1192" i="1" s="1"/>
  <c r="N1193" i="1"/>
  <c r="Q1193" i="1" l="1"/>
  <c r="S1193" i="1" s="1"/>
  <c r="N1194" i="1"/>
  <c r="Q1194" i="1" l="1"/>
  <c r="S1194" i="1" s="1"/>
  <c r="N1195" i="1"/>
  <c r="N1196" i="1" l="1"/>
  <c r="Q1195" i="1"/>
  <c r="S1195" i="1" s="1"/>
  <c r="Q1196" i="1" l="1"/>
  <c r="S1196" i="1" s="1"/>
  <c r="N1197" i="1"/>
  <c r="N1198" i="1" l="1"/>
  <c r="Q1197" i="1"/>
  <c r="S1197" i="1" s="1"/>
  <c r="Q1198" i="1" l="1"/>
  <c r="S1198" i="1" s="1"/>
  <c r="N1199" i="1"/>
  <c r="N1200" i="1" l="1"/>
  <c r="Q1199" i="1"/>
  <c r="S1199" i="1" s="1"/>
  <c r="Q1200" i="1" l="1"/>
  <c r="S1200" i="1" s="1"/>
  <c r="N1201" i="1"/>
  <c r="Q1201" i="1" l="1"/>
  <c r="S1201" i="1" s="1"/>
  <c r="N1202" i="1"/>
  <c r="Q1202" i="1" l="1"/>
  <c r="S1202" i="1" s="1"/>
  <c r="N1203" i="1"/>
  <c r="Q1203" i="1" l="1"/>
  <c r="S1203" i="1" s="1"/>
  <c r="N1204" i="1"/>
  <c r="N1205" i="1" l="1"/>
  <c r="Q1204" i="1"/>
  <c r="S1204" i="1" s="1"/>
  <c r="N1206" i="1" l="1"/>
  <c r="Q1205" i="1"/>
  <c r="S1205" i="1" s="1"/>
  <c r="N1207" i="1" l="1"/>
  <c r="Q1206" i="1"/>
  <c r="S1206" i="1" s="1"/>
  <c r="N1208" i="1" l="1"/>
  <c r="Q1207" i="1"/>
  <c r="S1207" i="1" s="1"/>
  <c r="Q1208" i="1" l="1"/>
  <c r="S1208" i="1" s="1"/>
  <c r="N1209" i="1"/>
  <c r="N1210" i="1" l="1"/>
  <c r="Q1209" i="1"/>
  <c r="S1209" i="1" s="1"/>
  <c r="N1211" i="1" l="1"/>
  <c r="Q1210" i="1"/>
  <c r="S1210" i="1" s="1"/>
  <c r="Q1211" i="1" l="1"/>
  <c r="S1211" i="1" s="1"/>
  <c r="N1212" i="1"/>
  <c r="N1213" i="1" l="1"/>
  <c r="Q1212" i="1"/>
  <c r="S1212" i="1" s="1"/>
  <c r="N1214" i="1" l="1"/>
  <c r="Q1213" i="1"/>
  <c r="S1213" i="1" s="1"/>
  <c r="Q1214" i="1" l="1"/>
  <c r="S1214" i="1" s="1"/>
  <c r="N1215" i="1"/>
  <c r="Q1215" i="1" l="1"/>
  <c r="S1215" i="1" s="1"/>
  <c r="N1216" i="1"/>
  <c r="Q1216" i="1" l="1"/>
  <c r="S1216" i="1" s="1"/>
  <c r="N1217" i="1"/>
  <c r="Q1217" i="1" l="1"/>
  <c r="S1217" i="1" s="1"/>
  <c r="N1218" i="1"/>
  <c r="N1219" i="1" l="1"/>
  <c r="Q1218" i="1"/>
  <c r="S1218" i="1" s="1"/>
  <c r="N1220" i="1" l="1"/>
  <c r="Q1219" i="1"/>
  <c r="S1219" i="1" s="1"/>
  <c r="N1221" i="1" l="1"/>
  <c r="Q1220" i="1"/>
  <c r="S1220" i="1" s="1"/>
  <c r="N1222" i="1" l="1"/>
  <c r="Q1221" i="1"/>
  <c r="S1221" i="1" s="1"/>
  <c r="Q1222" i="1" l="1"/>
  <c r="S1222" i="1" s="1"/>
  <c r="N1223" i="1"/>
  <c r="N1224" i="1" l="1"/>
  <c r="Q1223" i="1"/>
  <c r="S1223" i="1" s="1"/>
  <c r="N1225" i="1" l="1"/>
  <c r="Q1224" i="1"/>
  <c r="S1224" i="1" s="1"/>
  <c r="N1226" i="1" l="1"/>
  <c r="Q1225" i="1"/>
  <c r="S1225" i="1" s="1"/>
  <c r="Q1226" i="1" l="1"/>
  <c r="S1226" i="1" s="1"/>
  <c r="N1227" i="1"/>
  <c r="N1228" i="1" l="1"/>
  <c r="Q1227" i="1"/>
  <c r="S1227" i="1" s="1"/>
  <c r="Q1228" i="1" l="1"/>
  <c r="S1228" i="1" s="1"/>
  <c r="N1229" i="1"/>
  <c r="N1230" i="1" l="1"/>
  <c r="Q1229" i="1"/>
  <c r="S1229" i="1" s="1"/>
  <c r="N1231" i="1" l="1"/>
  <c r="Q1230" i="1"/>
  <c r="S1230" i="1" s="1"/>
  <c r="Q1231" i="1" l="1"/>
  <c r="S1231" i="1" s="1"/>
  <c r="N1232" i="1"/>
  <c r="Q1232" i="1" l="1"/>
  <c r="S1232" i="1" s="1"/>
  <c r="N1233" i="1"/>
  <c r="Q1233" i="1" l="1"/>
  <c r="S1233" i="1" s="1"/>
  <c r="N1234" i="1"/>
  <c r="Q1234" i="1" l="1"/>
  <c r="S1234" i="1" s="1"/>
  <c r="N1235" i="1"/>
  <c r="Q1235" i="1" l="1"/>
  <c r="S1235" i="1" s="1"/>
  <c r="N1236" i="1"/>
  <c r="Q1236" i="1" l="1"/>
  <c r="S1236" i="1" s="1"/>
  <c r="N1237" i="1"/>
  <c r="Q1237" i="1" l="1"/>
  <c r="S1237" i="1" s="1"/>
  <c r="N1238" i="1"/>
  <c r="N1239" i="1" l="1"/>
  <c r="Q1238" i="1"/>
  <c r="S1238" i="1" s="1"/>
  <c r="N1240" i="1" l="1"/>
  <c r="Q1239" i="1"/>
  <c r="S1239" i="1" s="1"/>
  <c r="N1241" i="1" l="1"/>
  <c r="Q1240" i="1"/>
  <c r="S1240" i="1" s="1"/>
  <c r="N1242" i="1" l="1"/>
  <c r="Q1242" i="1" s="1"/>
  <c r="Q1241" i="1"/>
  <c r="S1241" i="1" s="1"/>
  <c r="N1243" i="1" l="1"/>
  <c r="S1242" i="1"/>
  <c r="P1243" i="1"/>
  <c r="P1244" i="1" s="1"/>
  <c r="P1245" i="1" s="1"/>
  <c r="P1246" i="1" s="1"/>
  <c r="P1247" i="1" s="1"/>
  <c r="P1248" i="1" s="1"/>
  <c r="P1249" i="1" s="1"/>
  <c r="P1250" i="1" s="1"/>
  <c r="P1251" i="1" s="1"/>
  <c r="P1252" i="1" s="1"/>
  <c r="P1253" i="1" s="1"/>
  <c r="P1254" i="1" s="1"/>
  <c r="P1255" i="1" s="1"/>
  <c r="P1256" i="1" s="1"/>
  <c r="P1257" i="1" s="1"/>
  <c r="P1258" i="1" s="1"/>
  <c r="P1259" i="1" s="1"/>
  <c r="P1260" i="1" s="1"/>
  <c r="P1261" i="1" s="1"/>
  <c r="P1262" i="1" s="1"/>
  <c r="P1263" i="1" s="1"/>
  <c r="P1264" i="1" s="1"/>
  <c r="P1265" i="1" s="1"/>
  <c r="P1266" i="1" s="1"/>
  <c r="P1267" i="1" s="1"/>
  <c r="P1268" i="1" s="1"/>
  <c r="P1269" i="1" s="1"/>
  <c r="P1270" i="1" s="1"/>
  <c r="P1271" i="1" s="1"/>
  <c r="P1272" i="1" s="1"/>
  <c r="P1273" i="1" s="1"/>
  <c r="P1274" i="1" s="1"/>
  <c r="P1275" i="1" s="1"/>
  <c r="P1276" i="1" s="1"/>
  <c r="P1277" i="1" s="1"/>
  <c r="P1278" i="1" s="1"/>
  <c r="P1279" i="1" s="1"/>
  <c r="P1280" i="1" s="1"/>
  <c r="P1281" i="1" s="1"/>
  <c r="P1282" i="1" s="1"/>
  <c r="P1283" i="1" s="1"/>
  <c r="P1284" i="1" s="1"/>
  <c r="P1285" i="1" s="1"/>
  <c r="P1286" i="1" s="1"/>
  <c r="P1287" i="1" s="1"/>
  <c r="P1288" i="1" s="1"/>
  <c r="P1289" i="1" s="1"/>
  <c r="P1290" i="1" s="1"/>
  <c r="P1291" i="1" s="1"/>
  <c r="P1292" i="1" s="1"/>
  <c r="P1293" i="1" s="1"/>
  <c r="P1294" i="1" s="1"/>
  <c r="P1295" i="1" s="1"/>
  <c r="O1243" i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N1244" i="1" l="1"/>
  <c r="Q1243" i="1"/>
  <c r="S1243" i="1" s="1"/>
  <c r="N1245" i="1" l="1"/>
  <c r="Q1244" i="1"/>
  <c r="S1244" i="1" s="1"/>
  <c r="Q1245" i="1" l="1"/>
  <c r="S1245" i="1" s="1"/>
  <c r="N1246" i="1"/>
  <c r="Q1246" i="1" l="1"/>
  <c r="S1246" i="1" s="1"/>
  <c r="N1247" i="1"/>
  <c r="N1248" i="1" l="1"/>
  <c r="Q1247" i="1"/>
  <c r="S1247" i="1" s="1"/>
  <c r="N1249" i="1" l="1"/>
  <c r="Q1248" i="1"/>
  <c r="S1248" i="1" s="1"/>
  <c r="Q1249" i="1" l="1"/>
  <c r="S1249" i="1" s="1"/>
  <c r="N1250" i="1"/>
  <c r="N1251" i="1" l="1"/>
  <c r="Q1250" i="1"/>
  <c r="S1250" i="1" s="1"/>
  <c r="Q1251" i="1" l="1"/>
  <c r="S1251" i="1" s="1"/>
  <c r="N1252" i="1"/>
  <c r="Q1252" i="1" l="1"/>
  <c r="S1252" i="1" s="1"/>
  <c r="N1253" i="1"/>
  <c r="Q1253" i="1" l="1"/>
  <c r="S1253" i="1" s="1"/>
  <c r="N1254" i="1"/>
  <c r="N1255" i="1" l="1"/>
  <c r="Q1254" i="1"/>
  <c r="S1254" i="1" s="1"/>
  <c r="N1256" i="1" l="1"/>
  <c r="Q1255" i="1"/>
  <c r="S1255" i="1" s="1"/>
  <c r="Q1256" i="1" l="1"/>
  <c r="S1256" i="1" s="1"/>
  <c r="N1257" i="1"/>
  <c r="N1258" i="1" l="1"/>
  <c r="Q1257" i="1"/>
  <c r="S1257" i="1" s="1"/>
  <c r="Q1258" i="1" l="1"/>
  <c r="S1258" i="1" s="1"/>
  <c r="N1259" i="1"/>
  <c r="N1260" i="1" l="1"/>
  <c r="Q1259" i="1"/>
  <c r="S1259" i="1" s="1"/>
  <c r="N1261" i="1" l="1"/>
  <c r="Q1260" i="1"/>
  <c r="S1260" i="1" s="1"/>
  <c r="N1262" i="1" l="1"/>
  <c r="Q1261" i="1"/>
  <c r="S1261" i="1" s="1"/>
  <c r="N1263" i="1" l="1"/>
  <c r="Q1262" i="1"/>
  <c r="S1262" i="1" s="1"/>
  <c r="N1264" i="1" l="1"/>
  <c r="Q1263" i="1"/>
  <c r="S1263" i="1" s="1"/>
  <c r="N1265" i="1" l="1"/>
  <c r="Q1264" i="1"/>
  <c r="S1264" i="1" s="1"/>
  <c r="N1266" i="1" l="1"/>
  <c r="Q1265" i="1"/>
  <c r="S1265" i="1" s="1"/>
  <c r="N1267" i="1" l="1"/>
  <c r="Q1266" i="1"/>
  <c r="S1266" i="1" s="1"/>
  <c r="N1268" i="1" l="1"/>
  <c r="Q1267" i="1"/>
  <c r="S1267" i="1" s="1"/>
  <c r="N1269" i="1" l="1"/>
  <c r="Q1268" i="1"/>
  <c r="S1268" i="1" s="1"/>
  <c r="Q1269" i="1" l="1"/>
  <c r="S1269" i="1" s="1"/>
  <c r="N1270" i="1"/>
  <c r="N1271" i="1" l="1"/>
  <c r="Q1270" i="1"/>
  <c r="S1270" i="1" s="1"/>
  <c r="Q1271" i="1" l="1"/>
  <c r="S1271" i="1" s="1"/>
  <c r="N1272" i="1"/>
  <c r="N1273" i="1" l="1"/>
  <c r="Q1272" i="1"/>
  <c r="S1272" i="1" s="1"/>
  <c r="Q1273" i="1" l="1"/>
  <c r="S1273" i="1" s="1"/>
  <c r="N1274" i="1"/>
  <c r="Q1274" i="1" l="1"/>
  <c r="S1274" i="1" s="1"/>
  <c r="N1275" i="1"/>
  <c r="Q1275" i="1" l="1"/>
  <c r="S1275" i="1" s="1"/>
  <c r="N1276" i="1"/>
  <c r="Q1276" i="1" l="1"/>
  <c r="S1276" i="1" s="1"/>
  <c r="N1277" i="1"/>
  <c r="Q1277" i="1" l="1"/>
  <c r="S1277" i="1" s="1"/>
  <c r="N1278" i="1"/>
  <c r="N1279" i="1" l="1"/>
  <c r="Q1278" i="1"/>
  <c r="S1278" i="1" s="1"/>
  <c r="N1280" i="1" l="1"/>
  <c r="Q1279" i="1"/>
  <c r="S1279" i="1" s="1"/>
  <c r="Q1280" i="1" l="1"/>
  <c r="S1280" i="1" s="1"/>
  <c r="N1281" i="1"/>
  <c r="N1282" i="1" l="1"/>
  <c r="Q1281" i="1"/>
  <c r="S1281" i="1" s="1"/>
  <c r="N1283" i="1" l="1"/>
  <c r="Q1282" i="1"/>
  <c r="S1282" i="1" s="1"/>
  <c r="Q1283" i="1" l="1"/>
  <c r="S1283" i="1" s="1"/>
  <c r="N1284" i="1"/>
  <c r="N1285" i="1" l="1"/>
  <c r="Q1284" i="1"/>
  <c r="S1284" i="1" s="1"/>
  <c r="N1286" i="1" l="1"/>
  <c r="Q1285" i="1"/>
  <c r="S1285" i="1" s="1"/>
  <c r="Q1286" i="1" l="1"/>
  <c r="S1286" i="1" s="1"/>
  <c r="N1287" i="1"/>
  <c r="N1288" i="1" l="1"/>
  <c r="Q1287" i="1"/>
  <c r="S1287" i="1" s="1"/>
  <c r="N1289" i="1" l="1"/>
  <c r="Q1288" i="1"/>
  <c r="S1288" i="1" s="1"/>
  <c r="Q1289" i="1" l="1"/>
  <c r="S1289" i="1" s="1"/>
  <c r="N1290" i="1"/>
  <c r="N1291" i="1" l="1"/>
  <c r="Q1290" i="1"/>
  <c r="S1290" i="1" s="1"/>
  <c r="Q1291" i="1" l="1"/>
  <c r="S1291" i="1" s="1"/>
  <c r="N1292" i="1"/>
  <c r="Q1292" i="1" l="1"/>
  <c r="S1292" i="1" s="1"/>
  <c r="N1293" i="1"/>
  <c r="Q1293" i="1" l="1"/>
  <c r="S1293" i="1" s="1"/>
  <c r="N1294" i="1"/>
  <c r="Q1294" i="1" l="1"/>
  <c r="S1294" i="1" s="1"/>
  <c r="N1295" i="1"/>
  <c r="Q1295" i="1" s="1"/>
  <c r="P1296" i="1" l="1"/>
  <c r="P1297" i="1" s="1"/>
  <c r="P1298" i="1" s="1"/>
  <c r="P1299" i="1" s="1"/>
  <c r="P1300" i="1" s="1"/>
  <c r="P1301" i="1" s="1"/>
  <c r="P1302" i="1" s="1"/>
  <c r="P1303" i="1" s="1"/>
  <c r="P1304" i="1" s="1"/>
  <c r="P1305" i="1" s="1"/>
  <c r="P1306" i="1" s="1"/>
  <c r="P1307" i="1" s="1"/>
  <c r="P1308" i="1" s="1"/>
  <c r="P1309" i="1" s="1"/>
  <c r="P1310" i="1" s="1"/>
  <c r="P1311" i="1" s="1"/>
  <c r="P1312" i="1" s="1"/>
  <c r="P1313" i="1" s="1"/>
  <c r="P1314" i="1" s="1"/>
  <c r="P1315" i="1" s="1"/>
  <c r="P1316" i="1" s="1"/>
  <c r="P1317" i="1" s="1"/>
  <c r="P1318" i="1" s="1"/>
  <c r="P1319" i="1" s="1"/>
  <c r="P1320" i="1" s="1"/>
  <c r="P1321" i="1" s="1"/>
  <c r="P1322" i="1" s="1"/>
  <c r="P1323" i="1" s="1"/>
  <c r="N1296" i="1"/>
  <c r="O1296" i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S1295" i="1"/>
  <c r="Q1296" i="1" l="1"/>
  <c r="S1296" i="1" s="1"/>
  <c r="N1297" i="1"/>
  <c r="Q1297" i="1" l="1"/>
  <c r="S1297" i="1" s="1"/>
  <c r="N1298" i="1"/>
  <c r="Q1298" i="1" l="1"/>
  <c r="S1298" i="1" s="1"/>
  <c r="N1299" i="1"/>
  <c r="N1300" i="1" l="1"/>
  <c r="Q1299" i="1"/>
  <c r="S1299" i="1" s="1"/>
  <c r="Q1300" i="1" l="1"/>
  <c r="S1300" i="1" s="1"/>
  <c r="N1301" i="1"/>
  <c r="N1302" i="1" l="1"/>
  <c r="Q1301" i="1"/>
  <c r="S1301" i="1" s="1"/>
  <c r="N1303" i="1" l="1"/>
  <c r="Q1302" i="1"/>
  <c r="S1302" i="1" s="1"/>
  <c r="N1304" i="1" l="1"/>
  <c r="Q1303" i="1"/>
  <c r="S1303" i="1" s="1"/>
  <c r="N1305" i="1" l="1"/>
  <c r="Q1304" i="1"/>
  <c r="S1304" i="1" s="1"/>
  <c r="N1306" i="1" l="1"/>
  <c r="Q1305" i="1"/>
  <c r="S1305" i="1" s="1"/>
  <c r="N1307" i="1" l="1"/>
  <c r="Q1306" i="1"/>
  <c r="S1306" i="1" s="1"/>
  <c r="N1308" i="1" l="1"/>
  <c r="Q1307" i="1"/>
  <c r="S1307" i="1" s="1"/>
  <c r="N1309" i="1" l="1"/>
  <c r="Q1308" i="1"/>
  <c r="S1308" i="1" s="1"/>
  <c r="Q1309" i="1" l="1"/>
  <c r="S1309" i="1" s="1"/>
  <c r="N1310" i="1"/>
  <c r="N1311" i="1" l="1"/>
  <c r="Q1310" i="1"/>
  <c r="S1310" i="1" s="1"/>
  <c r="Q1311" i="1" l="1"/>
  <c r="S1311" i="1" s="1"/>
  <c r="N1312" i="1"/>
  <c r="N1313" i="1" l="1"/>
  <c r="Q1312" i="1"/>
  <c r="S1312" i="1" s="1"/>
  <c r="Q1313" i="1" l="1"/>
  <c r="S1313" i="1" s="1"/>
  <c r="N1314" i="1"/>
  <c r="Q1314" i="1" l="1"/>
  <c r="S1314" i="1" s="1"/>
  <c r="N1315" i="1"/>
  <c r="Q1315" i="1" l="1"/>
  <c r="S1315" i="1" s="1"/>
  <c r="N1316" i="1"/>
  <c r="Q1316" i="1" l="1"/>
  <c r="S1316" i="1" s="1"/>
  <c r="N1317" i="1"/>
  <c r="Q1317" i="1" l="1"/>
  <c r="S1317" i="1" s="1"/>
  <c r="N1318" i="1"/>
  <c r="N1319" i="1" l="1"/>
  <c r="Q1318" i="1"/>
  <c r="S1318" i="1" s="1"/>
  <c r="N1320" i="1" l="1"/>
  <c r="Q1319" i="1"/>
  <c r="S1319" i="1" s="1"/>
  <c r="Q1320" i="1" l="1"/>
  <c r="S1320" i="1" s="1"/>
  <c r="N1321" i="1"/>
  <c r="N1322" i="1" l="1"/>
  <c r="Q1321" i="1"/>
  <c r="S1321" i="1" s="1"/>
  <c r="N1323" i="1" l="1"/>
  <c r="Q1323" i="1" s="1"/>
  <c r="Q1322" i="1"/>
  <c r="S1322" i="1" s="1"/>
  <c r="S1323" i="1" l="1"/>
  <c r="C21" i="1" s="1"/>
  <c r="C22" i="1" s="1"/>
  <c r="C11" i="1" a="1"/>
  <c r="C11" i="1" s="1"/>
  <c r="C12" i="1" s="1"/>
  <c r="D12" i="1" s="1"/>
</calcChain>
</file>

<file path=xl/sharedStrings.xml><?xml version="1.0" encoding="utf-8"?>
<sst xmlns="http://schemas.openxmlformats.org/spreadsheetml/2006/main" count="136" uniqueCount="52">
  <si>
    <t>Event</t>
  </si>
  <si>
    <t>Date</t>
  </si>
  <si>
    <t>NDX</t>
  </si>
  <si>
    <t>QLD</t>
  </si>
  <si>
    <t>Bills</t>
  </si>
  <si>
    <t>QQQ Acquired</t>
  </si>
  <si>
    <t>QLD Acquired</t>
  </si>
  <si>
    <t>BOXX Acquired</t>
  </si>
  <si>
    <t>total assets</t>
  </si>
  <si>
    <t>liabilities(-)</t>
  </si>
  <si>
    <t>maintenance ratio</t>
  </si>
  <si>
    <t>verify QLD Acq.</t>
  </si>
  <si>
    <t>verify BOXX Acq.</t>
  </si>
  <si>
    <t>Rebalancing strategy</t>
  </si>
  <si>
    <t>Annual Full Rebalancing</t>
  </si>
  <si>
    <t>每年"完全"再平衡</t>
  </si>
  <si>
    <t>allocation 
ratio</t>
  </si>
  <si>
    <t>Notes</t>
  </si>
  <si>
    <t>Beta</t>
  </si>
  <si>
    <t>Plain-vanilla</t>
  </si>
  <si>
    <t>QQQ or 00662</t>
  </si>
  <si>
    <t>2x Leveraged</t>
  </si>
  <si>
    <t>QLD or 00670L</t>
  </si>
  <si>
    <t>Money Market</t>
  </si>
  <si>
    <t>BOXX or 00865B</t>
  </si>
  <si>
    <t>Beta值須0.7~1.4</t>
  </si>
  <si>
    <t>Initial Asset</t>
  </si>
  <si>
    <t>Final asset</t>
  </si>
  <si>
    <t>X-fold</t>
  </si>
  <si>
    <t>Full recovery X-fold</t>
  </si>
  <si>
    <t>T-bill YTM
(annual)</t>
  </si>
  <si>
    <t>高於2%通膨率1%</t>
  </si>
  <si>
    <t>withdrawal strategy</t>
  </si>
  <si>
    <t>Stock pledge</t>
  </si>
  <si>
    <t>股票質押</t>
  </si>
  <si>
    <t>lump‑sum ratio</t>
  </si>
  <si>
    <t>單次提領率</t>
  </si>
  <si>
    <t>contribution rate(CR)
(annual)</t>
  </si>
  <si>
    <t>提撥率</t>
  </si>
  <si>
    <t>loan interest
(annual)</t>
  </si>
  <si>
    <t>股票質押利率</t>
  </si>
  <si>
    <t>minimum 
maintenance ratio</t>
  </si>
  <si>
    <t>質押維持率
要大於160%</t>
  </si>
  <si>
    <t>partial rebalancing</t>
  </si>
  <si>
    <t>部分再平衡</t>
  </si>
  <si>
    <t>partial rebalancing 
ratio</t>
  </si>
  <si>
    <t>只調整QLD&amp;BOXX</t>
  </si>
  <si>
    <t>Event allocation ratio</t>
  </si>
  <si>
    <t>below 100WMA</t>
  </si>
  <si>
    <t>year-end</t>
  </si>
  <si>
    <t>reclaimed 100WMA</t>
  </si>
  <si>
    <t>Full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</si>
</sst>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_ "/>
    <numFmt numFmtId="178" formatCode="yyyy/mm/dd"/>
  </numFmts>
  <fonts count="14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0"/>
      <color theme="1"/>
      <name val="Noto Sans TC"/>
      <family val="2"/>
      <charset val="136"/>
    </font>
    <font>
      <b/>
      <sz val="10"/>
      <color theme="1"/>
      <name val="Noto Sans TC"/>
      <family val="2"/>
      <charset val="136"/>
    </font>
    <font>
      <b/>
      <sz val="12"/>
      <color rgb="FFFF0000"/>
      <name val="新細明體"/>
      <family val="1"/>
      <charset val="136"/>
    </font>
    <font>
      <b/>
      <sz val="11"/>
      <color theme="1"/>
      <name val="新細明體"/>
      <family val="2"/>
      <scheme val="minor"/>
    </font>
    <font>
      <sz val="12"/>
      <color rgb="FF000000"/>
      <name val="新細明體"/>
      <family val="1"/>
      <charset val="136"/>
    </font>
    <font>
      <b/>
      <sz val="11"/>
      <color rgb="FF000000"/>
      <name val="新細明體"/>
      <family val="1"/>
      <charset val="136"/>
    </font>
    <font>
      <b/>
      <sz val="11"/>
      <color rgb="FF008000"/>
      <name val="新細明體"/>
      <family val="1"/>
      <charset val="136"/>
    </font>
    <font>
      <b/>
      <sz val="11"/>
      <color rgb="FFFF0000"/>
      <name val="新細明體"/>
      <family val="1"/>
      <charset val="136"/>
    </font>
    <font>
      <b/>
      <i/>
      <sz val="11"/>
      <color rgb="FF000000"/>
      <name val="新細明體"/>
      <family val="1"/>
      <charset val="136"/>
    </font>
    <font>
      <b/>
      <i/>
      <sz val="12"/>
      <color rgb="FF000000"/>
      <name val="新細明體"/>
      <family val="1"/>
      <charset val="136"/>
    </font>
    <font>
      <sz val="12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36">
      <alignment vertical="center"/>
    </xf>
    <xf numFmtId="0" fontId="1" fillId="0" borderId="36"/>
  </cellStyleXfs>
  <cellXfs count="102"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vertical="center"/>
    </xf>
    <xf numFmtId="0" fontId="0" fillId="0" borderId="5" xfId="0" applyBorder="1" applyAlignment="1"/>
    <xf numFmtId="0" fontId="5" fillId="0" borderId="0" xfId="0" applyFont="1" applyBorder="1" applyAlignment="1"/>
    <xf numFmtId="0" fontId="0" fillId="0" borderId="1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2" xfId="0" applyBorder="1" applyAlignment="1">
      <alignment vertical="center"/>
    </xf>
    <xf numFmtId="9" fontId="0" fillId="0" borderId="14" xfId="0" applyNumberFormat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9" fontId="0" fillId="0" borderId="0" xfId="0" applyNumberForma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9" fontId="3" fillId="0" borderId="18" xfId="0" applyNumberFormat="1" applyFont="1" applyBorder="1" applyAlignment="1">
      <alignment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9" fontId="3" fillId="0" borderId="26" xfId="0" applyNumberFormat="1" applyFont="1" applyBorder="1" applyAlignment="1">
      <alignment vertical="center"/>
    </xf>
    <xf numFmtId="9" fontId="0" fillId="0" borderId="18" xfId="0" applyNumberFormat="1" applyBorder="1" applyAlignment="1">
      <alignment vertical="center"/>
    </xf>
    <xf numFmtId="9" fontId="0" fillId="0" borderId="26" xfId="0" applyNumberFormat="1" applyBorder="1" applyAlignment="1">
      <alignment vertical="center"/>
    </xf>
    <xf numFmtId="0" fontId="0" fillId="0" borderId="27" xfId="0" applyBorder="1" applyAlignment="1"/>
    <xf numFmtId="9" fontId="0" fillId="0" borderId="14" xfId="0" applyNumberFormat="1" applyBorder="1" applyAlignment="1"/>
    <xf numFmtId="0" fontId="0" fillId="0" borderId="15" xfId="0" applyBorder="1" applyAlignment="1">
      <alignment vertical="center"/>
    </xf>
    <xf numFmtId="38" fontId="0" fillId="0" borderId="0" xfId="0" applyNumberFormat="1" applyBorder="1" applyAlignment="1"/>
    <xf numFmtId="38" fontId="0" fillId="0" borderId="0" xfId="0" applyNumberFormat="1" applyBorder="1" applyAlignment="1">
      <alignment vertical="center"/>
    </xf>
    <xf numFmtId="38" fontId="3" fillId="0" borderId="4" xfId="0" applyNumberFormat="1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center" vertical="center" wrapText="1"/>
    </xf>
    <xf numFmtId="9" fontId="0" fillId="0" borderId="30" xfId="0" applyNumberFormat="1" applyBorder="1" applyAlignment="1"/>
    <xf numFmtId="0" fontId="0" fillId="0" borderId="31" xfId="0" applyBorder="1" applyAlignment="1"/>
    <xf numFmtId="9" fontId="0" fillId="0" borderId="7" xfId="0" applyNumberFormat="1" applyBorder="1" applyAlignment="1">
      <alignment vertical="center"/>
    </xf>
    <xf numFmtId="0" fontId="0" fillId="0" borderId="32" xfId="0" applyBorder="1" applyAlignment="1">
      <alignment horizontal="center" vertical="center"/>
    </xf>
    <xf numFmtId="38" fontId="0" fillId="0" borderId="33" xfId="0" applyNumberFormat="1" applyBorder="1" applyAlignment="1">
      <alignment vertical="center"/>
    </xf>
    <xf numFmtId="0" fontId="0" fillId="0" borderId="34" xfId="0" applyBorder="1" applyAlignment="1"/>
    <xf numFmtId="0" fontId="0" fillId="0" borderId="13" xfId="0" applyBorder="1" applyAlignment="1">
      <alignment horizontal="center" vertical="center"/>
    </xf>
    <xf numFmtId="0" fontId="0" fillId="0" borderId="15" xfId="0" applyBorder="1" applyAlignment="1"/>
    <xf numFmtId="0" fontId="0" fillId="0" borderId="6" xfId="0" applyBorder="1" applyAlignment="1">
      <alignment horizontal="center" vertical="center"/>
    </xf>
    <xf numFmtId="38" fontId="0" fillId="0" borderId="7" xfId="0" applyNumberFormat="1" applyBorder="1" applyAlignment="1">
      <alignment vertical="center"/>
    </xf>
    <xf numFmtId="38" fontId="0" fillId="0" borderId="8" xfId="0" applyNumberFormat="1" applyBorder="1" applyAlignment="1">
      <alignment vertical="center"/>
    </xf>
    <xf numFmtId="0" fontId="6" fillId="0" borderId="35" xfId="0" applyFont="1" applyBorder="1" applyAlignment="1">
      <alignment horizontal="center" vertical="top"/>
    </xf>
    <xf numFmtId="0" fontId="7" fillId="0" borderId="36" xfId="0" applyFont="1" applyAlignment="1"/>
    <xf numFmtId="0" fontId="7" fillId="0" borderId="36" xfId="0" applyFont="1" applyAlignment="1">
      <alignment vertical="center"/>
    </xf>
    <xf numFmtId="38" fontId="7" fillId="0" borderId="36" xfId="0" applyNumberFormat="1" applyFont="1" applyAlignment="1">
      <alignment vertical="center"/>
    </xf>
    <xf numFmtId="10" fontId="7" fillId="0" borderId="36" xfId="0" applyNumberFormat="1" applyFont="1" applyAlignment="1">
      <alignment vertical="center"/>
    </xf>
    <xf numFmtId="38" fontId="7" fillId="0" borderId="36" xfId="0" applyNumberFormat="1" applyFont="1" applyAlignment="1"/>
    <xf numFmtId="0" fontId="1" fillId="0" borderId="36" xfId="1"/>
    <xf numFmtId="0" fontId="8" fillId="0" borderId="14" xfId="1" applyFont="1" applyBorder="1"/>
    <xf numFmtId="0" fontId="9" fillId="0" borderId="14" xfId="1" applyFont="1" applyBorder="1"/>
    <xf numFmtId="0" fontId="10" fillId="0" borderId="14" xfId="1" applyFont="1" applyBorder="1"/>
    <xf numFmtId="0" fontId="8" fillId="0" borderId="37" xfId="1" applyFont="1" applyBorder="1"/>
    <xf numFmtId="40" fontId="0" fillId="0" borderId="0" xfId="0" applyNumberFormat="1" applyBorder="1" applyAlignment="1">
      <alignment vertical="center"/>
    </xf>
    <xf numFmtId="40" fontId="7" fillId="0" borderId="36" xfId="0" applyNumberFormat="1" applyFont="1" applyAlignment="1">
      <alignment vertical="center"/>
    </xf>
    <xf numFmtId="40" fontId="7" fillId="0" borderId="36" xfId="0" applyNumberFormat="1" applyFont="1" applyAlignment="1"/>
    <xf numFmtId="0" fontId="11" fillId="0" borderId="38" xfId="1" applyFont="1" applyBorder="1"/>
    <xf numFmtId="40" fontId="12" fillId="0" borderId="38" xfId="0" applyNumberFormat="1" applyFont="1" applyBorder="1" applyAlignment="1">
      <alignment vertical="center"/>
    </xf>
    <xf numFmtId="0" fontId="12" fillId="0" borderId="38" xfId="0" applyFont="1" applyBorder="1" applyAlignment="1"/>
    <xf numFmtId="38" fontId="12" fillId="0" borderId="38" xfId="0" applyNumberFormat="1" applyFont="1" applyBorder="1" applyAlignment="1">
      <alignment vertical="center"/>
    </xf>
    <xf numFmtId="10" fontId="12" fillId="0" borderId="38" xfId="0" applyNumberFormat="1" applyFont="1" applyBorder="1" applyAlignment="1">
      <alignment vertical="center"/>
    </xf>
    <xf numFmtId="40" fontId="0" fillId="0" borderId="14" xfId="0" applyNumberForma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3" fillId="0" borderId="8" xfId="0" applyFont="1" applyBorder="1" applyAlignment="1">
      <alignment vertical="center"/>
    </xf>
    <xf numFmtId="176" fontId="0" fillId="0" borderId="0" xfId="0" applyNumberFormat="1" applyBorder="1" applyAlignment="1">
      <alignment vertical="center"/>
    </xf>
    <xf numFmtId="177" fontId="0" fillId="0" borderId="0" xfId="0" applyNumberFormat="1" applyBorder="1" applyAlignment="1">
      <alignment horizontal="center" vertical="center"/>
    </xf>
    <xf numFmtId="178" fontId="1" fillId="0" borderId="36" xfId="1" applyNumberFormat="1"/>
    <xf numFmtId="176" fontId="1" fillId="0" borderId="36" xfId="1" applyNumberFormat="1"/>
    <xf numFmtId="176" fontId="7" fillId="0" borderId="36" xfId="0" applyNumberFormat="1" applyFont="1" applyAlignment="1">
      <alignment vertical="center"/>
    </xf>
    <xf numFmtId="177" fontId="7" fillId="0" borderId="36" xfId="0" applyNumberFormat="1" applyFont="1" applyAlignment="1">
      <alignment horizontal="center" vertical="center"/>
    </xf>
    <xf numFmtId="176" fontId="3" fillId="0" borderId="25" xfId="0" applyNumberFormat="1" applyFont="1" applyBorder="1" applyAlignment="1">
      <alignment vertical="center"/>
    </xf>
    <xf numFmtId="178" fontId="8" fillId="0" borderId="14" xfId="1" applyNumberFormat="1" applyFont="1" applyBorder="1"/>
    <xf numFmtId="176" fontId="8" fillId="0" borderId="14" xfId="1" applyNumberFormat="1" applyFont="1" applyBorder="1"/>
    <xf numFmtId="178" fontId="11" fillId="0" borderId="38" xfId="1" applyNumberFormat="1" applyFont="1" applyBorder="1"/>
    <xf numFmtId="176" fontId="11" fillId="0" borderId="38" xfId="1" applyNumberFormat="1" applyFont="1" applyBorder="1"/>
    <xf numFmtId="176" fontId="12" fillId="0" borderId="38" xfId="0" applyNumberFormat="1" applyFont="1" applyBorder="1" applyAlignment="1">
      <alignment vertical="center"/>
    </xf>
    <xf numFmtId="178" fontId="9" fillId="0" borderId="14" xfId="1" applyNumberFormat="1" applyFont="1" applyBorder="1"/>
    <xf numFmtId="176" fontId="9" fillId="0" borderId="14" xfId="1" applyNumberFormat="1" applyFont="1" applyBorder="1"/>
    <xf numFmtId="178" fontId="8" fillId="0" borderId="37" xfId="1" applyNumberFormat="1" applyFont="1" applyBorder="1"/>
    <xf numFmtId="176" fontId="8" fillId="0" borderId="37" xfId="1" applyNumberFormat="1" applyFont="1" applyBorder="1"/>
    <xf numFmtId="178" fontId="10" fillId="0" borderId="14" xfId="1" applyNumberFormat="1" applyFont="1" applyBorder="1"/>
    <xf numFmtId="176" fontId="10" fillId="0" borderId="14" xfId="1" applyNumberFormat="1" applyFont="1" applyBorder="1"/>
    <xf numFmtId="178" fontId="7" fillId="0" borderId="36" xfId="0" applyNumberFormat="1" applyFont="1" applyAlignment="1">
      <alignment vertical="center"/>
    </xf>
    <xf numFmtId="178" fontId="7" fillId="0" borderId="36" xfId="0" applyNumberFormat="1" applyFont="1" applyAlignment="1">
      <alignment horizontal="center" vertical="center"/>
    </xf>
    <xf numFmtId="177" fontId="7" fillId="0" borderId="36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7">
    <dxf>
      <numFmt numFmtId="177" formatCode="#,##0_ "/>
      <alignment horizontal="center" vertical="center"/>
    </dxf>
    <dxf>
      <alignment horizontal="center" vertical="center"/>
    </dxf>
    <dxf>
      <numFmt numFmtId="177" formatCode="#,##0_ "/>
      <alignment horizontal="center" vertical="center"/>
    </dxf>
    <dxf>
      <alignment horizontal="center" vertical="bottom"/>
    </dxf>
    <dxf>
      <alignment horizontal="center" vertical="bottom"/>
    </dxf>
    <dxf>
      <alignment horizontal="center" vertical="center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year1" displayName="Tableyear1" ref="M1:M2099" totalsRowShown="0" headerRowDxfId="5" dataDxfId="4">
  <autoFilter ref="M1:M2099" xr:uid="{00000000-0009-0000-0100-000001000000}"/>
  <tableColumns count="1">
    <tableColumn id="1" xr3:uid="{00000000-0010-0000-0000-000001000000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xAcq.1" displayName="Table2xAcq.1" ref="O1:O2099" totalsRowShown="0" headerRowDxfId="2" dataDxfId="1">
  <autoFilter ref="O1:O2099" xr:uid="{00000000-0009-0000-0100-000002000000}"/>
  <tableColumns count="1">
    <tableColumn id="1" xr3:uid="{00000000-0010-0000-0100-000001000000}" name="QLD Acquired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6"/>
  <sheetViews>
    <sheetView tabSelected="1" zoomScale="145" zoomScaleNormal="145" workbookViewId="0">
      <pane xSplit="7" ySplit="8" topLeftCell="H9" activePane="bottomRight" state="frozen"/>
      <selection pane="topRight" activeCell="H1" sqref="H1"/>
      <selection pane="bottomLeft" activeCell="A9" sqref="A9"/>
      <selection pane="bottomRight" activeCell="G8" sqref="G8"/>
    </sheetView>
  </sheetViews>
  <sheetFormatPr defaultRowHeight="17" x14ac:dyDescent="0.4"/>
  <cols>
    <col min="1" max="1" width="1.81640625" style="15" customWidth="1"/>
    <col min="2" max="2" width="24.08984375" style="1" bestFit="1" customWidth="1"/>
    <col min="3" max="3" width="23.7265625" style="15" bestFit="1" customWidth="1"/>
    <col min="4" max="4" width="20.36328125" style="15" bestFit="1" customWidth="1"/>
    <col min="5" max="5" width="5.1796875" style="15" bestFit="1" customWidth="1"/>
    <col min="6" max="6" width="5.1796875" style="15" customWidth="1"/>
    <col min="7" max="7" width="18.81640625" style="15" bestFit="1" customWidth="1"/>
    <col min="8" max="8" width="11.36328125" style="15" bestFit="1" customWidth="1"/>
    <col min="9" max="9" width="11.453125" style="15" bestFit="1" customWidth="1"/>
    <col min="10" max="10" width="10.1796875" style="69" bestFit="1" customWidth="1"/>
    <col min="11" max="11" width="8" style="81" bestFit="1" customWidth="1"/>
    <col min="12" max="12" width="3.7265625" style="81" customWidth="1"/>
    <col min="13" max="13" width="11.36328125" style="10" bestFit="1" customWidth="1"/>
    <col min="14" max="14" width="14" style="82" bestFit="1" customWidth="1"/>
    <col min="15" max="15" width="16" style="82" customWidth="1"/>
    <col min="16" max="16" width="15.54296875" style="82" bestFit="1" customWidth="1"/>
    <col min="17" max="17" width="12.08984375" style="42" bestFit="1" customWidth="1"/>
    <col min="18" max="18" width="12" style="43" bestFit="1" customWidth="1"/>
    <col min="19" max="19" width="16.26953125" style="2" bestFit="1" customWidth="1"/>
    <col min="21" max="21" width="16.08984375" style="15" bestFit="1" customWidth="1"/>
    <col min="22" max="22" width="17.81640625" style="15" bestFit="1" customWidth="1"/>
  </cols>
  <sheetData>
    <row r="1" spans="1:22" ht="17.5" customHeight="1" thickBot="1" x14ac:dyDescent="0.45">
      <c r="G1" s="58" t="s">
        <v>0</v>
      </c>
      <c r="H1" s="16" t="s">
        <v>1</v>
      </c>
      <c r="I1" s="16" t="s">
        <v>2</v>
      </c>
      <c r="J1" s="69" t="s">
        <v>3</v>
      </c>
      <c r="K1" s="81" t="s">
        <v>4</v>
      </c>
      <c r="M1" s="1" t="s">
        <v>1</v>
      </c>
      <c r="N1" s="16" t="s">
        <v>5</v>
      </c>
      <c r="O1" s="82" t="s">
        <v>6</v>
      </c>
      <c r="P1" s="16" t="s">
        <v>7</v>
      </c>
      <c r="Q1" s="43" t="s">
        <v>8</v>
      </c>
      <c r="R1" s="43" t="s">
        <v>9</v>
      </c>
      <c r="S1" s="2" t="s">
        <v>10</v>
      </c>
      <c r="U1" s="16" t="s">
        <v>11</v>
      </c>
      <c r="V1" s="16" t="s">
        <v>12</v>
      </c>
    </row>
    <row r="2" spans="1:22" ht="17.5" customHeight="1" thickTop="1" thickBot="1" x14ac:dyDescent="0.45">
      <c r="B2" s="78" t="s">
        <v>13</v>
      </c>
      <c r="C2" s="79" t="s">
        <v>14</v>
      </c>
      <c r="D2" s="80" t="s">
        <v>15</v>
      </c>
      <c r="E2" s="14"/>
      <c r="F2" s="14"/>
      <c r="G2" s="59"/>
      <c r="H2" s="83">
        <v>36605</v>
      </c>
      <c r="I2" s="84">
        <v>4691.60986328125</v>
      </c>
      <c r="J2" s="70">
        <v>38.899089279619389</v>
      </c>
      <c r="K2" s="85">
        <v>100</v>
      </c>
      <c r="L2" s="59"/>
      <c r="M2" s="83">
        <v>36605</v>
      </c>
      <c r="N2" s="86">
        <f>$C$10*$C$5</f>
        <v>4000</v>
      </c>
      <c r="O2" s="86">
        <f>$C$10*$C$6</f>
        <v>3000</v>
      </c>
      <c r="P2" s="86">
        <f>$C$10*$C$7</f>
        <v>3000</v>
      </c>
      <c r="Q2" s="61">
        <f t="shared" ref="Q2:Q65" si="0">SUM(N2:P2)</f>
        <v>10000</v>
      </c>
      <c r="R2" s="61">
        <f>-Initial_Assets*$C$19</f>
        <v>-200</v>
      </c>
      <c r="S2" s="62">
        <f t="shared" ref="S2:S65" si="1">Q2/-R2</f>
        <v>50</v>
      </c>
      <c r="T2" s="59"/>
      <c r="U2" s="60"/>
      <c r="V2" s="59"/>
    </row>
    <row r="3" spans="1:22" ht="17.5" customHeight="1" thickBot="1" x14ac:dyDescent="0.45">
      <c r="B3" s="18"/>
      <c r="C3" s="14"/>
      <c r="D3" s="14"/>
      <c r="E3" s="14"/>
      <c r="F3" s="14"/>
      <c r="G3" s="59"/>
      <c r="H3" s="83">
        <v>36612</v>
      </c>
      <c r="I3" s="84">
        <v>4397.83984375</v>
      </c>
      <c r="J3" s="70">
        <v>34.027675606944797</v>
      </c>
      <c r="K3" s="85">
        <f t="shared" ref="K3:K66" si="2">K2*(1+Tbill_YTM)^(1/52)</f>
        <v>100.05686000964286</v>
      </c>
      <c r="L3" s="59"/>
      <c r="M3" s="83">
        <v>36612</v>
      </c>
      <c r="N3" s="86">
        <f t="shared" ref="N3:N66" si="3">IF(YEAR(M3)&lt;&gt;YEAR(M2), Q2*$C$5, N2)*(I3/I2)</f>
        <v>3749.5358496618123</v>
      </c>
      <c r="O3" s="86">
        <f t="shared" ref="O3:O66" si="4">IF(YEAR(M3)&lt;&gt;YEAR(M2), Q2*$C$6, O2)*(J3/J2)</f>
        <v>2624.3037744927183</v>
      </c>
      <c r="P3" s="86">
        <f t="shared" ref="P3:P66" si="5">IF(YEAR(M3)&lt;&gt;YEAR(M2), Q2*$C$7, P2)*(1+Tbill_YTM)^(1/52)</f>
        <v>3001.7058002892859</v>
      </c>
      <c r="Q3" s="61">
        <f t="shared" si="0"/>
        <v>9375.545424443817</v>
      </c>
      <c r="R3" s="61">
        <f t="shared" ref="R3:R66" si="6">R2*EXP($C$20/52) - IF(YEAR(M4)&lt;&gt;YEAR(M3), Initial_Assets * $C$19, 0)</f>
        <v>-200.23090241808487</v>
      </c>
      <c r="S3" s="62">
        <f t="shared" si="1"/>
        <v>46.823668630666958</v>
      </c>
      <c r="T3" s="59"/>
      <c r="U3" s="60"/>
      <c r="V3" s="59"/>
    </row>
    <row r="4" spans="1:22" ht="17.5" customHeight="1" thickBot="1" x14ac:dyDescent="0.45">
      <c r="B4" s="19"/>
      <c r="C4" s="31" t="s">
        <v>16</v>
      </c>
      <c r="D4" s="11" t="s">
        <v>17</v>
      </c>
      <c r="E4" s="16" t="s">
        <v>18</v>
      </c>
      <c r="F4" s="16"/>
      <c r="G4" s="59"/>
      <c r="H4" s="83">
        <v>36619</v>
      </c>
      <c r="I4" s="84">
        <v>4291.52978515625</v>
      </c>
      <c r="J4" s="70">
        <v>32.382556950464213</v>
      </c>
      <c r="K4" s="85">
        <f t="shared" si="2"/>
        <v>100.11375234989269</v>
      </c>
      <c r="L4" s="59"/>
      <c r="M4" s="83">
        <v>36619</v>
      </c>
      <c r="N4" s="86">
        <f t="shared" si="3"/>
        <v>3658.8974021423091</v>
      </c>
      <c r="O4" s="86">
        <f t="shared" si="4"/>
        <v>2497.4278999969224</v>
      </c>
      <c r="P4" s="86">
        <f t="shared" si="5"/>
        <v>3003.412570496781</v>
      </c>
      <c r="Q4" s="61">
        <f t="shared" si="0"/>
        <v>9159.737872636013</v>
      </c>
      <c r="R4" s="61">
        <f t="shared" si="6"/>
        <v>-200.46207141580314</v>
      </c>
      <c r="S4" s="62">
        <f t="shared" si="1"/>
        <v>45.693121935454158</v>
      </c>
      <c r="T4" s="59"/>
      <c r="U4" s="60"/>
      <c r="V4" s="59"/>
    </row>
    <row r="5" spans="1:22" ht="18" customHeight="1" thickTop="1" thickBot="1" x14ac:dyDescent="0.45">
      <c r="B5" s="29" t="s">
        <v>19</v>
      </c>
      <c r="C5" s="32">
        <v>0.4</v>
      </c>
      <c r="D5" s="30" t="s">
        <v>20</v>
      </c>
      <c r="E5" s="14">
        <v>1</v>
      </c>
      <c r="F5" s="14"/>
      <c r="G5" s="59"/>
      <c r="H5" s="83">
        <v>36626</v>
      </c>
      <c r="I5" s="84">
        <v>3207.9599609375</v>
      </c>
      <c r="J5" s="70">
        <v>16.02999117593091</v>
      </c>
      <c r="K5" s="85">
        <f t="shared" si="2"/>
        <v>100.17067703913268</v>
      </c>
      <c r="L5" s="59"/>
      <c r="M5" s="83">
        <v>36626</v>
      </c>
      <c r="N5" s="86">
        <f t="shared" si="3"/>
        <v>2735.0611448274985</v>
      </c>
      <c r="O5" s="86">
        <f t="shared" si="4"/>
        <v>1236.2750495803709</v>
      </c>
      <c r="P5" s="86">
        <f t="shared" si="5"/>
        <v>3005.1203111739806</v>
      </c>
      <c r="Q5" s="61">
        <f t="shared" si="0"/>
        <v>6976.4565055818503</v>
      </c>
      <c r="R5" s="61">
        <f t="shared" si="6"/>
        <v>-200.69350730092421</v>
      </c>
      <c r="S5" s="62">
        <f t="shared" si="1"/>
        <v>34.761744908474789</v>
      </c>
      <c r="T5" s="59"/>
      <c r="U5" s="60"/>
      <c r="V5" s="59"/>
    </row>
    <row r="6" spans="1:22" ht="18" customHeight="1" thickTop="1" thickBot="1" x14ac:dyDescent="0.45">
      <c r="B6" s="33" t="s">
        <v>21</v>
      </c>
      <c r="C6" s="32">
        <v>0.3</v>
      </c>
      <c r="D6" s="35" t="s">
        <v>22</v>
      </c>
      <c r="E6" s="14">
        <v>2</v>
      </c>
      <c r="F6" s="14"/>
      <c r="G6" s="59"/>
      <c r="H6" s="83">
        <v>36633</v>
      </c>
      <c r="I6" s="84">
        <v>3505.2900390625</v>
      </c>
      <c r="J6" s="70">
        <v>19.001473729777821</v>
      </c>
      <c r="K6" s="85">
        <f t="shared" si="2"/>
        <v>100.22763409575646</v>
      </c>
      <c r="L6" s="59"/>
      <c r="M6" s="83">
        <v>36633</v>
      </c>
      <c r="N6" s="86">
        <f t="shared" si="3"/>
        <v>2988.5605506089087</v>
      </c>
      <c r="O6" s="86">
        <f t="shared" si="4"/>
        <v>1465.4435937964263</v>
      </c>
      <c r="P6" s="86">
        <f t="shared" si="5"/>
        <v>3006.8290228726937</v>
      </c>
      <c r="Q6" s="61">
        <f t="shared" si="0"/>
        <v>7460.8331672780287</v>
      </c>
      <c r="R6" s="61">
        <f t="shared" si="6"/>
        <v>-200.92521038157281</v>
      </c>
      <c r="S6" s="62">
        <f t="shared" si="1"/>
        <v>37.132389475214772</v>
      </c>
      <c r="T6" s="59"/>
      <c r="U6" s="60"/>
      <c r="V6" s="59"/>
    </row>
    <row r="7" spans="1:22" ht="17.5" customHeight="1" thickTop="1" thickBot="1" x14ac:dyDescent="0.45">
      <c r="B7" s="34" t="s">
        <v>23</v>
      </c>
      <c r="C7" s="36">
        <v>0.3</v>
      </c>
      <c r="D7" s="35" t="s">
        <v>24</v>
      </c>
      <c r="E7" s="14">
        <v>0</v>
      </c>
      <c r="F7" s="14"/>
      <c r="G7" s="59"/>
      <c r="H7" s="83">
        <v>36640</v>
      </c>
      <c r="I7" s="84">
        <v>3773.17993164062</v>
      </c>
      <c r="J7" s="70">
        <v>21.905828404894841</v>
      </c>
      <c r="K7" s="85">
        <f t="shared" si="2"/>
        <v>100.28462353816812</v>
      </c>
      <c r="L7" s="59"/>
      <c r="M7" s="83">
        <v>36640</v>
      </c>
      <c r="N7" s="86">
        <f t="shared" si="3"/>
        <v>3216.959671920979</v>
      </c>
      <c r="O7" s="86">
        <f t="shared" si="4"/>
        <v>1689.4350595790493</v>
      </c>
      <c r="P7" s="86">
        <f t="shared" si="5"/>
        <v>3008.5387061450438</v>
      </c>
      <c r="Q7" s="61">
        <f t="shared" si="0"/>
        <v>7914.9334376450715</v>
      </c>
      <c r="R7" s="61">
        <f t="shared" si="6"/>
        <v>-201.15718096622939</v>
      </c>
      <c r="S7" s="62">
        <f t="shared" si="1"/>
        <v>39.347009137962836</v>
      </c>
      <c r="T7" s="59"/>
      <c r="U7" s="59"/>
      <c r="V7" s="59"/>
    </row>
    <row r="8" spans="1:22" ht="17.5" customHeight="1" thickTop="1" thickBot="1" x14ac:dyDescent="0.45">
      <c r="B8" s="21" t="s">
        <v>18</v>
      </c>
      <c r="C8" s="87">
        <f>SUMPRODUCT(C5:C7, {1;2;0})</f>
        <v>1</v>
      </c>
      <c r="D8" s="28" t="s">
        <v>25</v>
      </c>
      <c r="E8" s="14"/>
      <c r="F8" s="14"/>
      <c r="G8" s="59"/>
      <c r="H8" s="83">
        <v>36647</v>
      </c>
      <c r="I8" s="84">
        <v>3688.36010742187</v>
      </c>
      <c r="J8" s="70">
        <v>20.92095699757694</v>
      </c>
      <c r="K8" s="85">
        <f t="shared" si="2"/>
        <v>100.34164538478224</v>
      </c>
      <c r="L8" s="59"/>
      <c r="M8" s="83">
        <v>36647</v>
      </c>
      <c r="N8" s="86">
        <f t="shared" si="3"/>
        <v>3144.6434933038349</v>
      </c>
      <c r="O8" s="86">
        <f t="shared" si="4"/>
        <v>1613.4791882033735</v>
      </c>
      <c r="P8" s="86">
        <f t="shared" si="5"/>
        <v>3010.2493615434673</v>
      </c>
      <c r="Q8" s="61">
        <f t="shared" si="0"/>
        <v>7768.3720430506764</v>
      </c>
      <c r="R8" s="61">
        <f t="shared" si="6"/>
        <v>-201.38941936373058</v>
      </c>
      <c r="S8" s="62">
        <f t="shared" si="1"/>
        <v>38.573883710445457</v>
      </c>
      <c r="T8" s="59"/>
      <c r="U8" s="59"/>
      <c r="V8" s="59"/>
    </row>
    <row r="9" spans="1:22" ht="17.5" customHeight="1" thickBot="1" x14ac:dyDescent="0.45">
      <c r="G9" s="59"/>
      <c r="H9" s="83">
        <v>36654</v>
      </c>
      <c r="I9" s="84">
        <v>3406.25</v>
      </c>
      <c r="J9" s="70">
        <v>17.7206114488446</v>
      </c>
      <c r="K9" s="85">
        <f t="shared" si="2"/>
        <v>100.39869965402384</v>
      </c>
      <c r="L9" s="59"/>
      <c r="M9" s="83">
        <v>36654</v>
      </c>
      <c r="N9" s="86">
        <f t="shared" si="3"/>
        <v>2904.1204185871611</v>
      </c>
      <c r="O9" s="86">
        <f t="shared" si="4"/>
        <v>1366.6601283230348</v>
      </c>
      <c r="P9" s="86">
        <f t="shared" si="5"/>
        <v>3011.9609896207153</v>
      </c>
      <c r="Q9" s="61">
        <f t="shared" si="0"/>
        <v>7282.7415365309116</v>
      </c>
      <c r="R9" s="61">
        <f t="shared" si="6"/>
        <v>-201.62192588326957</v>
      </c>
      <c r="S9" s="62">
        <f t="shared" si="1"/>
        <v>36.120781530215645</v>
      </c>
      <c r="T9" s="59"/>
      <c r="U9" s="59"/>
      <c r="V9" s="59"/>
    </row>
    <row r="10" spans="1:22" x14ac:dyDescent="0.4">
      <c r="B10" s="20" t="s">
        <v>26</v>
      </c>
      <c r="C10" s="44">
        <v>10000</v>
      </c>
      <c r="D10" s="3"/>
      <c r="G10" s="59"/>
      <c r="H10" s="83">
        <v>36661</v>
      </c>
      <c r="I10" s="84">
        <v>3260.63989257812</v>
      </c>
      <c r="J10" s="70">
        <v>16.20557283650102</v>
      </c>
      <c r="K10" s="85">
        <f t="shared" si="2"/>
        <v>100.45578636432843</v>
      </c>
      <c r="L10" s="59"/>
      <c r="M10" s="83">
        <v>36661</v>
      </c>
      <c r="N10" s="86">
        <f t="shared" si="3"/>
        <v>2779.9753070667052</v>
      </c>
      <c r="O10" s="86">
        <f t="shared" si="4"/>
        <v>1249.8163687080225</v>
      </c>
      <c r="P10" s="86">
        <f t="shared" si="5"/>
        <v>3013.6735909298532</v>
      </c>
      <c r="Q10" s="61">
        <f t="shared" si="0"/>
        <v>7043.4652667045812</v>
      </c>
      <c r="R10" s="61">
        <f t="shared" si="6"/>
        <v>-201.85470083439645</v>
      </c>
      <c r="S10" s="62">
        <f t="shared" si="1"/>
        <v>34.893739098417669</v>
      </c>
      <c r="T10" s="59"/>
      <c r="U10" s="59"/>
      <c r="V10" s="59"/>
    </row>
    <row r="11" spans="1:22" ht="17.5" customHeight="1" thickBot="1" x14ac:dyDescent="0.45">
      <c r="B11" s="50" t="s">
        <v>27</v>
      </c>
      <c r="C11" s="51">
        <f t="array" ref="C11">INDEX(Q:Q,COUNTA(Q:Q))</f>
        <v>71103.459609302052</v>
      </c>
      <c r="D11" s="52"/>
      <c r="G11" s="59"/>
      <c r="H11" s="83">
        <v>36668</v>
      </c>
      <c r="I11" s="84">
        <v>3101.43994140625</v>
      </c>
      <c r="J11" s="70">
        <v>14.62310651744777</v>
      </c>
      <c r="K11" s="85">
        <f t="shared" si="2"/>
        <v>100.51290553414201</v>
      </c>
      <c r="L11" s="59"/>
      <c r="M11" s="83">
        <v>36668</v>
      </c>
      <c r="N11" s="86">
        <f t="shared" si="3"/>
        <v>2644.2436875918261</v>
      </c>
      <c r="O11" s="86">
        <f t="shared" si="4"/>
        <v>1127.7724071377684</v>
      </c>
      <c r="P11" s="86">
        <f t="shared" si="5"/>
        <v>3015.3871660242603</v>
      </c>
      <c r="Q11" s="61">
        <f t="shared" si="0"/>
        <v>6787.4032607538547</v>
      </c>
      <c r="R11" s="61">
        <f t="shared" si="6"/>
        <v>-202.08774452701877</v>
      </c>
      <c r="S11" s="62">
        <f t="shared" si="1"/>
        <v>33.586417012271575</v>
      </c>
      <c r="T11" s="59"/>
      <c r="U11" s="59"/>
      <c r="V11" s="59"/>
    </row>
    <row r="12" spans="1:22" ht="17.5" customHeight="1" thickBot="1" x14ac:dyDescent="0.45">
      <c r="B12" s="55" t="s">
        <v>28</v>
      </c>
      <c r="C12" s="56">
        <f>C11/C10</f>
        <v>7.1103459609302053</v>
      </c>
      <c r="D12" s="57" t="str">
        <f>IF($C$12&gt;4,"no under-investment","under-investment")</f>
        <v>no under-investment</v>
      </c>
      <c r="G12" s="59"/>
      <c r="H12" s="83">
        <v>36675</v>
      </c>
      <c r="I12" s="84">
        <v>3755.669921875</v>
      </c>
      <c r="J12" s="70">
        <v>20.79241810951072</v>
      </c>
      <c r="K12" s="85">
        <f t="shared" si="2"/>
        <v>100.57005718192104</v>
      </c>
      <c r="L12" s="59"/>
      <c r="M12" s="83">
        <v>36675</v>
      </c>
      <c r="N12" s="86">
        <f t="shared" si="3"/>
        <v>3202.0308860450154</v>
      </c>
      <c r="O12" s="86">
        <f t="shared" si="4"/>
        <v>1603.5659313292413</v>
      </c>
      <c r="P12" s="86">
        <f t="shared" si="5"/>
        <v>3017.1017154576316</v>
      </c>
      <c r="Q12" s="61">
        <f t="shared" si="0"/>
        <v>7822.6985328318879</v>
      </c>
      <c r="R12" s="61">
        <f t="shared" si="6"/>
        <v>-202.3210572714018</v>
      </c>
      <c r="S12" s="62">
        <f t="shared" si="1"/>
        <v>38.664776856806348</v>
      </c>
      <c r="T12" s="59"/>
      <c r="U12" s="59"/>
      <c r="V12" s="59"/>
    </row>
    <row r="13" spans="1:22" ht="17.5" customHeight="1" thickBot="1" x14ac:dyDescent="0.45">
      <c r="B13" s="53" t="s">
        <v>29</v>
      </c>
      <c r="C13" s="77">
        <f>Q817/Q2</f>
        <v>1.3462796290543579</v>
      </c>
      <c r="D13" s="54"/>
      <c r="G13" s="59"/>
      <c r="H13" s="83">
        <v>36682</v>
      </c>
      <c r="I13" s="84">
        <v>3760.26000976562</v>
      </c>
      <c r="J13" s="70">
        <v>20.843242078904449</v>
      </c>
      <c r="K13" s="85">
        <f t="shared" si="2"/>
        <v>100.62724132613252</v>
      </c>
      <c r="L13" s="59"/>
      <c r="M13" s="83">
        <v>36682</v>
      </c>
      <c r="N13" s="86">
        <f t="shared" si="3"/>
        <v>3205.9443298516239</v>
      </c>
      <c r="O13" s="86">
        <f t="shared" si="4"/>
        <v>1607.4856094246632</v>
      </c>
      <c r="P13" s="86">
        <f t="shared" si="5"/>
        <v>3018.8172397839758</v>
      </c>
      <c r="Q13" s="61">
        <f t="shared" si="0"/>
        <v>7832.2471790602631</v>
      </c>
      <c r="R13" s="61">
        <f t="shared" si="6"/>
        <v>-202.55463937816907</v>
      </c>
      <c r="S13" s="62">
        <f t="shared" si="1"/>
        <v>38.667330469965066</v>
      </c>
      <c r="T13" s="59"/>
      <c r="U13" s="59"/>
      <c r="V13" s="59"/>
    </row>
    <row r="14" spans="1:22" ht="17.5" customHeight="1" thickBot="1" x14ac:dyDescent="0.45">
      <c r="C14" s="26"/>
      <c r="G14" s="59"/>
      <c r="H14" s="83">
        <v>36689</v>
      </c>
      <c r="I14" s="84">
        <v>3787.36010742187</v>
      </c>
      <c r="J14" s="70">
        <v>21.14367550337202</v>
      </c>
      <c r="K14" s="85">
        <f t="shared" si="2"/>
        <v>100.68445798525391</v>
      </c>
      <c r="L14" s="59"/>
      <c r="M14" s="83">
        <v>36689</v>
      </c>
      <c r="N14" s="86">
        <f t="shared" si="3"/>
        <v>3229.0494885890103</v>
      </c>
      <c r="O14" s="86">
        <f t="shared" si="4"/>
        <v>1630.6558247200362</v>
      </c>
      <c r="P14" s="86">
        <f t="shared" si="5"/>
        <v>3020.5337395576175</v>
      </c>
      <c r="Q14" s="61">
        <f t="shared" si="0"/>
        <v>7880.2390528666638</v>
      </c>
      <c r="R14" s="61">
        <f t="shared" si="6"/>
        <v>-202.78849115830272</v>
      </c>
      <c r="S14" s="62">
        <f t="shared" si="1"/>
        <v>38.85939980052968</v>
      </c>
      <c r="T14" s="59"/>
      <c r="U14" s="59"/>
      <c r="V14" s="59"/>
    </row>
    <row r="15" spans="1:22" s="16" customFormat="1" ht="34.5" customHeight="1" thickBot="1" x14ac:dyDescent="0.45">
      <c r="A15" s="6"/>
      <c r="B15" s="22" t="s">
        <v>30</v>
      </c>
      <c r="C15" s="49">
        <v>0.03</v>
      </c>
      <c r="D15" s="17" t="s">
        <v>31</v>
      </c>
      <c r="G15" s="59"/>
      <c r="H15" s="83">
        <v>36696</v>
      </c>
      <c r="I15" s="84">
        <v>3685.30004882812</v>
      </c>
      <c r="J15" s="70">
        <v>20.00413519056541</v>
      </c>
      <c r="K15" s="85">
        <f t="shared" si="2"/>
        <v>100.74170717777319</v>
      </c>
      <c r="L15" s="85"/>
      <c r="M15" s="83">
        <v>36696</v>
      </c>
      <c r="N15" s="86">
        <f t="shared" si="3"/>
        <v>3142.0345307660932</v>
      </c>
      <c r="O15" s="86">
        <f t="shared" si="4"/>
        <v>1542.7714808515805</v>
      </c>
      <c r="P15" s="86">
        <f t="shared" si="5"/>
        <v>3022.2512153331959</v>
      </c>
      <c r="Q15" s="61">
        <f t="shared" si="0"/>
        <v>7707.0572269508702</v>
      </c>
      <c r="R15" s="61">
        <f t="shared" si="6"/>
        <v>-203.0226129231439</v>
      </c>
      <c r="S15" s="62">
        <f t="shared" si="1"/>
        <v>37.961570467366847</v>
      </c>
      <c r="T15" s="59"/>
      <c r="U15" s="59"/>
      <c r="V15" s="59"/>
    </row>
    <row r="16" spans="1:22" ht="17.5" customHeight="1" thickBot="1" x14ac:dyDescent="0.45">
      <c r="B16" s="26"/>
      <c r="C16" s="13"/>
      <c r="G16" s="59"/>
      <c r="H16" s="83">
        <v>36703</v>
      </c>
      <c r="I16" s="84">
        <v>3763.7900390625</v>
      </c>
      <c r="J16" s="70">
        <v>20.856236433314422</v>
      </c>
      <c r="K16" s="85">
        <f t="shared" si="2"/>
        <v>100.79898892218887</v>
      </c>
      <c r="L16" s="59"/>
      <c r="M16" s="83">
        <v>36703</v>
      </c>
      <c r="N16" s="86">
        <f t="shared" si="3"/>
        <v>3208.9539827424223</v>
      </c>
      <c r="O16" s="86">
        <f t="shared" si="4"/>
        <v>1608.4877681885791</v>
      </c>
      <c r="P16" s="86">
        <f t="shared" si="5"/>
        <v>3023.9696676656658</v>
      </c>
      <c r="Q16" s="61">
        <f t="shared" si="0"/>
        <v>7841.4114185966673</v>
      </c>
      <c r="R16" s="61">
        <f t="shared" si="6"/>
        <v>-203.25700498439321</v>
      </c>
      <c r="S16" s="62">
        <f t="shared" si="1"/>
        <v>38.57880036753842</v>
      </c>
      <c r="T16" s="59"/>
      <c r="U16" s="59"/>
      <c r="V16" s="59"/>
    </row>
    <row r="17" spans="2:22" ht="17.5" customHeight="1" thickBot="1" x14ac:dyDescent="0.45">
      <c r="B17" s="23" t="s">
        <v>32</v>
      </c>
      <c r="C17" s="39" t="s">
        <v>33</v>
      </c>
      <c r="D17" s="5" t="s">
        <v>34</v>
      </c>
      <c r="E17" s="16"/>
      <c r="F17" s="16"/>
      <c r="G17" s="59"/>
      <c r="H17" s="83">
        <v>36710</v>
      </c>
      <c r="I17" s="84">
        <v>3841.27001953125</v>
      </c>
      <c r="J17" s="70">
        <v>21.714913870011891</v>
      </c>
      <c r="K17" s="85">
        <f t="shared" si="2"/>
        <v>100.85630323700994</v>
      </c>
      <c r="L17" s="59"/>
      <c r="M17" s="83">
        <v>36710</v>
      </c>
      <c r="N17" s="86">
        <f t="shared" si="3"/>
        <v>3275.0123147236422</v>
      </c>
      <c r="O17" s="86">
        <f t="shared" si="4"/>
        <v>1674.7112288864646</v>
      </c>
      <c r="P17" s="86">
        <f t="shared" si="5"/>
        <v>3025.689097110298</v>
      </c>
      <c r="Q17" s="61">
        <f t="shared" si="0"/>
        <v>7975.4126407204058</v>
      </c>
      <c r="R17" s="61">
        <f t="shared" si="6"/>
        <v>-203.49166765411113</v>
      </c>
      <c r="S17" s="62">
        <f t="shared" si="1"/>
        <v>39.19282166519352</v>
      </c>
      <c r="T17" s="59"/>
      <c r="U17" s="59"/>
      <c r="V17" s="59"/>
    </row>
    <row r="18" spans="2:22" ht="34" customHeight="1" thickTop="1" thickBot="1" x14ac:dyDescent="0.45">
      <c r="B18" s="25" t="s">
        <v>35</v>
      </c>
      <c r="C18" s="40">
        <v>0.1</v>
      </c>
      <c r="D18" s="41" t="s">
        <v>36</v>
      </c>
      <c r="E18" s="16"/>
      <c r="F18" s="16"/>
      <c r="G18" s="59"/>
      <c r="H18" s="83">
        <v>36717</v>
      </c>
      <c r="I18" s="84">
        <v>4041.14990234375</v>
      </c>
      <c r="J18" s="70">
        <v>23.974778142792779</v>
      </c>
      <c r="K18" s="85">
        <f t="shared" si="2"/>
        <v>100.91365014075595</v>
      </c>
      <c r="L18" s="59"/>
      <c r="M18" s="83">
        <v>36717</v>
      </c>
      <c r="N18" s="86">
        <f t="shared" si="3"/>
        <v>3445.427066706201</v>
      </c>
      <c r="O18" s="86">
        <f t="shared" si="4"/>
        <v>1848.9979009884446</v>
      </c>
      <c r="P18" s="86">
        <f t="shared" si="5"/>
        <v>3027.4095042226782</v>
      </c>
      <c r="Q18" s="61">
        <f t="shared" si="0"/>
        <v>8321.8344719173238</v>
      </c>
      <c r="R18" s="61">
        <f t="shared" si="6"/>
        <v>-203.72660124471841</v>
      </c>
      <c r="S18" s="62">
        <f t="shared" si="1"/>
        <v>40.848050382586287</v>
      </c>
      <c r="T18" s="59"/>
      <c r="U18" s="59"/>
      <c r="V18" s="59"/>
    </row>
    <row r="19" spans="2:22" ht="34.5" customHeight="1" thickBot="1" x14ac:dyDescent="0.45">
      <c r="B19" s="24" t="s">
        <v>37</v>
      </c>
      <c r="C19" s="38">
        <v>0.02</v>
      </c>
      <c r="D19" s="7" t="s">
        <v>38</v>
      </c>
      <c r="E19" s="16"/>
      <c r="F19" s="16"/>
      <c r="G19" s="59"/>
      <c r="H19" s="83">
        <v>36724</v>
      </c>
      <c r="I19" s="84">
        <v>3908.75</v>
      </c>
      <c r="J19" s="70">
        <v>22.403810293776409</v>
      </c>
      <c r="K19" s="85">
        <f t="shared" si="2"/>
        <v>100.97102965195695</v>
      </c>
      <c r="L19" s="59"/>
      <c r="M19" s="83">
        <v>36724</v>
      </c>
      <c r="N19" s="86">
        <f t="shared" si="3"/>
        <v>3332.544788595249</v>
      </c>
      <c r="O19" s="86">
        <f t="shared" si="4"/>
        <v>1727.8407316477637</v>
      </c>
      <c r="P19" s="86">
        <f t="shared" si="5"/>
        <v>3029.1308895587081</v>
      </c>
      <c r="Q19" s="61">
        <f t="shared" si="0"/>
        <v>8089.5164098017212</v>
      </c>
      <c r="R19" s="61">
        <f t="shared" si="6"/>
        <v>-203.96180606899651</v>
      </c>
      <c r="S19" s="62">
        <f t="shared" si="1"/>
        <v>39.661917913519488</v>
      </c>
      <c r="T19" s="59"/>
      <c r="U19" s="59"/>
      <c r="V19" s="59"/>
    </row>
    <row r="20" spans="2:22" ht="34" customHeight="1" thickTop="1" thickBot="1" x14ac:dyDescent="0.45">
      <c r="B20" s="24" t="s">
        <v>39</v>
      </c>
      <c r="C20" s="37">
        <v>0.06</v>
      </c>
      <c r="D20" s="7" t="s">
        <v>40</v>
      </c>
      <c r="E20" s="12"/>
      <c r="F20" s="12"/>
      <c r="G20" s="59"/>
      <c r="H20" s="83">
        <v>36731</v>
      </c>
      <c r="I20" s="84">
        <v>3477.31005859375</v>
      </c>
      <c r="J20" s="70">
        <v>17.458035506223538</v>
      </c>
      <c r="K20" s="85">
        <f t="shared" si="2"/>
        <v>101.02844178915356</v>
      </c>
      <c r="L20" s="59"/>
      <c r="M20" s="83">
        <v>36731</v>
      </c>
      <c r="N20" s="86">
        <f t="shared" si="3"/>
        <v>2964.7052162702757</v>
      </c>
      <c r="O20" s="86">
        <f t="shared" si="4"/>
        <v>1346.4095815248631</v>
      </c>
      <c r="P20" s="86">
        <f t="shared" si="5"/>
        <v>3030.8532536746061</v>
      </c>
      <c r="Q20" s="61">
        <f t="shared" si="0"/>
        <v>7341.9680514697448</v>
      </c>
      <c r="R20" s="61">
        <f t="shared" si="6"/>
        <v>-204.19728244008795</v>
      </c>
      <c r="S20" s="62">
        <f t="shared" si="1"/>
        <v>35.955268178575778</v>
      </c>
      <c r="T20" s="59"/>
      <c r="U20" s="59"/>
      <c r="V20" s="59"/>
    </row>
    <row r="21" spans="2:22" ht="35" customHeight="1" thickTop="1" thickBot="1" x14ac:dyDescent="0.45">
      <c r="B21" s="25" t="s">
        <v>41</v>
      </c>
      <c r="C21" s="8">
        <f>MIN(S:S)</f>
        <v>1.0583360999254554</v>
      </c>
      <c r="D21" s="9" t="s">
        <v>42</v>
      </c>
      <c r="E21" s="12"/>
      <c r="F21" s="12"/>
      <c r="G21" s="59"/>
      <c r="H21" s="83">
        <v>36738</v>
      </c>
      <c r="I21" s="84">
        <v>3618.6298828125</v>
      </c>
      <c r="J21" s="70">
        <v>18.877044146449279</v>
      </c>
      <c r="K21" s="85">
        <f t="shared" si="2"/>
        <v>101.08588657089692</v>
      </c>
      <c r="L21" s="59"/>
      <c r="M21" s="83">
        <v>36738</v>
      </c>
      <c r="N21" s="86">
        <f t="shared" si="3"/>
        <v>3085.1924932067368</v>
      </c>
      <c r="O21" s="86">
        <f t="shared" si="4"/>
        <v>1455.8472573037568</v>
      </c>
      <c r="P21" s="86">
        <f t="shared" si="5"/>
        <v>3032.5765971269066</v>
      </c>
      <c r="Q21" s="61">
        <f t="shared" si="0"/>
        <v>7573.6163476374004</v>
      </c>
      <c r="R21" s="61">
        <f t="shared" si="6"/>
        <v>-204.43303067149682</v>
      </c>
      <c r="S21" s="62">
        <f t="shared" si="1"/>
        <v>37.046930834809345</v>
      </c>
      <c r="T21" s="59"/>
      <c r="U21" s="59"/>
      <c r="V21" s="59"/>
    </row>
    <row r="22" spans="2:22" ht="34.5" customHeight="1" x14ac:dyDescent="0.4">
      <c r="B22" s="26"/>
      <c r="C22" s="13" t="str">
        <f>IF(C21&gt;160%,"without liquidity risk","liquidity risk")</f>
        <v>liquidity risk</v>
      </c>
      <c r="D22" s="12"/>
      <c r="E22" s="4"/>
      <c r="F22" s="4"/>
      <c r="G22" s="59"/>
      <c r="H22" s="83">
        <v>36745</v>
      </c>
      <c r="I22" s="84">
        <v>3644.61010742187</v>
      </c>
      <c r="J22" s="70">
        <v>19.148102454575881</v>
      </c>
      <c r="K22" s="85">
        <f t="shared" si="2"/>
        <v>101.1433640157487</v>
      </c>
      <c r="L22" s="59"/>
      <c r="M22" s="83">
        <v>36745</v>
      </c>
      <c r="N22" s="86">
        <f t="shared" si="3"/>
        <v>3107.3428640742754</v>
      </c>
      <c r="O22" s="86">
        <f t="shared" si="4"/>
        <v>1476.7519864231056</v>
      </c>
      <c r="P22" s="86">
        <f t="shared" si="5"/>
        <v>3034.3009204724603</v>
      </c>
      <c r="Q22" s="61">
        <f t="shared" si="0"/>
        <v>7618.3957709698416</v>
      </c>
      <c r="R22" s="61">
        <f t="shared" si="6"/>
        <v>-204.66905107708916</v>
      </c>
      <c r="S22" s="62">
        <f t="shared" si="1"/>
        <v>37.222998449825965</v>
      </c>
      <c r="T22" s="59"/>
      <c r="U22" s="59"/>
      <c r="V22" s="59"/>
    </row>
    <row r="23" spans="2:22" ht="17.5" customHeight="1" thickBot="1" x14ac:dyDescent="0.45">
      <c r="B23" s="27"/>
      <c r="C23" s="4"/>
      <c r="D23" s="4"/>
      <c r="G23" s="59"/>
      <c r="H23" s="83">
        <v>36752</v>
      </c>
      <c r="I23" s="84">
        <v>3807.51000976562</v>
      </c>
      <c r="J23" s="70">
        <v>20.859793926630221</v>
      </c>
      <c r="K23" s="85">
        <f t="shared" si="2"/>
        <v>101.20087414228118</v>
      </c>
      <c r="L23" s="59"/>
      <c r="M23" s="83">
        <v>36752</v>
      </c>
      <c r="N23" s="86">
        <f t="shared" si="3"/>
        <v>3246.2290094195496</v>
      </c>
      <c r="O23" s="86">
        <f t="shared" si="4"/>
        <v>1608.7621314229134</v>
      </c>
      <c r="P23" s="86">
        <f t="shared" si="5"/>
        <v>3036.0262242684348</v>
      </c>
      <c r="Q23" s="61">
        <f t="shared" si="0"/>
        <v>7891.017365110898</v>
      </c>
      <c r="R23" s="61">
        <f t="shared" si="6"/>
        <v>-204.90534397109334</v>
      </c>
      <c r="S23" s="62">
        <f t="shared" si="1"/>
        <v>38.510549369684128</v>
      </c>
      <c r="T23" s="59"/>
      <c r="U23" s="59"/>
      <c r="V23" s="59"/>
    </row>
    <row r="24" spans="2:22" ht="34" customHeight="1" thickBot="1" x14ac:dyDescent="0.45">
      <c r="B24" s="20" t="s">
        <v>43</v>
      </c>
      <c r="C24" s="45"/>
      <c r="D24" s="3" t="s">
        <v>44</v>
      </c>
      <c r="G24" s="59"/>
      <c r="H24" s="83">
        <v>36759</v>
      </c>
      <c r="I24" s="84">
        <v>3931.25</v>
      </c>
      <c r="J24" s="70">
        <v>22.21563577085497</v>
      </c>
      <c r="K24" s="85">
        <f t="shared" si="2"/>
        <v>101.25841696907715</v>
      </c>
      <c r="L24" s="59"/>
      <c r="M24" s="83">
        <v>36759</v>
      </c>
      <c r="N24" s="86">
        <f t="shared" si="3"/>
        <v>3351.7279693418805</v>
      </c>
      <c r="O24" s="86">
        <f t="shared" si="4"/>
        <v>1713.3282178789625</v>
      </c>
      <c r="P24" s="86">
        <f t="shared" si="5"/>
        <v>3037.7525090723138</v>
      </c>
      <c r="Q24" s="61">
        <f t="shared" si="0"/>
        <v>8102.8086962931566</v>
      </c>
      <c r="R24" s="61">
        <f t="shared" si="6"/>
        <v>-205.14190966810054</v>
      </c>
      <c r="S24" s="62">
        <f t="shared" si="1"/>
        <v>39.49855351060495</v>
      </c>
      <c r="T24" s="59"/>
      <c r="U24" s="59"/>
      <c r="V24" s="59"/>
    </row>
    <row r="25" spans="2:22" ht="35" customHeight="1" thickTop="1" thickBot="1" x14ac:dyDescent="0.45">
      <c r="B25" s="46" t="s">
        <v>45</v>
      </c>
      <c r="C25" s="47">
        <v>0.5</v>
      </c>
      <c r="D25" s="48" t="s">
        <v>46</v>
      </c>
      <c r="G25" s="59"/>
      <c r="H25" s="83">
        <v>36766</v>
      </c>
      <c r="I25" s="84">
        <v>4099.2998046875</v>
      </c>
      <c r="J25" s="70">
        <v>24.114946805411819</v>
      </c>
      <c r="K25" s="85">
        <f t="shared" si="2"/>
        <v>101.31599251472998</v>
      </c>
      <c r="L25" s="59"/>
      <c r="M25" s="83">
        <v>36766</v>
      </c>
      <c r="N25" s="86">
        <f t="shared" si="3"/>
        <v>3495.0048483532723</v>
      </c>
      <c r="O25" s="86">
        <f t="shared" si="4"/>
        <v>1859.8080766415146</v>
      </c>
      <c r="P25" s="86">
        <f t="shared" si="5"/>
        <v>3039.4797754418987</v>
      </c>
      <c r="Q25" s="61">
        <f t="shared" si="0"/>
        <v>8394.2927004366866</v>
      </c>
      <c r="R25" s="61">
        <f t="shared" si="6"/>
        <v>-205.3787484830651</v>
      </c>
      <c r="S25" s="62">
        <f t="shared" si="1"/>
        <v>40.872255588454202</v>
      </c>
      <c r="T25" s="59"/>
      <c r="U25" s="59"/>
      <c r="V25" s="59"/>
    </row>
    <row r="26" spans="2:22" ht="17.5" customHeight="1" thickBot="1" x14ac:dyDescent="0.45">
      <c r="G26" s="59"/>
      <c r="H26" s="83">
        <v>36773</v>
      </c>
      <c r="I26" s="84">
        <v>3813.43994140625</v>
      </c>
      <c r="J26" s="70">
        <v>20.751691749537638</v>
      </c>
      <c r="K26" s="85">
        <f t="shared" si="2"/>
        <v>101.37360079784362</v>
      </c>
      <c r="L26" s="59"/>
      <c r="M26" s="83">
        <v>36773</v>
      </c>
      <c r="N26" s="86">
        <f t="shared" si="3"/>
        <v>3251.2847849963218</v>
      </c>
      <c r="O26" s="86">
        <f t="shared" si="4"/>
        <v>1600.4250074109214</v>
      </c>
      <c r="P26" s="86">
        <f t="shared" si="5"/>
        <v>3041.2080239353081</v>
      </c>
      <c r="Q26" s="61">
        <f t="shared" si="0"/>
        <v>7892.9178163425513</v>
      </c>
      <c r="R26" s="61">
        <f t="shared" si="6"/>
        <v>-205.61586073130502</v>
      </c>
      <c r="S26" s="62">
        <f t="shared" si="1"/>
        <v>38.386716804190847</v>
      </c>
      <c r="T26" s="59"/>
      <c r="U26" s="59"/>
      <c r="V26" s="59"/>
    </row>
    <row r="27" spans="2:22" ht="17.5" customHeight="1" thickBot="1" x14ac:dyDescent="0.45">
      <c r="B27" s="19"/>
      <c r="C27" s="31" t="s">
        <v>47</v>
      </c>
      <c r="D27" s="11" t="s">
        <v>17</v>
      </c>
      <c r="E27" t="s">
        <v>18</v>
      </c>
      <c r="G27" s="59"/>
      <c r="H27" s="83">
        <v>36780</v>
      </c>
      <c r="I27" s="84">
        <v>3676.330078125</v>
      </c>
      <c r="J27" s="70">
        <v>19.259463387559279</v>
      </c>
      <c r="K27" s="85">
        <f t="shared" si="2"/>
        <v>101.4312418370326</v>
      </c>
      <c r="L27" s="59"/>
      <c r="M27" s="83">
        <v>36780</v>
      </c>
      <c r="N27" s="86">
        <f t="shared" si="3"/>
        <v>3134.3868610198751</v>
      </c>
      <c r="O27" s="86">
        <f t="shared" si="4"/>
        <v>1485.3404342540744</v>
      </c>
      <c r="P27" s="86">
        <f t="shared" si="5"/>
        <v>3042.9372551109773</v>
      </c>
      <c r="Q27" s="61">
        <f t="shared" si="0"/>
        <v>7662.6645503849268</v>
      </c>
      <c r="R27" s="61">
        <f t="shared" si="6"/>
        <v>-205.85324672850234</v>
      </c>
      <c r="S27" s="62">
        <f t="shared" si="1"/>
        <v>37.223918845890893</v>
      </c>
      <c r="T27" s="59"/>
      <c r="U27" s="59"/>
      <c r="V27" s="59"/>
    </row>
    <row r="28" spans="2:22" ht="18" customHeight="1" thickTop="1" thickBot="1" x14ac:dyDescent="0.45">
      <c r="B28" s="29" t="s">
        <v>19</v>
      </c>
      <c r="C28" s="32">
        <v>0</v>
      </c>
      <c r="D28" s="30" t="s">
        <v>20</v>
      </c>
      <c r="E28">
        <v>1</v>
      </c>
      <c r="G28" s="59"/>
      <c r="H28" s="83">
        <v>36787</v>
      </c>
      <c r="I28" s="84">
        <v>3701.17993164062</v>
      </c>
      <c r="J28" s="70">
        <v>19.519828933524831</v>
      </c>
      <c r="K28" s="85">
        <f t="shared" si="2"/>
        <v>101.48891565092202</v>
      </c>
      <c r="L28" s="59"/>
      <c r="M28" s="83">
        <v>36787</v>
      </c>
      <c r="N28" s="86">
        <f t="shared" si="3"/>
        <v>3155.5734935317614</v>
      </c>
      <c r="O28" s="86">
        <f t="shared" si="4"/>
        <v>1505.4205094527988</v>
      </c>
      <c r="P28" s="86">
        <f t="shared" si="5"/>
        <v>3044.6674695276597</v>
      </c>
      <c r="Q28" s="61">
        <f t="shared" si="0"/>
        <v>7705.6614725122199</v>
      </c>
      <c r="R28" s="61">
        <f t="shared" si="6"/>
        <v>-206.09090679070351</v>
      </c>
      <c r="S28" s="62">
        <f t="shared" si="1"/>
        <v>37.3896237951815</v>
      </c>
      <c r="T28" s="59"/>
      <c r="U28" s="59"/>
      <c r="V28" s="59"/>
    </row>
    <row r="29" spans="2:22" ht="18" customHeight="1" thickTop="1" thickBot="1" x14ac:dyDescent="0.45">
      <c r="B29" s="33" t="s">
        <v>21</v>
      </c>
      <c r="C29" s="32">
        <v>0</v>
      </c>
      <c r="D29" s="35" t="s">
        <v>22</v>
      </c>
      <c r="E29">
        <v>2</v>
      </c>
      <c r="G29" s="64"/>
      <c r="H29" s="83">
        <v>36794</v>
      </c>
      <c r="I29" s="84">
        <v>3570.61010742187</v>
      </c>
      <c r="J29" s="70">
        <v>18.142592117318149</v>
      </c>
      <c r="K29" s="85">
        <f t="shared" si="2"/>
        <v>101.54662225814758</v>
      </c>
      <c r="L29" s="59"/>
      <c r="M29" s="83">
        <v>36794</v>
      </c>
      <c r="N29" s="86">
        <f t="shared" si="3"/>
        <v>3044.2515140631353</v>
      </c>
      <c r="O29" s="86">
        <f t="shared" si="4"/>
        <v>1399.2043865271446</v>
      </c>
      <c r="P29" s="86">
        <f t="shared" si="5"/>
        <v>3046.3986677444263</v>
      </c>
      <c r="Q29" s="61">
        <f t="shared" si="0"/>
        <v>7489.8545683347065</v>
      </c>
      <c r="R29" s="61">
        <f t="shared" si="6"/>
        <v>-206.3288412343199</v>
      </c>
      <c r="S29" s="62">
        <f t="shared" si="1"/>
        <v>36.300570116752418</v>
      </c>
      <c r="T29" s="59"/>
      <c r="U29" s="59"/>
      <c r="V29" s="59"/>
    </row>
    <row r="30" spans="2:22" ht="18" customHeight="1" thickTop="1" thickBot="1" x14ac:dyDescent="0.45">
      <c r="B30" s="34" t="s">
        <v>23</v>
      </c>
      <c r="C30" s="36">
        <v>0</v>
      </c>
      <c r="D30" s="35" t="s">
        <v>24</v>
      </c>
      <c r="E30">
        <v>0</v>
      </c>
      <c r="G30" s="64"/>
      <c r="H30" s="83">
        <v>36801</v>
      </c>
      <c r="I30" s="84">
        <v>3311.93994140625</v>
      </c>
      <c r="J30" s="70">
        <v>15.51393921277077</v>
      </c>
      <c r="K30" s="85">
        <f t="shared" si="2"/>
        <v>101.60436167735557</v>
      </c>
      <c r="L30" s="59"/>
      <c r="M30" s="83">
        <v>36801</v>
      </c>
      <c r="N30" s="86">
        <f t="shared" si="3"/>
        <v>2823.7130007991964</v>
      </c>
      <c r="O30" s="86">
        <f t="shared" si="4"/>
        <v>1196.4757658914457</v>
      </c>
      <c r="P30" s="86">
        <f t="shared" si="5"/>
        <v>3048.130850320666</v>
      </c>
      <c r="Q30" s="61">
        <f t="shared" si="0"/>
        <v>7068.3196170113079</v>
      </c>
      <c r="R30" s="61">
        <f t="shared" si="6"/>
        <v>-206.56705037612818</v>
      </c>
      <c r="S30" s="62">
        <f t="shared" si="1"/>
        <v>34.218040118890883</v>
      </c>
      <c r="T30" s="59"/>
      <c r="U30" s="59"/>
      <c r="V30" s="59"/>
    </row>
    <row r="31" spans="2:22" ht="18" customHeight="1" thickTop="1" thickBot="1" x14ac:dyDescent="0.45">
      <c r="B31" s="21" t="s">
        <v>18</v>
      </c>
      <c r="C31" s="87">
        <v>1.2</v>
      </c>
      <c r="D31" s="28" t="s">
        <v>25</v>
      </c>
      <c r="G31" s="64"/>
      <c r="H31" s="83">
        <v>36808</v>
      </c>
      <c r="I31" s="84">
        <v>3277.77001953125</v>
      </c>
      <c r="J31" s="70">
        <v>15.19381861864623</v>
      </c>
      <c r="K31" s="85">
        <f t="shared" si="2"/>
        <v>101.66213392720289</v>
      </c>
      <c r="L31" s="59"/>
      <c r="M31" s="83">
        <v>36808</v>
      </c>
      <c r="N31" s="86">
        <f t="shared" si="3"/>
        <v>2794.5802102469129</v>
      </c>
      <c r="O31" s="86">
        <f t="shared" si="4"/>
        <v>1171.7872243302222</v>
      </c>
      <c r="P31" s="86">
        <f t="shared" si="5"/>
        <v>3049.8640178160854</v>
      </c>
      <c r="Q31" s="61">
        <f t="shared" si="0"/>
        <v>7016.23145239322</v>
      </c>
      <c r="R31" s="61">
        <f t="shared" si="6"/>
        <v>-206.80553453327073</v>
      </c>
      <c r="S31" s="62">
        <f t="shared" si="1"/>
        <v>33.926710270244016</v>
      </c>
      <c r="T31" s="59"/>
      <c r="U31" s="59"/>
      <c r="V31" s="59"/>
    </row>
    <row r="32" spans="2:22" x14ac:dyDescent="0.4">
      <c r="G32" s="64"/>
      <c r="H32" s="83">
        <v>36815</v>
      </c>
      <c r="I32" s="84">
        <v>3456.61010742187</v>
      </c>
      <c r="J32" s="70">
        <v>16.85181404905256</v>
      </c>
      <c r="K32" s="85">
        <f t="shared" si="2"/>
        <v>101.71993902635704</v>
      </c>
      <c r="L32" s="59"/>
      <c r="M32" s="83">
        <v>36815</v>
      </c>
      <c r="N32" s="86">
        <f t="shared" si="3"/>
        <v>2947.0567316135398</v>
      </c>
      <c r="O32" s="86">
        <f t="shared" si="4"/>
        <v>1299.6561894739652</v>
      </c>
      <c r="P32" s="86">
        <f t="shared" si="5"/>
        <v>3051.5981707907099</v>
      </c>
      <c r="Q32" s="61">
        <f t="shared" si="0"/>
        <v>7298.3110918782149</v>
      </c>
      <c r="R32" s="61">
        <f t="shared" si="6"/>
        <v>-207.04429402325607</v>
      </c>
      <c r="S32" s="62">
        <f t="shared" si="1"/>
        <v>35.24999868413876</v>
      </c>
      <c r="T32" s="59"/>
      <c r="U32" s="59"/>
      <c r="V32" s="59"/>
    </row>
    <row r="33" spans="7:22" x14ac:dyDescent="0.4">
      <c r="G33" s="64"/>
      <c r="H33" s="83">
        <v>36822</v>
      </c>
      <c r="I33" s="84">
        <v>3175.25</v>
      </c>
      <c r="J33" s="70">
        <v>14.10841629012439</v>
      </c>
      <c r="K33" s="85">
        <f t="shared" si="2"/>
        <v>101.77777699349615</v>
      </c>
      <c r="L33" s="59"/>
      <c r="M33" s="83">
        <v>36822</v>
      </c>
      <c r="N33" s="86">
        <f t="shared" si="3"/>
        <v>2707.1730962550869</v>
      </c>
      <c r="O33" s="86">
        <f t="shared" si="4"/>
        <v>1088.0781440954941</v>
      </c>
      <c r="P33" s="86">
        <f t="shared" si="5"/>
        <v>3053.3333098048829</v>
      </c>
      <c r="Q33" s="61">
        <f t="shared" si="0"/>
        <v>6848.5845501554631</v>
      </c>
      <c r="R33" s="61">
        <f t="shared" si="6"/>
        <v>-207.28332916395931</v>
      </c>
      <c r="S33" s="62">
        <f t="shared" si="1"/>
        <v>33.039726724662415</v>
      </c>
      <c r="T33" s="59"/>
      <c r="U33" s="59"/>
      <c r="V33" s="59"/>
    </row>
    <row r="34" spans="7:22" x14ac:dyDescent="0.4">
      <c r="G34" s="64"/>
      <c r="H34" s="83">
        <v>36829</v>
      </c>
      <c r="I34" s="84">
        <v>3321.90991210937</v>
      </c>
      <c r="J34" s="70">
        <v>15.411708373023091</v>
      </c>
      <c r="K34" s="85">
        <f t="shared" si="2"/>
        <v>101.83564784730895</v>
      </c>
      <c r="L34" s="59"/>
      <c r="M34" s="83">
        <v>36829</v>
      </c>
      <c r="N34" s="86">
        <f t="shared" si="3"/>
        <v>2832.2132563563773</v>
      </c>
      <c r="O34" s="86">
        <f t="shared" si="4"/>
        <v>1188.5914548465666</v>
      </c>
      <c r="P34" s="86">
        <f t="shared" si="5"/>
        <v>3055.0694354192669</v>
      </c>
      <c r="Q34" s="61">
        <f t="shared" si="0"/>
        <v>7075.8741466222109</v>
      </c>
      <c r="R34" s="61">
        <f t="shared" si="6"/>
        <v>-207.52264027362253</v>
      </c>
      <c r="S34" s="62">
        <f t="shared" si="1"/>
        <v>34.096877995058932</v>
      </c>
      <c r="T34" s="59"/>
      <c r="U34" s="59"/>
      <c r="V34" s="59"/>
    </row>
    <row r="35" spans="7:22" ht="17.5" customHeight="1" thickBot="1" x14ac:dyDescent="0.45">
      <c r="G35" s="65" t="s">
        <v>48</v>
      </c>
      <c r="H35" s="88">
        <v>36836</v>
      </c>
      <c r="I35" s="89">
        <v>2890.26000976562</v>
      </c>
      <c r="J35" s="70">
        <v>11.40650498691347</v>
      </c>
      <c r="K35" s="85">
        <f t="shared" si="2"/>
        <v>101.89355160649481</v>
      </c>
      <c r="L35" s="59"/>
      <c r="M35" s="88">
        <v>36836</v>
      </c>
      <c r="N35" s="86">
        <f t="shared" si="3"/>
        <v>2464.1946743152357</v>
      </c>
      <c r="O35" s="86">
        <f t="shared" si="4"/>
        <v>879.6996432168205</v>
      </c>
      <c r="P35" s="86">
        <f t="shared" si="5"/>
        <v>3056.8065481948424</v>
      </c>
      <c r="Q35" s="61">
        <f t="shared" si="0"/>
        <v>6400.7008657268989</v>
      </c>
      <c r="R35" s="61">
        <f t="shared" si="6"/>
        <v>-207.76222767085522</v>
      </c>
      <c r="S35" s="62">
        <f t="shared" si="1"/>
        <v>30.807817847752052</v>
      </c>
      <c r="T35" s="59"/>
      <c r="U35" s="59"/>
      <c r="V35" s="59"/>
    </row>
    <row r="36" spans="7:22" x14ac:dyDescent="0.4">
      <c r="G36" s="64"/>
      <c r="H36" s="83">
        <v>36843</v>
      </c>
      <c r="I36" s="84">
        <v>2934.81005859375</v>
      </c>
      <c r="J36" s="70">
        <v>11.758141415752631</v>
      </c>
      <c r="K36" s="85">
        <f t="shared" si="2"/>
        <v>101.95148828976372</v>
      </c>
      <c r="L36" s="59"/>
      <c r="M36" s="83">
        <v>36843</v>
      </c>
      <c r="N36" s="86">
        <f t="shared" si="3"/>
        <v>2502.1774138237356</v>
      </c>
      <c r="O36" s="86">
        <f t="shared" si="4"/>
        <v>906.81876878128935</v>
      </c>
      <c r="P36" s="86">
        <f t="shared" si="5"/>
        <v>3058.54464869291</v>
      </c>
      <c r="Q36" s="61">
        <f t="shared" si="0"/>
        <v>6467.5408312979343</v>
      </c>
      <c r="R36" s="61">
        <f t="shared" si="6"/>
        <v>-208.00209167463473</v>
      </c>
      <c r="S36" s="62">
        <f t="shared" si="1"/>
        <v>31.093633622755693</v>
      </c>
      <c r="T36" s="59"/>
      <c r="U36" s="59"/>
      <c r="V36" s="59"/>
    </row>
    <row r="37" spans="7:22" x14ac:dyDescent="0.4">
      <c r="G37" s="64"/>
      <c r="H37" s="83">
        <v>36850</v>
      </c>
      <c r="I37" s="84">
        <v>2830.09008789062</v>
      </c>
      <c r="J37" s="70">
        <v>10.91903278521259</v>
      </c>
      <c r="K37" s="85">
        <f t="shared" si="2"/>
        <v>102.00945791583632</v>
      </c>
      <c r="L37" s="59"/>
      <c r="M37" s="83">
        <v>36850</v>
      </c>
      <c r="N37" s="86">
        <f t="shared" si="3"/>
        <v>2412.8946526779569</v>
      </c>
      <c r="O37" s="86">
        <f t="shared" si="4"/>
        <v>842.10450584508635</v>
      </c>
      <c r="P37" s="86">
        <f t="shared" si="5"/>
        <v>3060.2837374750879</v>
      </c>
      <c r="Q37" s="61">
        <f t="shared" si="0"/>
        <v>6315.2828959981307</v>
      </c>
      <c r="R37" s="61">
        <f t="shared" si="6"/>
        <v>-208.24223260430665</v>
      </c>
      <c r="S37" s="62">
        <f t="shared" si="1"/>
        <v>30.326619230971136</v>
      </c>
      <c r="T37" s="59"/>
      <c r="U37" s="59"/>
      <c r="V37" s="59"/>
    </row>
    <row r="38" spans="7:22" x14ac:dyDescent="0.4">
      <c r="G38" s="64"/>
      <c r="H38" s="83">
        <v>36857</v>
      </c>
      <c r="I38" s="84">
        <v>2549.73999023437</v>
      </c>
      <c r="J38" s="70">
        <v>8.7557434109667351</v>
      </c>
      <c r="K38" s="85">
        <f t="shared" si="2"/>
        <v>102.0674605034439</v>
      </c>
      <c r="L38" s="59"/>
      <c r="M38" s="83">
        <v>36857</v>
      </c>
      <c r="N38" s="86">
        <f t="shared" si="3"/>
        <v>2173.8721373146041</v>
      </c>
      <c r="O38" s="86">
        <f t="shared" si="4"/>
        <v>675.26594373669684</v>
      </c>
      <c r="P38" s="86">
        <f t="shared" si="5"/>
        <v>3062.0238151033154</v>
      </c>
      <c r="Q38" s="61">
        <f t="shared" si="0"/>
        <v>5911.1618961546164</v>
      </c>
      <c r="R38" s="61">
        <f t="shared" si="6"/>
        <v>-208.4826507795853</v>
      </c>
      <c r="S38" s="62">
        <f t="shared" si="1"/>
        <v>28.353255650054503</v>
      </c>
      <c r="T38" s="59"/>
      <c r="U38" s="59"/>
      <c r="V38" s="59"/>
    </row>
    <row r="39" spans="7:22" x14ac:dyDescent="0.4">
      <c r="G39" s="64"/>
      <c r="H39" s="83">
        <v>36864</v>
      </c>
      <c r="I39" s="84">
        <v>2895.38989257812</v>
      </c>
      <c r="J39" s="70">
        <v>11.129649665360461</v>
      </c>
      <c r="K39" s="85">
        <f t="shared" si="2"/>
        <v>102.12549607132839</v>
      </c>
      <c r="L39" s="59"/>
      <c r="M39" s="83">
        <v>36864</v>
      </c>
      <c r="N39" s="86">
        <f t="shared" si="3"/>
        <v>2468.568339613068</v>
      </c>
      <c r="O39" s="86">
        <f t="shared" si="4"/>
        <v>858.34783318629115</v>
      </c>
      <c r="P39" s="86">
        <f t="shared" si="5"/>
        <v>3063.7648821398502</v>
      </c>
      <c r="Q39" s="61">
        <f t="shared" si="0"/>
        <v>6390.6810549392094</v>
      </c>
      <c r="R39" s="61">
        <f t="shared" si="6"/>
        <v>-208.72334652055406</v>
      </c>
      <c r="S39" s="62">
        <f t="shared" si="1"/>
        <v>30.617950322629031</v>
      </c>
      <c r="T39" s="59"/>
      <c r="U39" s="59"/>
      <c r="V39" s="59"/>
    </row>
    <row r="40" spans="7:22" x14ac:dyDescent="0.4">
      <c r="G40" s="64"/>
      <c r="H40" s="83">
        <v>36871</v>
      </c>
      <c r="I40" s="84">
        <v>2543.09008789062</v>
      </c>
      <c r="J40" s="70">
        <v>8.4212245144696656</v>
      </c>
      <c r="K40" s="85">
        <f t="shared" si="2"/>
        <v>102.18356463824237</v>
      </c>
      <c r="L40" s="59"/>
      <c r="M40" s="83">
        <v>36871</v>
      </c>
      <c r="N40" s="86">
        <f t="shared" si="3"/>
        <v>2168.2025249320441</v>
      </c>
      <c r="O40" s="86">
        <f t="shared" si="4"/>
        <v>649.46696725482309</v>
      </c>
      <c r="P40" s="86">
        <f t="shared" si="5"/>
        <v>3065.5069391472698</v>
      </c>
      <c r="Q40" s="61">
        <f t="shared" si="0"/>
        <v>5883.1764313341373</v>
      </c>
      <c r="R40" s="61">
        <f t="shared" si="6"/>
        <v>-208.96432014766589</v>
      </c>
      <c r="S40" s="62">
        <f t="shared" si="1"/>
        <v>28.153975890126866</v>
      </c>
      <c r="T40" s="59"/>
      <c r="U40" s="59"/>
      <c r="V40" s="59"/>
    </row>
    <row r="41" spans="7:22" x14ac:dyDescent="0.4">
      <c r="G41" s="64"/>
      <c r="H41" s="83">
        <v>36878</v>
      </c>
      <c r="I41" s="84">
        <v>2436.26000976562</v>
      </c>
      <c r="J41" s="70">
        <v>7.713707248704873</v>
      </c>
      <c r="K41" s="85">
        <f t="shared" si="2"/>
        <v>102.24166622294911</v>
      </c>
      <c r="L41" s="59"/>
      <c r="M41" s="83">
        <v>36878</v>
      </c>
      <c r="N41" s="86">
        <f t="shared" si="3"/>
        <v>2077.1207161387747</v>
      </c>
      <c r="O41" s="86">
        <f t="shared" si="4"/>
        <v>594.90137621908491</v>
      </c>
      <c r="P41" s="86">
        <f t="shared" si="5"/>
        <v>3067.2499866884718</v>
      </c>
      <c r="Q41" s="61">
        <f t="shared" si="0"/>
        <v>5739.2720790463318</v>
      </c>
      <c r="R41" s="61">
        <f t="shared" si="6"/>
        <v>-209.20557198174367</v>
      </c>
      <c r="S41" s="62">
        <f t="shared" si="1"/>
        <v>27.433648275616527</v>
      </c>
      <c r="T41" s="59"/>
      <c r="U41" s="59"/>
      <c r="V41" s="59"/>
    </row>
    <row r="42" spans="7:22" ht="17.5" customHeight="1" thickBot="1" x14ac:dyDescent="0.45">
      <c r="G42" s="72" t="s">
        <v>49</v>
      </c>
      <c r="H42" s="90">
        <v>36885</v>
      </c>
      <c r="I42" s="91">
        <v>2341.69995117187</v>
      </c>
      <c r="J42" s="73">
        <v>7.1149135185703463</v>
      </c>
      <c r="K42" s="92">
        <f t="shared" si="2"/>
        <v>102.2998008442225</v>
      </c>
      <c r="L42" s="74"/>
      <c r="M42" s="90">
        <v>36885</v>
      </c>
      <c r="N42" s="86">
        <f t="shared" si="3"/>
        <v>1996.5001518980678</v>
      </c>
      <c r="O42" s="86">
        <f t="shared" si="4"/>
        <v>548.72082999882241</v>
      </c>
      <c r="P42" s="86">
        <f t="shared" si="5"/>
        <v>3068.9940253266736</v>
      </c>
      <c r="Q42" s="75">
        <f t="shared" si="0"/>
        <v>5614.2150072235636</v>
      </c>
      <c r="R42" s="61">
        <f t="shared" si="6"/>
        <v>-409.44710234398076</v>
      </c>
      <c r="S42" s="76">
        <f t="shared" si="1"/>
        <v>13.711697982678611</v>
      </c>
      <c r="T42" s="74"/>
      <c r="U42" s="74"/>
      <c r="V42" s="74"/>
    </row>
    <row r="43" spans="7:22" ht="17.5" customHeight="1" thickTop="1" x14ac:dyDescent="0.4">
      <c r="G43" s="64"/>
      <c r="H43" s="83">
        <v>36892</v>
      </c>
      <c r="I43" s="84">
        <v>2267.85009765625</v>
      </c>
      <c r="J43" s="70">
        <v>6.6661495162823687</v>
      </c>
      <c r="K43" s="85">
        <f t="shared" si="2"/>
        <v>102.35796852084717</v>
      </c>
      <c r="L43" s="59"/>
      <c r="M43" s="83">
        <v>36892</v>
      </c>
      <c r="N43" s="86">
        <f t="shared" si="3"/>
        <v>2174.8641274085521</v>
      </c>
      <c r="O43" s="86">
        <f t="shared" si="4"/>
        <v>1578.0316889457583</v>
      </c>
      <c r="P43" s="86">
        <f t="shared" si="5"/>
        <v>1685.2221751254126</v>
      </c>
      <c r="Q43" s="61">
        <f t="shared" si="0"/>
        <v>5438.1179914797231</v>
      </c>
      <c r="R43" s="61">
        <f t="shared" si="6"/>
        <v>-409.91981397402611</v>
      </c>
      <c r="S43" s="62">
        <f t="shared" si="1"/>
        <v>13.266296983205356</v>
      </c>
      <c r="T43" s="59"/>
      <c r="U43" s="59"/>
      <c r="V43" s="59"/>
    </row>
    <row r="44" spans="7:22" x14ac:dyDescent="0.4">
      <c r="G44" s="64"/>
      <c r="H44" s="83">
        <v>36899</v>
      </c>
      <c r="I44" s="84">
        <v>2506.05004882812</v>
      </c>
      <c r="J44" s="70">
        <v>8.0664858885354231</v>
      </c>
      <c r="K44" s="85">
        <f t="shared" si="2"/>
        <v>102.41616927161836</v>
      </c>
      <c r="L44" s="59"/>
      <c r="M44" s="83">
        <v>36899</v>
      </c>
      <c r="N44" s="86">
        <f t="shared" si="3"/>
        <v>2403.2974482393947</v>
      </c>
      <c r="O44" s="86">
        <f t="shared" si="4"/>
        <v>1909.5236792170817</v>
      </c>
      <c r="P44" s="86">
        <f t="shared" si="5"/>
        <v>1686.1803926166926</v>
      </c>
      <c r="Q44" s="61">
        <f t="shared" si="0"/>
        <v>5999.0015200731686</v>
      </c>
      <c r="R44" s="61">
        <f t="shared" si="6"/>
        <v>-410.39307135536365</v>
      </c>
      <c r="S44" s="62">
        <f t="shared" si="1"/>
        <v>14.617696883285269</v>
      </c>
      <c r="T44" s="59"/>
      <c r="U44" s="59"/>
      <c r="V44" s="59"/>
    </row>
    <row r="45" spans="7:22" x14ac:dyDescent="0.4">
      <c r="G45" s="59"/>
      <c r="H45" s="83">
        <v>36906</v>
      </c>
      <c r="I45" s="84">
        <v>2655.77001953125</v>
      </c>
      <c r="J45" s="70">
        <v>9.0303246047442123</v>
      </c>
      <c r="K45" s="85">
        <f t="shared" si="2"/>
        <v>102.47440311534206</v>
      </c>
      <c r="L45" s="59"/>
      <c r="M45" s="83">
        <v>36906</v>
      </c>
      <c r="N45" s="86">
        <f t="shared" si="3"/>
        <v>2546.8786283956206</v>
      </c>
      <c r="O45" s="86">
        <f t="shared" si="4"/>
        <v>2137.6865839787038</v>
      </c>
      <c r="P45" s="86">
        <f t="shared" si="5"/>
        <v>1687.1391549505306</v>
      </c>
      <c r="Q45" s="61">
        <f t="shared" si="0"/>
        <v>6371.7043673248545</v>
      </c>
      <c r="R45" s="61">
        <f t="shared" si="6"/>
        <v>-410.8668751180698</v>
      </c>
      <c r="S45" s="62">
        <f t="shared" si="1"/>
        <v>15.507953435024017</v>
      </c>
      <c r="T45" s="59"/>
      <c r="U45" s="59"/>
      <c r="V45" s="59"/>
    </row>
    <row r="46" spans="7:22" x14ac:dyDescent="0.4">
      <c r="G46" s="59"/>
      <c r="H46" s="83">
        <v>36913</v>
      </c>
      <c r="I46" s="84">
        <v>2631.78002929687</v>
      </c>
      <c r="J46" s="70">
        <v>8.8671799066055303</v>
      </c>
      <c r="K46" s="85">
        <f t="shared" si="2"/>
        <v>102.53267007083491</v>
      </c>
      <c r="L46" s="59"/>
      <c r="M46" s="83">
        <v>36913</v>
      </c>
      <c r="N46" s="86">
        <f t="shared" si="3"/>
        <v>2523.8722713036964</v>
      </c>
      <c r="O46" s="86">
        <f t="shared" si="4"/>
        <v>2099.0664625851614</v>
      </c>
      <c r="P46" s="86">
        <f t="shared" si="5"/>
        <v>1688.098462436724</v>
      </c>
      <c r="Q46" s="61">
        <f t="shared" si="0"/>
        <v>6311.0371963255811</v>
      </c>
      <c r="R46" s="61">
        <f t="shared" si="6"/>
        <v>-411.3412258929485</v>
      </c>
      <c r="S46" s="62">
        <f t="shared" si="1"/>
        <v>15.342583721399293</v>
      </c>
      <c r="T46" s="59"/>
      <c r="U46" s="59"/>
      <c r="V46" s="59"/>
    </row>
    <row r="47" spans="7:22" x14ac:dyDescent="0.4">
      <c r="G47" s="59"/>
      <c r="H47" s="83">
        <v>36920</v>
      </c>
      <c r="I47" s="84">
        <v>2472.17993164062</v>
      </c>
      <c r="J47" s="70">
        <v>7.7917079725716816</v>
      </c>
      <c r="K47" s="85">
        <f t="shared" si="2"/>
        <v>102.59097015692427</v>
      </c>
      <c r="L47" s="59"/>
      <c r="M47" s="83">
        <v>36920</v>
      </c>
      <c r="N47" s="86">
        <f t="shared" si="3"/>
        <v>2370.8160673322764</v>
      </c>
      <c r="O47" s="86">
        <f t="shared" si="4"/>
        <v>1844.4773945884292</v>
      </c>
      <c r="P47" s="86">
        <f t="shared" si="5"/>
        <v>1689.0583153852467</v>
      </c>
      <c r="Q47" s="61">
        <f t="shared" si="0"/>
        <v>5904.3517773059521</v>
      </c>
      <c r="R47" s="61">
        <f t="shared" si="6"/>
        <v>-411.81612431153189</v>
      </c>
      <c r="S47" s="62">
        <f t="shared" si="1"/>
        <v>14.337349678031087</v>
      </c>
      <c r="T47" s="59"/>
      <c r="U47" s="59"/>
      <c r="V47" s="59"/>
    </row>
    <row r="48" spans="7:22" x14ac:dyDescent="0.4">
      <c r="G48" s="59"/>
      <c r="H48" s="83">
        <v>36927</v>
      </c>
      <c r="I48" s="84">
        <v>2261.77001953125</v>
      </c>
      <c r="J48" s="70">
        <v>6.4653865598720088</v>
      </c>
      <c r="K48" s="85">
        <f t="shared" si="2"/>
        <v>102.6493033924482</v>
      </c>
      <c r="L48" s="59"/>
      <c r="M48" s="83">
        <v>36927</v>
      </c>
      <c r="N48" s="86">
        <f t="shared" si="3"/>
        <v>2169.0333435222751</v>
      </c>
      <c r="O48" s="86">
        <f t="shared" si="4"/>
        <v>1530.5064562146051</v>
      </c>
      <c r="P48" s="86">
        <f t="shared" si="5"/>
        <v>1690.0187141062484</v>
      </c>
      <c r="Q48" s="61">
        <f t="shared" si="0"/>
        <v>5389.5585138431288</v>
      </c>
      <c r="R48" s="61">
        <f t="shared" si="6"/>
        <v>-412.29157100608126</v>
      </c>
      <c r="S48" s="62">
        <f t="shared" si="1"/>
        <v>13.072201550692467</v>
      </c>
      <c r="T48" s="59"/>
      <c r="U48" s="59"/>
      <c r="V48" s="59"/>
    </row>
    <row r="49" spans="7:22" x14ac:dyDescent="0.4">
      <c r="G49" s="59"/>
      <c r="H49" s="83">
        <v>36934</v>
      </c>
      <c r="I49" s="84">
        <v>2212.51000976562</v>
      </c>
      <c r="J49" s="70">
        <v>6.1837619894447524</v>
      </c>
      <c r="K49" s="85">
        <f t="shared" si="2"/>
        <v>102.70766979625549</v>
      </c>
      <c r="L49" s="59"/>
      <c r="M49" s="83">
        <v>36934</v>
      </c>
      <c r="N49" s="86">
        <f t="shared" si="3"/>
        <v>2121.7930835660359</v>
      </c>
      <c r="O49" s="86">
        <f t="shared" si="4"/>
        <v>1463.8394102033433</v>
      </c>
      <c r="P49" s="86">
        <f t="shared" si="5"/>
        <v>1690.9796589100554</v>
      </c>
      <c r="Q49" s="61">
        <f t="shared" si="0"/>
        <v>5276.6121526794341</v>
      </c>
      <c r="R49" s="61">
        <f t="shared" si="6"/>
        <v>-412.76756660958785</v>
      </c>
      <c r="S49" s="62">
        <f t="shared" si="1"/>
        <v>12.78349506968474</v>
      </c>
      <c r="T49" s="59"/>
      <c r="U49" s="59"/>
      <c r="V49" s="59"/>
    </row>
    <row r="50" spans="7:22" x14ac:dyDescent="0.4">
      <c r="G50" s="59"/>
      <c r="H50" s="83">
        <v>36941</v>
      </c>
      <c r="I50" s="84">
        <v>2056.06005859375</v>
      </c>
      <c r="J50" s="70">
        <v>5.3092355402653579</v>
      </c>
      <c r="K50" s="85">
        <f t="shared" si="2"/>
        <v>102.7660693872056</v>
      </c>
      <c r="L50" s="59"/>
      <c r="M50" s="83">
        <v>36941</v>
      </c>
      <c r="N50" s="86">
        <f t="shared" si="3"/>
        <v>1971.7578643554873</v>
      </c>
      <c r="O50" s="86">
        <f t="shared" si="4"/>
        <v>1256.8187836399111</v>
      </c>
      <c r="P50" s="86">
        <f t="shared" si="5"/>
        <v>1691.9411501071706</v>
      </c>
      <c r="Q50" s="61">
        <f t="shared" si="0"/>
        <v>4920.517798102569</v>
      </c>
      <c r="R50" s="61">
        <f t="shared" si="6"/>
        <v>-413.24411175577364</v>
      </c>
      <c r="S50" s="62">
        <f t="shared" si="1"/>
        <v>11.907048783336528</v>
      </c>
      <c r="T50" s="59"/>
      <c r="U50" s="59"/>
      <c r="V50" s="59"/>
    </row>
    <row r="51" spans="7:22" x14ac:dyDescent="0.4">
      <c r="G51" s="59"/>
      <c r="H51" s="83">
        <v>36948</v>
      </c>
      <c r="I51" s="84">
        <v>1881.33996582031</v>
      </c>
      <c r="J51" s="70">
        <v>4.4068979628449174</v>
      </c>
      <c r="K51" s="85">
        <f t="shared" si="2"/>
        <v>102.82450218416876</v>
      </c>
      <c r="L51" s="59"/>
      <c r="M51" s="83">
        <v>36948</v>
      </c>
      <c r="N51" s="86">
        <f t="shared" si="3"/>
        <v>1804.2016125101125</v>
      </c>
      <c r="O51" s="86">
        <f t="shared" si="4"/>
        <v>1043.2146201242233</v>
      </c>
      <c r="P51" s="86">
        <f t="shared" si="5"/>
        <v>1692.9031880082732</v>
      </c>
      <c r="Q51" s="61">
        <f t="shared" si="0"/>
        <v>4540.3194206426087</v>
      </c>
      <c r="R51" s="61">
        <f t="shared" si="6"/>
        <v>-413.72120707909238</v>
      </c>
      <c r="S51" s="62">
        <f t="shared" si="1"/>
        <v>10.97434538755617</v>
      </c>
      <c r="T51" s="59"/>
      <c r="U51" s="59"/>
      <c r="V51" s="59"/>
    </row>
    <row r="52" spans="7:22" x14ac:dyDescent="0.4">
      <c r="G52" s="59"/>
      <c r="H52" s="83">
        <v>36955</v>
      </c>
      <c r="I52" s="84">
        <v>1813.02001953125</v>
      </c>
      <c r="J52" s="70">
        <v>4.0868292484255582</v>
      </c>
      <c r="K52" s="85">
        <f t="shared" si="2"/>
        <v>102.88296820602591</v>
      </c>
      <c r="L52" s="59"/>
      <c r="M52" s="83">
        <v>36955</v>
      </c>
      <c r="N52" s="86">
        <f t="shared" si="3"/>
        <v>1738.6829080224943</v>
      </c>
      <c r="O52" s="86">
        <f t="shared" si="4"/>
        <v>967.44695653369001</v>
      </c>
      <c r="P52" s="86">
        <f t="shared" si="5"/>
        <v>1693.8657729242191</v>
      </c>
      <c r="Q52" s="61">
        <f t="shared" si="0"/>
        <v>4399.9956374804033</v>
      </c>
      <c r="R52" s="61">
        <f t="shared" si="6"/>
        <v>-414.19885321473015</v>
      </c>
      <c r="S52" s="62">
        <f t="shared" si="1"/>
        <v>10.622906372942914</v>
      </c>
      <c r="T52" s="59"/>
      <c r="U52" s="59"/>
      <c r="V52" s="59"/>
    </row>
    <row r="53" spans="7:22" x14ac:dyDescent="0.4">
      <c r="G53" s="59"/>
      <c r="H53" s="83">
        <v>36962</v>
      </c>
      <c r="I53" s="84">
        <v>1647.51000976562</v>
      </c>
      <c r="J53" s="70">
        <v>3.3406586143117001</v>
      </c>
      <c r="K53" s="85">
        <f t="shared" si="2"/>
        <v>102.94146747166872</v>
      </c>
      <c r="L53" s="59"/>
      <c r="M53" s="83">
        <v>36962</v>
      </c>
      <c r="N53" s="86">
        <f t="shared" si="3"/>
        <v>1579.9591090649192</v>
      </c>
      <c r="O53" s="86">
        <f t="shared" si="4"/>
        <v>790.81111854110236</v>
      </c>
      <c r="P53" s="86">
        <f t="shared" si="5"/>
        <v>1694.8289051660411</v>
      </c>
      <c r="Q53" s="61">
        <f t="shared" si="0"/>
        <v>4065.5991327720631</v>
      </c>
      <c r="R53" s="61">
        <f t="shared" si="6"/>
        <v>-414.67705079860644</v>
      </c>
      <c r="S53" s="62">
        <f t="shared" si="1"/>
        <v>9.8042539970377494</v>
      </c>
      <c r="T53" s="59"/>
      <c r="U53" s="59"/>
      <c r="V53" s="59"/>
    </row>
    <row r="54" spans="7:22" x14ac:dyDescent="0.4">
      <c r="G54" s="59"/>
      <c r="H54" s="83">
        <v>36969</v>
      </c>
      <c r="I54" s="84">
        <v>1705.02001953125</v>
      </c>
      <c r="J54" s="70">
        <v>3.573884887164553</v>
      </c>
      <c r="K54" s="85">
        <f t="shared" si="2"/>
        <v>102.99999999999962</v>
      </c>
      <c r="L54" s="59"/>
      <c r="M54" s="83">
        <v>36969</v>
      </c>
      <c r="N54" s="86">
        <f t="shared" si="3"/>
        <v>1635.1111040470596</v>
      </c>
      <c r="O54" s="86">
        <f t="shared" si="4"/>
        <v>846.02116871437886</v>
      </c>
      <c r="P54" s="86">
        <f t="shared" si="5"/>
        <v>1695.7925850449485</v>
      </c>
      <c r="Q54" s="61">
        <f t="shared" si="0"/>
        <v>4176.9248578063871</v>
      </c>
      <c r="R54" s="61">
        <f t="shared" si="6"/>
        <v>-415.15580046737495</v>
      </c>
      <c r="S54" s="62">
        <f t="shared" si="1"/>
        <v>10.061102008219757</v>
      </c>
      <c r="T54" s="59"/>
      <c r="U54" s="59"/>
      <c r="V54" s="59"/>
    </row>
    <row r="55" spans="7:22" x14ac:dyDescent="0.4">
      <c r="G55" s="59"/>
      <c r="H55" s="83">
        <v>36976</v>
      </c>
      <c r="I55" s="84">
        <v>1573.25</v>
      </c>
      <c r="J55" s="70">
        <v>3.0214797822513781</v>
      </c>
      <c r="K55" s="85">
        <f t="shared" si="2"/>
        <v>103.05856580993176</v>
      </c>
      <c r="L55" s="59"/>
      <c r="M55" s="83">
        <v>36976</v>
      </c>
      <c r="N55" s="86">
        <f t="shared" si="3"/>
        <v>1508.7438944847463</v>
      </c>
      <c r="O55" s="86">
        <f t="shared" si="4"/>
        <v>715.25411067597167</v>
      </c>
      <c r="P55" s="86">
        <f t="shared" si="5"/>
        <v>1696.7568128723281</v>
      </c>
      <c r="Q55" s="61">
        <f t="shared" si="0"/>
        <v>3920.7548180330459</v>
      </c>
      <c r="R55" s="61">
        <f t="shared" si="6"/>
        <v>-415.63510285842432</v>
      </c>
      <c r="S55" s="62">
        <f t="shared" si="1"/>
        <v>9.4331657530104067</v>
      </c>
      <c r="T55" s="59"/>
      <c r="U55" s="59"/>
      <c r="V55" s="59"/>
    </row>
    <row r="56" spans="7:22" x14ac:dyDescent="0.4">
      <c r="G56" s="59"/>
      <c r="H56" s="83">
        <v>36983</v>
      </c>
      <c r="I56" s="84">
        <v>1448.16003417968</v>
      </c>
      <c r="J56" s="70">
        <v>2.5410007704114119</v>
      </c>
      <c r="K56" s="85">
        <f t="shared" si="2"/>
        <v>103.11716492038909</v>
      </c>
      <c r="L56" s="59"/>
      <c r="M56" s="83">
        <v>36983</v>
      </c>
      <c r="N56" s="86">
        <f t="shared" si="3"/>
        <v>1388.7828443066351</v>
      </c>
      <c r="O56" s="86">
        <f t="shared" si="4"/>
        <v>601.51362155180095</v>
      </c>
      <c r="P56" s="86">
        <f t="shared" si="5"/>
        <v>1697.7215889597433</v>
      </c>
      <c r="Q56" s="61">
        <f t="shared" si="0"/>
        <v>3688.0180548181793</v>
      </c>
      <c r="R56" s="61">
        <f t="shared" si="6"/>
        <v>-416.11495860987912</v>
      </c>
      <c r="S56" s="62">
        <f t="shared" si="1"/>
        <v>8.8629787959048407</v>
      </c>
      <c r="T56" s="59"/>
      <c r="U56" s="59"/>
      <c r="V56" s="59"/>
    </row>
    <row r="57" spans="7:22" x14ac:dyDescent="0.4">
      <c r="G57" s="59"/>
      <c r="H57" s="83">
        <v>36990</v>
      </c>
      <c r="I57" s="84">
        <v>1714.2900390625</v>
      </c>
      <c r="J57" s="70">
        <v>3.4749259326534392</v>
      </c>
      <c r="K57" s="85">
        <f t="shared" si="2"/>
        <v>103.17579735030627</v>
      </c>
      <c r="L57" s="59"/>
      <c r="M57" s="83">
        <v>36990</v>
      </c>
      <c r="N57" s="86">
        <f t="shared" si="3"/>
        <v>1644.0010359520509</v>
      </c>
      <c r="O57" s="86">
        <f t="shared" si="4"/>
        <v>822.59529659104135</v>
      </c>
      <c r="P57" s="86">
        <f t="shared" si="5"/>
        <v>1698.6869136189348</v>
      </c>
      <c r="Q57" s="61">
        <f t="shared" si="0"/>
        <v>4165.2832461620274</v>
      </c>
      <c r="R57" s="61">
        <f t="shared" si="6"/>
        <v>-416.59536836060067</v>
      </c>
      <c r="S57" s="62">
        <f t="shared" si="1"/>
        <v>9.9983906747532565</v>
      </c>
      <c r="T57" s="59"/>
      <c r="U57" s="59"/>
      <c r="V57" s="59"/>
    </row>
    <row r="58" spans="7:22" x14ac:dyDescent="0.4">
      <c r="G58" s="59"/>
      <c r="H58" s="83">
        <v>36997</v>
      </c>
      <c r="I58" s="84">
        <v>1933.56994628906</v>
      </c>
      <c r="J58" s="70">
        <v>4.3639020321098894</v>
      </c>
      <c r="K58" s="85">
        <f t="shared" si="2"/>
        <v>103.23446311862875</v>
      </c>
      <c r="L58" s="59"/>
      <c r="M58" s="83">
        <v>36997</v>
      </c>
      <c r="N58" s="86">
        <f t="shared" si="3"/>
        <v>1854.2900689800208</v>
      </c>
      <c r="O58" s="86">
        <f t="shared" si="4"/>
        <v>1033.0364894012525</v>
      </c>
      <c r="P58" s="86">
        <f t="shared" si="5"/>
        <v>1699.6527871618207</v>
      </c>
      <c r="Q58" s="61">
        <f t="shared" si="0"/>
        <v>4586.9793455430945</v>
      </c>
      <c r="R58" s="61">
        <f t="shared" si="6"/>
        <v>-417.07633275018776</v>
      </c>
      <c r="S58" s="62">
        <f t="shared" si="1"/>
        <v>10.997937272768997</v>
      </c>
      <c r="T58" s="59"/>
      <c r="U58" s="59"/>
      <c r="V58" s="59"/>
    </row>
    <row r="59" spans="7:22" x14ac:dyDescent="0.4">
      <c r="G59" s="59"/>
      <c r="H59" s="83">
        <v>37004</v>
      </c>
      <c r="I59" s="84">
        <v>1810.46997070312</v>
      </c>
      <c r="J59" s="70">
        <v>3.808249794503324</v>
      </c>
      <c r="K59" s="85">
        <f t="shared" si="2"/>
        <v>103.29316224431277</v>
      </c>
      <c r="L59" s="59"/>
      <c r="M59" s="83">
        <v>37004</v>
      </c>
      <c r="N59" s="86">
        <f t="shared" si="3"/>
        <v>1736.2374158247637</v>
      </c>
      <c r="O59" s="86">
        <f t="shared" si="4"/>
        <v>901.50075999178387</v>
      </c>
      <c r="P59" s="86">
        <f t="shared" si="5"/>
        <v>1700.6192099004961</v>
      </c>
      <c r="Q59" s="61">
        <f t="shared" si="0"/>
        <v>4338.3573857170431</v>
      </c>
      <c r="R59" s="61">
        <f t="shared" si="6"/>
        <v>-417.55785241897769</v>
      </c>
      <c r="S59" s="62">
        <f t="shared" si="1"/>
        <v>10.389835469706204</v>
      </c>
      <c r="T59" s="59"/>
      <c r="U59" s="59"/>
      <c r="V59" s="59"/>
    </row>
    <row r="60" spans="7:22" x14ac:dyDescent="0.4">
      <c r="G60" s="59"/>
      <c r="H60" s="83">
        <v>37011</v>
      </c>
      <c r="I60" s="84">
        <v>1924.11999511718</v>
      </c>
      <c r="J60" s="70">
        <v>4.2863661832021709</v>
      </c>
      <c r="K60" s="85">
        <f t="shared" si="2"/>
        <v>103.3518947463253</v>
      </c>
      <c r="L60" s="59"/>
      <c r="M60" s="83">
        <v>37011</v>
      </c>
      <c r="N60" s="86">
        <f t="shared" si="3"/>
        <v>1845.2275829582486</v>
      </c>
      <c r="O60" s="86">
        <f t="shared" si="4"/>
        <v>1014.6819616027333</v>
      </c>
      <c r="P60" s="86">
        <f t="shared" si="5"/>
        <v>1701.586182147234</v>
      </c>
      <c r="Q60" s="61">
        <f t="shared" si="0"/>
        <v>4561.4957267082154</v>
      </c>
      <c r="R60" s="61">
        <f t="shared" si="6"/>
        <v>-418.03992800804701</v>
      </c>
      <c r="S60" s="62">
        <f t="shared" si="1"/>
        <v>10.911626907132204</v>
      </c>
      <c r="T60" s="59"/>
      <c r="U60" s="59"/>
      <c r="V60" s="59"/>
    </row>
    <row r="61" spans="7:22" x14ac:dyDescent="0.4">
      <c r="G61" s="59"/>
      <c r="H61" s="83">
        <v>37018</v>
      </c>
      <c r="I61" s="84">
        <v>1821.19995117187</v>
      </c>
      <c r="J61" s="70">
        <v>3.8278157839959182</v>
      </c>
      <c r="K61" s="85">
        <f t="shared" si="2"/>
        <v>103.41066064364415</v>
      </c>
      <c r="L61" s="59"/>
      <c r="M61" s="83">
        <v>37018</v>
      </c>
      <c r="N61" s="86">
        <f t="shared" si="3"/>
        <v>1746.5274476189268</v>
      </c>
      <c r="O61" s="86">
        <f t="shared" si="4"/>
        <v>906.13248200304054</v>
      </c>
      <c r="P61" s="86">
        <f t="shared" si="5"/>
        <v>1702.5537042144847</v>
      </c>
      <c r="Q61" s="61">
        <f t="shared" si="0"/>
        <v>4355.2136338364526</v>
      </c>
      <c r="R61" s="61">
        <f t="shared" si="6"/>
        <v>-418.52256015921245</v>
      </c>
      <c r="S61" s="62">
        <f t="shared" si="1"/>
        <v>10.406162172427843</v>
      </c>
      <c r="T61" s="59"/>
      <c r="U61" s="59"/>
      <c r="V61" s="59"/>
    </row>
    <row r="62" spans="7:22" x14ac:dyDescent="0.4">
      <c r="G62" s="59"/>
      <c r="H62" s="83">
        <v>37025</v>
      </c>
      <c r="I62" s="84">
        <v>1927.68994140625</v>
      </c>
      <c r="J62" s="70">
        <v>4.2754591799826587</v>
      </c>
      <c r="K62" s="85">
        <f t="shared" si="2"/>
        <v>103.46945995525788</v>
      </c>
      <c r="L62" s="59"/>
      <c r="M62" s="83">
        <v>37025</v>
      </c>
      <c r="N62" s="86">
        <f t="shared" si="3"/>
        <v>1848.6511549698635</v>
      </c>
      <c r="O62" s="86">
        <f t="shared" si="4"/>
        <v>1012.1000218082862</v>
      </c>
      <c r="P62" s="86">
        <f t="shared" si="5"/>
        <v>1703.5217764148761</v>
      </c>
      <c r="Q62" s="61">
        <f t="shared" si="0"/>
        <v>4564.2729531930254</v>
      </c>
      <c r="R62" s="61">
        <f t="shared" si="6"/>
        <v>-419.00574951503165</v>
      </c>
      <c r="S62" s="62">
        <f t="shared" si="1"/>
        <v>10.893103396494764</v>
      </c>
      <c r="T62" s="59"/>
      <c r="U62" s="59"/>
      <c r="V62" s="59"/>
    </row>
    <row r="63" spans="7:22" x14ac:dyDescent="0.4">
      <c r="G63" s="59"/>
      <c r="H63" s="83">
        <v>37032</v>
      </c>
      <c r="I63" s="84">
        <v>1960.73999023437</v>
      </c>
      <c r="J63" s="70">
        <v>4.4220638093121867</v>
      </c>
      <c r="K63" s="85">
        <f t="shared" si="2"/>
        <v>103.52829270016586</v>
      </c>
      <c r="L63" s="59"/>
      <c r="M63" s="83">
        <v>37032</v>
      </c>
      <c r="N63" s="86">
        <f t="shared" si="3"/>
        <v>1880.3460918087949</v>
      </c>
      <c r="O63" s="86">
        <f t="shared" si="4"/>
        <v>1046.8047265652178</v>
      </c>
      <c r="P63" s="86">
        <f t="shared" si="5"/>
        <v>1704.4903990612138</v>
      </c>
      <c r="Q63" s="61">
        <f t="shared" si="0"/>
        <v>4631.6412174352263</v>
      </c>
      <c r="R63" s="61">
        <f t="shared" si="6"/>
        <v>-419.48949671880411</v>
      </c>
      <c r="S63" s="62">
        <f t="shared" si="1"/>
        <v>11.041137510386699</v>
      </c>
      <c r="T63" s="59"/>
      <c r="U63" s="59"/>
      <c r="V63" s="59"/>
    </row>
    <row r="64" spans="7:22" x14ac:dyDescent="0.4">
      <c r="G64" s="59"/>
      <c r="H64" s="83">
        <v>37039</v>
      </c>
      <c r="I64" s="84">
        <v>1840.82995605468</v>
      </c>
      <c r="J64" s="70">
        <v>3.8811967640534091</v>
      </c>
      <c r="K64" s="85">
        <f t="shared" si="2"/>
        <v>103.58715889737827</v>
      </c>
      <c r="L64" s="59"/>
      <c r="M64" s="83">
        <v>37039</v>
      </c>
      <c r="N64" s="86">
        <f t="shared" si="3"/>
        <v>1765.352586672253</v>
      </c>
      <c r="O64" s="86">
        <f t="shared" si="4"/>
        <v>918.76899396724866</v>
      </c>
      <c r="P64" s="86">
        <f t="shared" si="5"/>
        <v>1705.4595724664819</v>
      </c>
      <c r="Q64" s="61">
        <f t="shared" si="0"/>
        <v>4389.5811531059835</v>
      </c>
      <c r="R64" s="61">
        <f t="shared" si="6"/>
        <v>-419.97380241457199</v>
      </c>
      <c r="S64" s="62">
        <f t="shared" si="1"/>
        <v>10.452035645720736</v>
      </c>
      <c r="T64" s="59"/>
      <c r="U64" s="59"/>
      <c r="V64" s="59"/>
    </row>
    <row r="65" spans="1:22" x14ac:dyDescent="0.4">
      <c r="G65" s="59"/>
      <c r="H65" s="83">
        <v>37046</v>
      </c>
      <c r="I65" s="84">
        <v>1896.21997070312</v>
      </c>
      <c r="J65" s="70">
        <v>4.1147648292701939</v>
      </c>
      <c r="K65" s="85">
        <f t="shared" si="2"/>
        <v>103.64605856591609</v>
      </c>
      <c r="L65" s="59"/>
      <c r="M65" s="83">
        <v>37046</v>
      </c>
      <c r="N65" s="86">
        <f t="shared" si="3"/>
        <v>1818.4715101848888</v>
      </c>
      <c r="O65" s="86">
        <f t="shared" si="4"/>
        <v>974.05995429413133</v>
      </c>
      <c r="P65" s="86">
        <f t="shared" si="5"/>
        <v>1706.4292969438416</v>
      </c>
      <c r="Q65" s="61">
        <f t="shared" si="0"/>
        <v>4498.9607614228617</v>
      </c>
      <c r="R65" s="61">
        <f t="shared" si="6"/>
        <v>-420.45866724712113</v>
      </c>
      <c r="S65" s="62">
        <f t="shared" si="1"/>
        <v>10.70012610485357</v>
      </c>
      <c r="T65" s="59"/>
      <c r="U65" s="59"/>
      <c r="V65" s="59"/>
    </row>
    <row r="66" spans="1:22" x14ac:dyDescent="0.4">
      <c r="G66" s="59"/>
      <c r="H66" s="83">
        <v>37053</v>
      </c>
      <c r="I66" s="84">
        <v>1701.53002929687</v>
      </c>
      <c r="J66" s="70">
        <v>3.269817158759095</v>
      </c>
      <c r="K66" s="85">
        <f t="shared" si="2"/>
        <v>103.70499172481112</v>
      </c>
      <c r="L66" s="59"/>
      <c r="M66" s="83">
        <v>37053</v>
      </c>
      <c r="N66" s="86">
        <f t="shared" si="3"/>
        <v>1631.7642097467685</v>
      </c>
      <c r="O66" s="86">
        <f t="shared" si="4"/>
        <v>774.04130840108064</v>
      </c>
      <c r="P66" s="86">
        <f t="shared" si="5"/>
        <v>1707.3995728066325</v>
      </c>
      <c r="Q66" s="61">
        <f t="shared" ref="Q66:Q129" si="7">SUM(N66:P66)</f>
        <v>4113.2050909544814</v>
      </c>
      <c r="R66" s="61">
        <f t="shared" si="6"/>
        <v>-420.94409186198163</v>
      </c>
      <c r="S66" s="62">
        <f t="shared" ref="S66:S129" si="8">Q66/-R66</f>
        <v>9.7713809754648171</v>
      </c>
      <c r="T66" s="59"/>
      <c r="U66" s="59"/>
      <c r="V66" s="59"/>
    </row>
    <row r="67" spans="1:22" ht="17.5" customHeight="1" x14ac:dyDescent="0.4">
      <c r="A67" s="4"/>
      <c r="G67" s="59"/>
      <c r="H67" s="83">
        <v>37060</v>
      </c>
      <c r="I67" s="84">
        <v>1727.46997070312</v>
      </c>
      <c r="J67" s="70">
        <v>3.3695143301835828</v>
      </c>
      <c r="K67" s="85">
        <f t="shared" ref="K67:K130" si="9">K66*(1+Tbill_YTM)^(1/52)</f>
        <v>103.76395839310598</v>
      </c>
      <c r="L67" s="85"/>
      <c r="M67" s="83">
        <v>37060</v>
      </c>
      <c r="N67" s="86">
        <f t="shared" ref="N67:N130" si="10">IF(YEAR(M67)&lt;&gt;YEAR(M66), Q66*$C$5, N66)*(I67/I66)</f>
        <v>1656.640566473272</v>
      </c>
      <c r="O67" s="86">
        <f t="shared" ref="O67:O130" si="11">IF(YEAR(M67)&lt;&gt;YEAR(M66), Q66*$C$6, O66)*(J67/J66)</f>
        <v>797.64193353284907</v>
      </c>
      <c r="P67" s="86">
        <f t="shared" ref="P67:P130" si="12">IF(YEAR(M67)&lt;&gt;YEAR(M66), Q66*$C$7, P66)*(1+Tbill_YTM)^(1/52)</f>
        <v>1708.3704003683727</v>
      </c>
      <c r="Q67" s="61">
        <f t="shared" si="7"/>
        <v>4162.6529003744936</v>
      </c>
      <c r="R67" s="61">
        <f t="shared" ref="R67:R130" si="13">R66*EXP($C$20/52) - IF(YEAR(M68)&lt;&gt;YEAR(M67), Initial_Assets * $C$19, 0)</f>
        <v>-421.43007690542902</v>
      </c>
      <c r="S67" s="62">
        <f t="shared" si="8"/>
        <v>9.8774461731373133</v>
      </c>
      <c r="T67" s="59"/>
      <c r="U67" s="59"/>
      <c r="V67" s="59"/>
    </row>
    <row r="68" spans="1:22" ht="17.5" customHeight="1" x14ac:dyDescent="0.4">
      <c r="G68" s="59"/>
      <c r="H68" s="83">
        <v>37067</v>
      </c>
      <c r="I68" s="84">
        <v>1830.18994140625</v>
      </c>
      <c r="J68" s="70">
        <v>3.7702349437400162</v>
      </c>
      <c r="K68" s="85">
        <f t="shared" si="9"/>
        <v>103.82295858985412</v>
      </c>
      <c r="L68" s="59"/>
      <c r="M68" s="83">
        <v>37067</v>
      </c>
      <c r="N68" s="86">
        <f t="shared" si="10"/>
        <v>1755.1488319364846</v>
      </c>
      <c r="O68" s="86">
        <f t="shared" si="11"/>
        <v>892.50176604355056</v>
      </c>
      <c r="P68" s="86">
        <f t="shared" si="12"/>
        <v>1709.341779942758</v>
      </c>
      <c r="Q68" s="61">
        <f t="shared" si="7"/>
        <v>4356.9923779227929</v>
      </c>
      <c r="R68" s="61">
        <f t="shared" si="13"/>
        <v>-421.91662302448481</v>
      </c>
      <c r="S68" s="62">
        <f t="shared" si="8"/>
        <v>10.326666787124779</v>
      </c>
      <c r="T68" s="59"/>
      <c r="U68" s="59"/>
      <c r="V68" s="59"/>
    </row>
    <row r="69" spans="1:22" x14ac:dyDescent="0.4">
      <c r="G69" s="59"/>
      <c r="H69" s="83">
        <v>37074</v>
      </c>
      <c r="I69" s="84">
        <v>1668.58996582031</v>
      </c>
      <c r="J69" s="70">
        <v>3.104435333461856</v>
      </c>
      <c r="K69" s="85">
        <f t="shared" si="9"/>
        <v>103.88199233411983</v>
      </c>
      <c r="L69" s="59"/>
      <c r="M69" s="83">
        <v>37074</v>
      </c>
      <c r="N69" s="86">
        <f t="shared" si="10"/>
        <v>1600.1747486603549</v>
      </c>
      <c r="O69" s="86">
        <f t="shared" si="11"/>
        <v>734.89160729442472</v>
      </c>
      <c r="P69" s="86">
        <f t="shared" si="12"/>
        <v>1710.313711843663</v>
      </c>
      <c r="Q69" s="61">
        <f t="shared" si="7"/>
        <v>4045.3800677984427</v>
      </c>
      <c r="R69" s="61">
        <f t="shared" si="13"/>
        <v>-422.40373086691761</v>
      </c>
      <c r="S69" s="62">
        <f t="shared" si="8"/>
        <v>9.577046252635915</v>
      </c>
      <c r="T69" s="59"/>
      <c r="U69" s="59"/>
      <c r="V69" s="59"/>
    </row>
    <row r="70" spans="1:22" x14ac:dyDescent="0.4">
      <c r="G70" s="59"/>
      <c r="H70" s="83">
        <v>37081</v>
      </c>
      <c r="I70" s="84">
        <v>1751.10998535156</v>
      </c>
      <c r="J70" s="70">
        <v>3.4114946705049549</v>
      </c>
      <c r="K70" s="85">
        <f t="shared" si="9"/>
        <v>103.94105964497821</v>
      </c>
      <c r="L70" s="59"/>
      <c r="M70" s="83">
        <v>37081</v>
      </c>
      <c r="N70" s="86">
        <f t="shared" si="10"/>
        <v>1679.3112976135001</v>
      </c>
      <c r="O70" s="86">
        <f t="shared" si="11"/>
        <v>807.57965052795146</v>
      </c>
      <c r="P70" s="86">
        <f t="shared" si="12"/>
        <v>1711.2861963851406</v>
      </c>
      <c r="Q70" s="61">
        <f t="shared" si="7"/>
        <v>4198.1771445265922</v>
      </c>
      <c r="R70" s="61">
        <f t="shared" si="13"/>
        <v>-422.89140108124383</v>
      </c>
      <c r="S70" s="62">
        <f t="shared" si="8"/>
        <v>9.9273173533269805</v>
      </c>
      <c r="T70" s="59"/>
      <c r="U70" s="59"/>
      <c r="V70" s="59"/>
    </row>
    <row r="71" spans="1:22" x14ac:dyDescent="0.4">
      <c r="G71" s="59"/>
      <c r="H71" s="83">
        <v>37088</v>
      </c>
      <c r="I71" s="84">
        <v>1676.4599609375</v>
      </c>
      <c r="J71" s="70">
        <v>3.120629833262305</v>
      </c>
      <c r="K71" s="85">
        <f t="shared" si="9"/>
        <v>104.00016054151524</v>
      </c>
      <c r="L71" s="59"/>
      <c r="M71" s="83">
        <v>37088</v>
      </c>
      <c r="N71" s="86">
        <f t="shared" si="10"/>
        <v>1607.7220596933664</v>
      </c>
      <c r="O71" s="86">
        <f t="shared" si="11"/>
        <v>738.72521975830864</v>
      </c>
      <c r="P71" s="86">
        <f t="shared" si="12"/>
        <v>1712.2592338814222</v>
      </c>
      <c r="Q71" s="61">
        <f t="shared" si="7"/>
        <v>4058.7065133330971</v>
      </c>
      <c r="R71" s="61">
        <f t="shared" si="13"/>
        <v>-423.37963431672864</v>
      </c>
      <c r="S71" s="62">
        <f t="shared" si="8"/>
        <v>9.5864472080317267</v>
      </c>
      <c r="T71" s="59"/>
      <c r="U71" s="59"/>
      <c r="V71" s="59"/>
    </row>
    <row r="72" spans="1:22" x14ac:dyDescent="0.4">
      <c r="G72" s="59"/>
      <c r="H72" s="83">
        <v>37095</v>
      </c>
      <c r="I72" s="84">
        <v>1683.18005371093</v>
      </c>
      <c r="J72" s="70">
        <v>3.145647933878712</v>
      </c>
      <c r="K72" s="85">
        <f t="shared" si="9"/>
        <v>104.05929504282774</v>
      </c>
      <c r="L72" s="59"/>
      <c r="M72" s="83">
        <v>37095</v>
      </c>
      <c r="N72" s="86">
        <f t="shared" si="10"/>
        <v>1614.1666164658334</v>
      </c>
      <c r="O72" s="86">
        <f t="shared" si="11"/>
        <v>744.64758250662283</v>
      </c>
      <c r="P72" s="86">
        <f t="shared" si="12"/>
        <v>1713.2328246469181</v>
      </c>
      <c r="Q72" s="61">
        <f t="shared" si="7"/>
        <v>4072.0470236193742</v>
      </c>
      <c r="R72" s="61">
        <f t="shared" si="13"/>
        <v>-423.86843122338678</v>
      </c>
      <c r="S72" s="62">
        <f t="shared" si="8"/>
        <v>9.6068655357665165</v>
      </c>
      <c r="T72" s="59"/>
      <c r="U72" s="59"/>
      <c r="V72" s="59"/>
    </row>
    <row r="73" spans="1:22" x14ac:dyDescent="0.4">
      <c r="G73" s="59"/>
      <c r="H73" s="83">
        <v>37102</v>
      </c>
      <c r="I73" s="84">
        <v>1725.90002441406</v>
      </c>
      <c r="J73" s="70">
        <v>3.3053242409753731</v>
      </c>
      <c r="K73" s="85">
        <f t="shared" si="9"/>
        <v>104.1184631680234</v>
      </c>
      <c r="L73" s="59"/>
      <c r="M73" s="83">
        <v>37102</v>
      </c>
      <c r="N73" s="86">
        <f t="shared" si="10"/>
        <v>1655.1349908315824</v>
      </c>
      <c r="O73" s="86">
        <f t="shared" si="11"/>
        <v>782.44665556325128</v>
      </c>
      <c r="P73" s="86">
        <f t="shared" si="12"/>
        <v>1714.206968996217</v>
      </c>
      <c r="Q73" s="61">
        <f t="shared" si="7"/>
        <v>4151.7886153910504</v>
      </c>
      <c r="R73" s="61">
        <f t="shared" si="13"/>
        <v>-424.35779245198341</v>
      </c>
      <c r="S73" s="62">
        <f t="shared" si="8"/>
        <v>9.7836983065671639</v>
      </c>
      <c r="T73" s="59"/>
      <c r="U73" s="59"/>
      <c r="V73" s="59"/>
    </row>
    <row r="74" spans="1:22" x14ac:dyDescent="0.4">
      <c r="E74" s="4"/>
      <c r="F74" s="4"/>
      <c r="G74" s="59"/>
      <c r="H74" s="83">
        <v>37109</v>
      </c>
      <c r="I74" s="84">
        <v>1617.44995117187</v>
      </c>
      <c r="J74" s="70">
        <v>2.889932096642259</v>
      </c>
      <c r="K74" s="85">
        <f t="shared" si="9"/>
        <v>104.17766493622074</v>
      </c>
      <c r="L74" s="59"/>
      <c r="M74" s="83">
        <v>37109</v>
      </c>
      <c r="N74" s="86">
        <f t="shared" si="10"/>
        <v>1551.1315674337895</v>
      </c>
      <c r="O74" s="86">
        <f t="shared" si="11"/>
        <v>684.11373256239574</v>
      </c>
      <c r="P74" s="86">
        <f t="shared" si="12"/>
        <v>1715.1816672440871</v>
      </c>
      <c r="Q74" s="61">
        <f t="shared" si="7"/>
        <v>3950.4269672402725</v>
      </c>
      <c r="R74" s="61">
        <f t="shared" si="13"/>
        <v>-424.84771865403502</v>
      </c>
      <c r="S74" s="62">
        <f t="shared" si="8"/>
        <v>9.2984539960710304</v>
      </c>
      <c r="T74" s="59"/>
      <c r="U74" s="59"/>
      <c r="V74" s="59"/>
    </row>
    <row r="75" spans="1:22" x14ac:dyDescent="0.4">
      <c r="B75" s="27"/>
      <c r="C75" s="4"/>
      <c r="D75" s="4"/>
      <c r="G75" s="59"/>
      <c r="H75" s="83">
        <v>37116</v>
      </c>
      <c r="I75" s="84">
        <v>1516.57995605468</v>
      </c>
      <c r="J75" s="70">
        <v>2.5294789818288912</v>
      </c>
      <c r="K75" s="85">
        <f t="shared" si="9"/>
        <v>104.23690036654918</v>
      </c>
      <c r="L75" s="59"/>
      <c r="M75" s="83">
        <v>37116</v>
      </c>
      <c r="N75" s="86">
        <f t="shared" si="10"/>
        <v>1454.3974251997095</v>
      </c>
      <c r="O75" s="86">
        <f t="shared" si="11"/>
        <v>598.78614785020727</v>
      </c>
      <c r="P75" s="86">
        <f t="shared" si="12"/>
        <v>1716.1569197054748</v>
      </c>
      <c r="Q75" s="61">
        <f t="shared" si="7"/>
        <v>3769.340492755392</v>
      </c>
      <c r="R75" s="61">
        <f t="shared" si="13"/>
        <v>-425.33821048181034</v>
      </c>
      <c r="S75" s="62">
        <f t="shared" si="8"/>
        <v>8.8619841807431232</v>
      </c>
      <c r="T75" s="59"/>
      <c r="U75" s="59"/>
      <c r="V75" s="59"/>
    </row>
    <row r="76" spans="1:22" x14ac:dyDescent="0.4">
      <c r="G76" s="59"/>
      <c r="H76" s="83">
        <v>37123</v>
      </c>
      <c r="I76" s="84">
        <v>1579.61999511718</v>
      </c>
      <c r="J76" s="70">
        <v>2.739765888477836</v>
      </c>
      <c r="K76" s="85">
        <f t="shared" si="9"/>
        <v>104.29616947814903</v>
      </c>
      <c r="L76" s="59"/>
      <c r="M76" s="83">
        <v>37123</v>
      </c>
      <c r="N76" s="86">
        <f t="shared" si="10"/>
        <v>1514.8527082403114</v>
      </c>
      <c r="O76" s="86">
        <f t="shared" si="11"/>
        <v>648.56591976379559</v>
      </c>
      <c r="P76" s="86">
        <f t="shared" si="12"/>
        <v>1717.1327266955061</v>
      </c>
      <c r="Q76" s="61">
        <f t="shared" si="7"/>
        <v>3880.5513546996126</v>
      </c>
      <c r="R76" s="61">
        <f t="shared" si="13"/>
        <v>-425.82926858833105</v>
      </c>
      <c r="S76" s="62">
        <f t="shared" si="8"/>
        <v>9.1129277411204015</v>
      </c>
      <c r="T76" s="59"/>
      <c r="U76" s="59"/>
      <c r="V76" s="59"/>
    </row>
    <row r="77" spans="1:22" x14ac:dyDescent="0.4">
      <c r="G77" s="59"/>
      <c r="H77" s="83">
        <v>37130</v>
      </c>
      <c r="I77" s="84">
        <v>1469.69995117187</v>
      </c>
      <c r="J77" s="70">
        <v>2.358465084750033</v>
      </c>
      <c r="K77" s="85">
        <f t="shared" si="9"/>
        <v>104.35547229017145</v>
      </c>
      <c r="L77" s="59"/>
      <c r="M77" s="83">
        <v>37130</v>
      </c>
      <c r="N77" s="86">
        <f t="shared" si="10"/>
        <v>1409.4395856062854</v>
      </c>
      <c r="O77" s="86">
        <f t="shared" si="11"/>
        <v>558.30320515871972</v>
      </c>
      <c r="P77" s="86">
        <f t="shared" si="12"/>
        <v>1718.1090885294859</v>
      </c>
      <c r="Q77" s="61">
        <f t="shared" si="7"/>
        <v>3685.851879294491</v>
      </c>
      <c r="R77" s="61">
        <f t="shared" si="13"/>
        <v>-426.32089362737287</v>
      </c>
      <c r="S77" s="62">
        <f t="shared" si="8"/>
        <v>8.6457218831881164</v>
      </c>
      <c r="T77" s="59"/>
      <c r="U77" s="59"/>
      <c r="V77" s="59"/>
    </row>
    <row r="78" spans="1:22" x14ac:dyDescent="0.4">
      <c r="G78" s="59"/>
      <c r="H78" s="83">
        <v>37137</v>
      </c>
      <c r="I78" s="84">
        <v>1354.27001953125</v>
      </c>
      <c r="J78" s="70">
        <v>1.987998360174835</v>
      </c>
      <c r="K78" s="85">
        <f t="shared" si="9"/>
        <v>104.41480882177849</v>
      </c>
      <c r="L78" s="59"/>
      <c r="M78" s="83">
        <v>37137</v>
      </c>
      <c r="N78" s="86">
        <f t="shared" si="10"/>
        <v>1298.7424906731362</v>
      </c>
      <c r="O78" s="86">
        <f t="shared" si="11"/>
        <v>470.60516753570045</v>
      </c>
      <c r="P78" s="86">
        <f t="shared" si="12"/>
        <v>1719.0860055228989</v>
      </c>
      <c r="Q78" s="61">
        <f t="shared" si="7"/>
        <v>3488.4336637317356</v>
      </c>
      <c r="R78" s="61">
        <f t="shared" si="13"/>
        <v>-426.81308625346622</v>
      </c>
      <c r="S78" s="62">
        <f t="shared" si="8"/>
        <v>8.173211590940074</v>
      </c>
      <c r="T78" s="59"/>
      <c r="U78" s="59"/>
      <c r="V78" s="59"/>
    </row>
    <row r="79" spans="1:22" x14ac:dyDescent="0.4">
      <c r="G79" s="59"/>
      <c r="H79" s="83">
        <v>37144</v>
      </c>
      <c r="I79" s="84">
        <v>1365.39001464843</v>
      </c>
      <c r="J79" s="70">
        <v>2.0206455158222112</v>
      </c>
      <c r="K79" s="85">
        <f t="shared" si="9"/>
        <v>104.47417909214313</v>
      </c>
      <c r="L79" s="59"/>
      <c r="M79" s="83">
        <v>37144</v>
      </c>
      <c r="N79" s="86">
        <f t="shared" si="10"/>
        <v>1309.4065458072507</v>
      </c>
      <c r="O79" s="86">
        <f t="shared" si="11"/>
        <v>478.33350396734937</v>
      </c>
      <c r="P79" s="86">
        <f t="shared" si="12"/>
        <v>1720.0634779914083</v>
      </c>
      <c r="Q79" s="61">
        <f t="shared" si="7"/>
        <v>3507.8035277660083</v>
      </c>
      <c r="R79" s="61">
        <f t="shared" si="13"/>
        <v>-427.30584712189722</v>
      </c>
      <c r="S79" s="62">
        <f t="shared" si="8"/>
        <v>8.2091166114217486</v>
      </c>
      <c r="T79" s="59"/>
      <c r="U79" s="59"/>
      <c r="V79" s="59"/>
    </row>
    <row r="80" spans="1:22" x14ac:dyDescent="0.4">
      <c r="G80" s="59"/>
      <c r="H80" s="83">
        <v>37151</v>
      </c>
      <c r="I80" s="84">
        <v>1126.94995117187</v>
      </c>
      <c r="J80" s="70">
        <v>1.31490892790622</v>
      </c>
      <c r="K80" s="85">
        <f t="shared" si="9"/>
        <v>104.53358312044924</v>
      </c>
      <c r="L80" s="59"/>
      <c r="M80" s="83">
        <v>37151</v>
      </c>
      <c r="N80" s="86">
        <f t="shared" si="10"/>
        <v>1080.742957712024</v>
      </c>
      <c r="O80" s="86">
        <f t="shared" si="11"/>
        <v>311.26933940583035</v>
      </c>
      <c r="P80" s="86">
        <f t="shared" si="12"/>
        <v>1721.0415062508575</v>
      </c>
      <c r="Q80" s="61">
        <f t="shared" si="7"/>
        <v>3113.0538033687117</v>
      </c>
      <c r="R80" s="61">
        <f t="shared" si="13"/>
        <v>-427.79917688870847</v>
      </c>
      <c r="S80" s="62">
        <f t="shared" si="8"/>
        <v>7.2769046121343273</v>
      </c>
      <c r="T80" s="59"/>
      <c r="U80" s="59"/>
      <c r="V80" s="59"/>
    </row>
    <row r="81" spans="7:22" x14ac:dyDescent="0.4">
      <c r="G81" s="59"/>
      <c r="H81" s="83">
        <v>37158</v>
      </c>
      <c r="I81" s="84">
        <v>1168.36999511718</v>
      </c>
      <c r="J81" s="70">
        <v>1.4115655461017691</v>
      </c>
      <c r="K81" s="85">
        <f t="shared" si="9"/>
        <v>104.59302092589157</v>
      </c>
      <c r="L81" s="59"/>
      <c r="M81" s="83">
        <v>37158</v>
      </c>
      <c r="N81" s="86">
        <f t="shared" si="10"/>
        <v>1120.4647046764455</v>
      </c>
      <c r="O81" s="86">
        <f t="shared" si="11"/>
        <v>334.15019530117939</v>
      </c>
      <c r="P81" s="86">
        <f t="shared" si="12"/>
        <v>1722.0200906172695</v>
      </c>
      <c r="Q81" s="61">
        <f t="shared" si="7"/>
        <v>3176.6349905948946</v>
      </c>
      <c r="R81" s="61">
        <f t="shared" si="13"/>
        <v>-428.29307621070006</v>
      </c>
      <c r="S81" s="62">
        <f t="shared" si="8"/>
        <v>7.4169655477506238</v>
      </c>
      <c r="T81" s="59"/>
      <c r="U81" s="59"/>
      <c r="V81" s="59"/>
    </row>
    <row r="82" spans="7:22" x14ac:dyDescent="0.4">
      <c r="G82" s="59"/>
      <c r="H82" s="83">
        <v>37165</v>
      </c>
      <c r="I82" s="84">
        <v>1271.72998046875</v>
      </c>
      <c r="J82" s="70">
        <v>1.6613141613137281</v>
      </c>
      <c r="K82" s="85">
        <f t="shared" si="9"/>
        <v>104.65249252767579</v>
      </c>
      <c r="L82" s="59"/>
      <c r="M82" s="83">
        <v>37165</v>
      </c>
      <c r="N82" s="86">
        <f t="shared" si="10"/>
        <v>1219.5867430258586</v>
      </c>
      <c r="O82" s="86">
        <f t="shared" si="11"/>
        <v>393.2714658505659</v>
      </c>
      <c r="P82" s="86">
        <f t="shared" si="12"/>
        <v>1722.9992314068465</v>
      </c>
      <c r="Q82" s="61">
        <f t="shared" si="7"/>
        <v>3335.857440283271</v>
      </c>
      <c r="R82" s="61">
        <f t="shared" si="13"/>
        <v>-428.78754574543035</v>
      </c>
      <c r="S82" s="62">
        <f t="shared" si="8"/>
        <v>7.7797442425339423</v>
      </c>
      <c r="T82" s="59"/>
      <c r="U82" s="59"/>
      <c r="V82" s="59"/>
    </row>
    <row r="83" spans="7:22" x14ac:dyDescent="0.4">
      <c r="G83" s="59"/>
      <c r="H83" s="83">
        <v>37172</v>
      </c>
      <c r="I83" s="84">
        <v>1393.83996582031</v>
      </c>
      <c r="J83" s="70">
        <v>1.9803489423095879</v>
      </c>
      <c r="K83" s="85">
        <f t="shared" si="9"/>
        <v>104.71199794501852</v>
      </c>
      <c r="L83" s="59"/>
      <c r="M83" s="83">
        <v>37172</v>
      </c>
      <c r="N83" s="86">
        <f t="shared" si="10"/>
        <v>1336.6899973432196</v>
      </c>
      <c r="O83" s="86">
        <f t="shared" si="11"/>
        <v>468.79437349877338</v>
      </c>
      <c r="P83" s="86">
        <f t="shared" si="12"/>
        <v>1723.978928935971</v>
      </c>
      <c r="Q83" s="61">
        <f t="shared" si="7"/>
        <v>3529.463299777964</v>
      </c>
      <c r="R83" s="61">
        <f t="shared" si="13"/>
        <v>-429.28258615121683</v>
      </c>
      <c r="S83" s="62">
        <f t="shared" si="8"/>
        <v>8.221771424323963</v>
      </c>
      <c r="T83" s="59"/>
      <c r="U83" s="59"/>
      <c r="V83" s="59"/>
    </row>
    <row r="84" spans="7:22" x14ac:dyDescent="0.4">
      <c r="G84" s="59"/>
      <c r="H84" s="83">
        <v>37179</v>
      </c>
      <c r="I84" s="84">
        <v>1347.58996582031</v>
      </c>
      <c r="J84" s="70">
        <v>1.848926195325985</v>
      </c>
      <c r="K84" s="85">
        <f t="shared" si="9"/>
        <v>104.7715371971473</v>
      </c>
      <c r="L84" s="59"/>
      <c r="M84" s="83">
        <v>37179</v>
      </c>
      <c r="N84" s="86">
        <f t="shared" si="10"/>
        <v>1292.3363312889246</v>
      </c>
      <c r="O84" s="86">
        <f t="shared" si="11"/>
        <v>437.68357124600834</v>
      </c>
      <c r="P84" s="86">
        <f t="shared" si="12"/>
        <v>1724.959183521205</v>
      </c>
      <c r="Q84" s="61">
        <f t="shared" si="7"/>
        <v>3454.9790860561379</v>
      </c>
      <c r="R84" s="61">
        <f t="shared" si="13"/>
        <v>-429.77819808713707</v>
      </c>
      <c r="S84" s="62">
        <f t="shared" si="8"/>
        <v>8.0389817385656333</v>
      </c>
      <c r="T84" s="59"/>
      <c r="U84" s="59"/>
      <c r="V84" s="59"/>
    </row>
    <row r="85" spans="7:22" x14ac:dyDescent="0.4">
      <c r="G85" s="59"/>
      <c r="H85" s="83">
        <v>37186</v>
      </c>
      <c r="I85" s="84">
        <v>1454.90002441406</v>
      </c>
      <c r="J85" s="70">
        <v>2.143390213889933</v>
      </c>
      <c r="K85" s="85">
        <f t="shared" si="9"/>
        <v>104.83111030330058</v>
      </c>
      <c r="L85" s="59"/>
      <c r="M85" s="83">
        <v>37186</v>
      </c>
      <c r="N85" s="86">
        <f t="shared" si="10"/>
        <v>1395.2464827080382</v>
      </c>
      <c r="O85" s="86">
        <f t="shared" si="11"/>
        <v>507.39001143509137</v>
      </c>
      <c r="P85" s="86">
        <f t="shared" si="12"/>
        <v>1725.9399954792907</v>
      </c>
      <c r="Q85" s="61">
        <f t="shared" si="7"/>
        <v>3628.57648962242</v>
      </c>
      <c r="R85" s="61">
        <f t="shared" si="13"/>
        <v>-430.27438221302947</v>
      </c>
      <c r="S85" s="62">
        <f t="shared" si="8"/>
        <v>8.4331687862976388</v>
      </c>
      <c r="T85" s="59"/>
      <c r="U85" s="59"/>
      <c r="V85" s="59"/>
    </row>
    <row r="86" spans="7:22" x14ac:dyDescent="0.4">
      <c r="G86" s="59"/>
      <c r="H86" s="83">
        <v>37193</v>
      </c>
      <c r="I86" s="84">
        <v>1425.78002929687</v>
      </c>
      <c r="J86" s="70">
        <v>2.0575897994073711</v>
      </c>
      <c r="K86" s="85">
        <f t="shared" si="9"/>
        <v>104.89071728272776</v>
      </c>
      <c r="L86" s="59"/>
      <c r="M86" s="83">
        <v>37193</v>
      </c>
      <c r="N86" s="86">
        <f t="shared" si="10"/>
        <v>1367.3204602446751</v>
      </c>
      <c r="O86" s="86">
        <f t="shared" si="11"/>
        <v>487.07906991668511</v>
      </c>
      <c r="P86" s="86">
        <f t="shared" si="12"/>
        <v>1726.9213651271502</v>
      </c>
      <c r="Q86" s="61">
        <f t="shared" si="7"/>
        <v>3581.3208952885107</v>
      </c>
      <c r="R86" s="61">
        <f t="shared" si="13"/>
        <v>-430.77113918949431</v>
      </c>
      <c r="S86" s="62">
        <f t="shared" si="8"/>
        <v>8.3137438177191889</v>
      </c>
      <c r="T86" s="59"/>
      <c r="U86" s="59"/>
      <c r="V86" s="59"/>
    </row>
    <row r="87" spans="7:22" x14ac:dyDescent="0.4">
      <c r="G87" s="59"/>
      <c r="H87" s="83">
        <v>37200</v>
      </c>
      <c r="I87" s="84">
        <v>1514.9599609375</v>
      </c>
      <c r="J87" s="70">
        <v>2.314986752492902</v>
      </c>
      <c r="K87" s="85">
        <f t="shared" si="9"/>
        <v>104.9503581546892</v>
      </c>
      <c r="L87" s="59"/>
      <c r="M87" s="83">
        <v>37200</v>
      </c>
      <c r="N87" s="86">
        <f t="shared" si="10"/>
        <v>1452.8438528226936</v>
      </c>
      <c r="O87" s="86">
        <f t="shared" si="11"/>
        <v>548.0108788440034</v>
      </c>
      <c r="P87" s="86">
        <f t="shared" si="12"/>
        <v>1727.9032927818862</v>
      </c>
      <c r="Q87" s="61">
        <f t="shared" si="7"/>
        <v>3728.7580244485835</v>
      </c>
      <c r="R87" s="61">
        <f t="shared" si="13"/>
        <v>-431.26846967789447</v>
      </c>
      <c r="S87" s="62">
        <f t="shared" si="8"/>
        <v>8.6460251249842486</v>
      </c>
      <c r="T87" s="59"/>
      <c r="U87" s="59"/>
      <c r="V87" s="59"/>
    </row>
    <row r="88" spans="7:22" x14ac:dyDescent="0.4">
      <c r="G88" s="59"/>
      <c r="H88" s="83">
        <v>37207</v>
      </c>
      <c r="I88" s="84">
        <v>1582.14001464843</v>
      </c>
      <c r="J88" s="70">
        <v>2.520300342795744</v>
      </c>
      <c r="K88" s="85">
        <f t="shared" si="9"/>
        <v>105.01003293845618</v>
      </c>
      <c r="L88" s="59"/>
      <c r="M88" s="83">
        <v>37207</v>
      </c>
      <c r="N88" s="86">
        <f t="shared" si="10"/>
        <v>1517.2694023968384</v>
      </c>
      <c r="O88" s="86">
        <f t="shared" si="11"/>
        <v>596.61335181250615</v>
      </c>
      <c r="P88" s="86">
        <f t="shared" si="12"/>
        <v>1728.8857787607815</v>
      </c>
      <c r="Q88" s="61">
        <f t="shared" si="7"/>
        <v>3842.7685329701262</v>
      </c>
      <c r="R88" s="61">
        <f t="shared" si="13"/>
        <v>-431.76637434035644</v>
      </c>
      <c r="S88" s="62">
        <f t="shared" si="8"/>
        <v>8.9001107111247997</v>
      </c>
      <c r="T88" s="59"/>
      <c r="U88" s="59"/>
      <c r="V88" s="59"/>
    </row>
    <row r="89" spans="7:22" x14ac:dyDescent="0.4">
      <c r="G89" s="59"/>
      <c r="H89" s="83">
        <v>37214</v>
      </c>
      <c r="I89" s="84">
        <v>1577.46997070312</v>
      </c>
      <c r="J89" s="70">
        <v>2.505421870287289</v>
      </c>
      <c r="K89" s="85">
        <f t="shared" si="9"/>
        <v>105.06974165331096</v>
      </c>
      <c r="L89" s="59"/>
      <c r="M89" s="83">
        <v>37214</v>
      </c>
      <c r="N89" s="86">
        <f t="shared" si="10"/>
        <v>1512.7908387296134</v>
      </c>
      <c r="O89" s="86">
        <f t="shared" si="11"/>
        <v>593.09127343066029</v>
      </c>
      <c r="P89" s="86">
        <f t="shared" si="12"/>
        <v>1729.8688233812991</v>
      </c>
      <c r="Q89" s="61">
        <f t="shared" si="7"/>
        <v>3835.7509355415727</v>
      </c>
      <c r="R89" s="61">
        <f t="shared" si="13"/>
        <v>-432.26485383977109</v>
      </c>
      <c r="S89" s="62">
        <f t="shared" si="8"/>
        <v>8.8736127896333254</v>
      </c>
      <c r="T89" s="59"/>
      <c r="U89" s="59"/>
      <c r="V89" s="59"/>
    </row>
    <row r="90" spans="7:22" x14ac:dyDescent="0.4">
      <c r="G90" s="59"/>
      <c r="H90" s="83">
        <v>37221</v>
      </c>
      <c r="I90" s="84">
        <v>1596.05004882812</v>
      </c>
      <c r="J90" s="70">
        <v>2.564441610695118</v>
      </c>
      <c r="K90" s="85">
        <f t="shared" si="9"/>
        <v>105.12948431854676</v>
      </c>
      <c r="L90" s="59"/>
      <c r="M90" s="83">
        <v>37221</v>
      </c>
      <c r="N90" s="86">
        <f t="shared" si="10"/>
        <v>1530.6090999278613</v>
      </c>
      <c r="O90" s="86">
        <f t="shared" si="11"/>
        <v>607.06261031853239</v>
      </c>
      <c r="P90" s="86">
        <f t="shared" si="12"/>
        <v>1730.8524269610825</v>
      </c>
      <c r="Q90" s="61">
        <f t="shared" si="7"/>
        <v>3868.5241372074761</v>
      </c>
      <c r="R90" s="61">
        <f t="shared" si="13"/>
        <v>-432.76390883979462</v>
      </c>
      <c r="S90" s="62">
        <f t="shared" si="8"/>
        <v>8.9391098892203829</v>
      </c>
      <c r="T90" s="59"/>
      <c r="U90" s="59"/>
      <c r="V90" s="59"/>
    </row>
    <row r="91" spans="7:22" x14ac:dyDescent="0.4">
      <c r="G91" s="59"/>
      <c r="H91" s="83">
        <v>37228</v>
      </c>
      <c r="I91" s="84">
        <v>1673.90002441406</v>
      </c>
      <c r="J91" s="70">
        <v>2.8146113555985042</v>
      </c>
      <c r="K91" s="85">
        <f t="shared" si="9"/>
        <v>105.18926095346778</v>
      </c>
      <c r="L91" s="59"/>
      <c r="M91" s="83">
        <v>37228</v>
      </c>
      <c r="N91" s="86">
        <f t="shared" si="10"/>
        <v>1605.2670852137812</v>
      </c>
      <c r="O91" s="86">
        <f t="shared" si="11"/>
        <v>666.28357200094922</v>
      </c>
      <c r="P91" s="86">
        <f t="shared" si="12"/>
        <v>1731.8365898179563</v>
      </c>
      <c r="Q91" s="61">
        <f t="shared" si="7"/>
        <v>4003.3872470326869</v>
      </c>
      <c r="R91" s="61">
        <f t="shared" si="13"/>
        <v>-433.26354000484946</v>
      </c>
      <c r="S91" s="62">
        <f t="shared" si="8"/>
        <v>9.2400741751495588</v>
      </c>
      <c r="T91" s="59"/>
      <c r="U91" s="59"/>
      <c r="V91" s="59"/>
    </row>
    <row r="92" spans="7:22" x14ac:dyDescent="0.4">
      <c r="G92" s="59"/>
      <c r="H92" s="83">
        <v>37235</v>
      </c>
      <c r="I92" s="84">
        <v>1605.67004394531</v>
      </c>
      <c r="J92" s="70">
        <v>2.5851581325640751</v>
      </c>
      <c r="K92" s="85">
        <f t="shared" si="9"/>
        <v>105.24907157738919</v>
      </c>
      <c r="L92" s="59"/>
      <c r="M92" s="83">
        <v>37235</v>
      </c>
      <c r="N92" s="86">
        <f t="shared" si="10"/>
        <v>1539.8346577845487</v>
      </c>
      <c r="O92" s="86">
        <f t="shared" si="11"/>
        <v>611.9666899396243</v>
      </c>
      <c r="P92" s="86">
        <f t="shared" si="12"/>
        <v>1732.8213122699256</v>
      </c>
      <c r="Q92" s="61">
        <f t="shared" si="7"/>
        <v>3884.6226599940983</v>
      </c>
      <c r="R92" s="61">
        <f t="shared" si="13"/>
        <v>-433.76374800012513</v>
      </c>
      <c r="S92" s="62">
        <f t="shared" si="8"/>
        <v>8.9556185317565493</v>
      </c>
      <c r="T92" s="59"/>
      <c r="U92" s="59"/>
      <c r="V92" s="59"/>
    </row>
    <row r="93" spans="7:22" x14ac:dyDescent="0.4">
      <c r="G93" s="59"/>
      <c r="H93" s="83">
        <v>37242</v>
      </c>
      <c r="I93" s="84">
        <v>1578.27001953125</v>
      </c>
      <c r="J93" s="70">
        <v>2.4969290518590301</v>
      </c>
      <c r="K93" s="85">
        <f t="shared" si="9"/>
        <v>105.30891620963712</v>
      </c>
      <c r="L93" s="59"/>
      <c r="M93" s="83">
        <v>37242</v>
      </c>
      <c r="N93" s="86">
        <f t="shared" si="10"/>
        <v>1513.5580841036676</v>
      </c>
      <c r="O93" s="86">
        <f t="shared" si="11"/>
        <v>591.08082698394924</v>
      </c>
      <c r="P93" s="86">
        <f t="shared" si="12"/>
        <v>1733.806594635176</v>
      </c>
      <c r="Q93" s="61">
        <f t="shared" si="7"/>
        <v>3838.4455057227933</v>
      </c>
      <c r="R93" s="61">
        <f t="shared" si="13"/>
        <v>-434.26453349157907</v>
      </c>
      <c r="S93" s="62">
        <f t="shared" si="8"/>
        <v>8.8389569253120364</v>
      </c>
      <c r="T93" s="59"/>
      <c r="U93" s="59"/>
      <c r="V93" s="59"/>
    </row>
    <row r="94" spans="7:22" x14ac:dyDescent="0.4">
      <c r="G94" s="59"/>
      <c r="H94" s="83">
        <v>37249</v>
      </c>
      <c r="I94" s="84">
        <v>1621.13000488281</v>
      </c>
      <c r="J94" s="70">
        <v>2.6325437961831319</v>
      </c>
      <c r="K94" s="85">
        <f t="shared" si="9"/>
        <v>105.36879486954872</v>
      </c>
      <c r="L94" s="59"/>
      <c r="M94" s="83">
        <v>37249</v>
      </c>
      <c r="N94" s="86">
        <f t="shared" si="10"/>
        <v>1554.6607322631287</v>
      </c>
      <c r="O94" s="86">
        <f t="shared" si="11"/>
        <v>623.18397191176621</v>
      </c>
      <c r="P94" s="86">
        <f t="shared" si="12"/>
        <v>1734.7924372320742</v>
      </c>
      <c r="Q94" s="61">
        <f t="shared" si="7"/>
        <v>3912.637141406969</v>
      </c>
      <c r="R94" s="61">
        <f t="shared" si="13"/>
        <v>-434.76589714593763</v>
      </c>
      <c r="S94" s="62">
        <f t="shared" si="8"/>
        <v>8.9994113316887319</v>
      </c>
      <c r="T94" s="59"/>
      <c r="U94" s="59"/>
      <c r="V94" s="59"/>
    </row>
    <row r="95" spans="7:22" ht="17.5" customHeight="1" thickBot="1" x14ac:dyDescent="0.45">
      <c r="G95" s="74" t="s">
        <v>49</v>
      </c>
      <c r="H95" s="90">
        <v>37256</v>
      </c>
      <c r="I95" s="91">
        <v>1675.03002929687</v>
      </c>
      <c r="J95" s="73">
        <v>2.807599682457484</v>
      </c>
      <c r="K95" s="92">
        <f t="shared" si="9"/>
        <v>105.42870757647212</v>
      </c>
      <c r="L95" s="74"/>
      <c r="M95" s="90">
        <v>37256</v>
      </c>
      <c r="N95" s="86">
        <f t="shared" si="10"/>
        <v>1606.3507578453894</v>
      </c>
      <c r="O95" s="86">
        <f t="shared" si="11"/>
        <v>664.62374688271086</v>
      </c>
      <c r="P95" s="86">
        <f t="shared" si="12"/>
        <v>1735.7788403791681</v>
      </c>
      <c r="Q95" s="75">
        <f t="shared" si="7"/>
        <v>4006.7533451072686</v>
      </c>
      <c r="R95" s="61">
        <f t="shared" si="13"/>
        <v>-635.26783963069681</v>
      </c>
      <c r="S95" s="76">
        <f t="shared" si="8"/>
        <v>6.3071874493702262</v>
      </c>
      <c r="T95" s="74"/>
      <c r="U95" s="74"/>
      <c r="V95" s="74"/>
    </row>
    <row r="96" spans="7:22" ht="17.5" customHeight="1" thickTop="1" x14ac:dyDescent="0.4">
      <c r="G96" s="59"/>
      <c r="H96" s="83">
        <v>37263</v>
      </c>
      <c r="I96" s="84">
        <v>1634.17004394531</v>
      </c>
      <c r="J96" s="70">
        <v>2.670624846315099</v>
      </c>
      <c r="K96" s="85">
        <f t="shared" si="9"/>
        <v>105.48865434976645</v>
      </c>
      <c r="L96" s="59"/>
      <c r="M96" s="83">
        <v>37263</v>
      </c>
      <c r="N96" s="86">
        <f t="shared" si="10"/>
        <v>1563.6057086810576</v>
      </c>
      <c r="O96" s="86">
        <f t="shared" si="11"/>
        <v>1143.3825594894063</v>
      </c>
      <c r="P96" s="86">
        <f t="shared" si="12"/>
        <v>1202.7094756336987</v>
      </c>
      <c r="Q96" s="61">
        <f t="shared" si="7"/>
        <v>3909.6977438041627</v>
      </c>
      <c r="R96" s="61">
        <f t="shared" si="13"/>
        <v>-636.00126403220827</v>
      </c>
      <c r="S96" s="62">
        <f t="shared" si="8"/>
        <v>6.1473112789382265</v>
      </c>
      <c r="T96" s="59"/>
      <c r="U96" s="59"/>
      <c r="V96" s="59"/>
    </row>
    <row r="97" spans="7:22" x14ac:dyDescent="0.4">
      <c r="G97" s="59"/>
      <c r="H97" s="83">
        <v>37270</v>
      </c>
      <c r="I97" s="84">
        <v>1548.21997070312</v>
      </c>
      <c r="J97" s="70">
        <v>2.3896988778167101</v>
      </c>
      <c r="K97" s="85">
        <f t="shared" si="9"/>
        <v>105.54863520880185</v>
      </c>
      <c r="L97" s="59"/>
      <c r="M97" s="83">
        <v>37270</v>
      </c>
      <c r="N97" s="86">
        <f t="shared" si="10"/>
        <v>1481.3670055051102</v>
      </c>
      <c r="O97" s="86">
        <f t="shared" si="11"/>
        <v>1023.1088889542411</v>
      </c>
      <c r="P97" s="86">
        <f t="shared" si="12"/>
        <v>1203.3933363575197</v>
      </c>
      <c r="Q97" s="61">
        <f t="shared" si="7"/>
        <v>3707.8692308168711</v>
      </c>
      <c r="R97" s="61">
        <f t="shared" si="13"/>
        <v>-636.73553518105859</v>
      </c>
      <c r="S97" s="62">
        <f t="shared" si="8"/>
        <v>5.8232484696531381</v>
      </c>
      <c r="T97" s="59"/>
      <c r="U97" s="59"/>
      <c r="V97" s="59"/>
    </row>
    <row r="98" spans="7:22" x14ac:dyDescent="0.4">
      <c r="G98" s="59"/>
      <c r="H98" s="83">
        <v>37277</v>
      </c>
      <c r="I98" s="84">
        <v>1558.26000976562</v>
      </c>
      <c r="J98" s="70">
        <v>2.4206927553469111</v>
      </c>
      <c r="K98" s="85">
        <f t="shared" si="9"/>
        <v>105.6086501729595</v>
      </c>
      <c r="L98" s="59"/>
      <c r="M98" s="83">
        <v>37277</v>
      </c>
      <c r="N98" s="86">
        <f t="shared" si="10"/>
        <v>1490.9735103187738</v>
      </c>
      <c r="O98" s="86">
        <f t="shared" si="11"/>
        <v>1036.378389935586</v>
      </c>
      <c r="P98" s="86">
        <f t="shared" si="12"/>
        <v>1204.0775859246141</v>
      </c>
      <c r="Q98" s="61">
        <f t="shared" si="7"/>
        <v>3731.429486178974</v>
      </c>
      <c r="R98" s="61">
        <f t="shared" si="13"/>
        <v>-637.47065405482795</v>
      </c>
      <c r="S98" s="62">
        <f t="shared" si="8"/>
        <v>5.8534921763756032</v>
      </c>
      <c r="T98" s="59"/>
      <c r="U98" s="59"/>
      <c r="V98" s="59"/>
    </row>
    <row r="99" spans="7:22" x14ac:dyDescent="0.4">
      <c r="G99" s="59"/>
      <c r="H99" s="83">
        <v>37284</v>
      </c>
      <c r="I99" s="84">
        <v>1528.15002441406</v>
      </c>
      <c r="J99" s="70">
        <v>2.327143510744162</v>
      </c>
      <c r="K99" s="85">
        <f t="shared" si="9"/>
        <v>105.66869926163155</v>
      </c>
      <c r="L99" s="59"/>
      <c r="M99" s="83">
        <v>37284</v>
      </c>
      <c r="N99" s="86">
        <f t="shared" si="10"/>
        <v>1462.1636902156354</v>
      </c>
      <c r="O99" s="86">
        <f t="shared" si="11"/>
        <v>996.32687357237319</v>
      </c>
      <c r="P99" s="86">
        <f t="shared" si="12"/>
        <v>1204.7622245560785</v>
      </c>
      <c r="Q99" s="61">
        <f t="shared" si="7"/>
        <v>3663.2527883440871</v>
      </c>
      <c r="R99" s="61">
        <f t="shared" si="13"/>
        <v>-638.20662163222494</v>
      </c>
      <c r="S99" s="62">
        <f t="shared" si="8"/>
        <v>5.7399166103530108</v>
      </c>
      <c r="T99" s="59"/>
      <c r="U99" s="59"/>
      <c r="V99" s="59"/>
    </row>
    <row r="100" spans="7:22" x14ac:dyDescent="0.4">
      <c r="G100" s="59"/>
      <c r="H100" s="83">
        <v>37291</v>
      </c>
      <c r="I100" s="84">
        <v>1452.17004394531</v>
      </c>
      <c r="J100" s="70">
        <v>2.0957312597616502</v>
      </c>
      <c r="K100" s="85">
        <f t="shared" si="9"/>
        <v>105.72878249422121</v>
      </c>
      <c r="L100" s="59"/>
      <c r="M100" s="83">
        <v>37291</v>
      </c>
      <c r="N100" s="86">
        <f t="shared" si="10"/>
        <v>1389.4645658824097</v>
      </c>
      <c r="O100" s="86">
        <f t="shared" si="11"/>
        <v>897.25165820070788</v>
      </c>
      <c r="P100" s="86">
        <f t="shared" si="12"/>
        <v>1205.4472524731348</v>
      </c>
      <c r="Q100" s="61">
        <f t="shared" si="7"/>
        <v>3492.1634765562521</v>
      </c>
      <c r="R100" s="61">
        <f t="shared" si="13"/>
        <v>-638.94343889308823</v>
      </c>
      <c r="S100" s="62">
        <f t="shared" si="8"/>
        <v>5.4655283456797203</v>
      </c>
      <c r="T100" s="59"/>
      <c r="U100" s="59"/>
      <c r="V100" s="59"/>
    </row>
    <row r="101" spans="7:22" x14ac:dyDescent="0.4">
      <c r="G101" s="59"/>
      <c r="H101" s="83">
        <v>37298</v>
      </c>
      <c r="I101" s="84">
        <v>1436.69995117187</v>
      </c>
      <c r="J101" s="70">
        <v>2.0510792478958382</v>
      </c>
      <c r="K101" s="85">
        <f t="shared" si="9"/>
        <v>105.7888998901427</v>
      </c>
      <c r="L101" s="59"/>
      <c r="M101" s="83">
        <v>37298</v>
      </c>
      <c r="N101" s="86">
        <f t="shared" si="10"/>
        <v>1374.6624799770914</v>
      </c>
      <c r="O101" s="86">
        <f t="shared" si="11"/>
        <v>878.13465953879256</v>
      </c>
      <c r="P101" s="86">
        <f t="shared" si="12"/>
        <v>1206.1326698971307</v>
      </c>
      <c r="Q101" s="61">
        <f t="shared" si="7"/>
        <v>3458.9298094130145</v>
      </c>
      <c r="R101" s="61">
        <f t="shared" si="13"/>
        <v>-639.68110681838766</v>
      </c>
      <c r="S101" s="62">
        <f t="shared" si="8"/>
        <v>5.4072721119072256</v>
      </c>
      <c r="T101" s="59"/>
      <c r="U101" s="59"/>
      <c r="V101" s="59"/>
    </row>
    <row r="102" spans="7:22" x14ac:dyDescent="0.4">
      <c r="G102" s="59"/>
      <c r="H102" s="83">
        <v>37305</v>
      </c>
      <c r="I102" s="84">
        <v>1356.16003417968</v>
      </c>
      <c r="J102" s="70">
        <v>1.821116474896241</v>
      </c>
      <c r="K102" s="85">
        <f t="shared" si="9"/>
        <v>105.84905146882132</v>
      </c>
      <c r="L102" s="59"/>
      <c r="M102" s="83">
        <v>37305</v>
      </c>
      <c r="N102" s="86">
        <f t="shared" si="10"/>
        <v>1297.6003196148486</v>
      </c>
      <c r="O102" s="86">
        <f t="shared" si="11"/>
        <v>779.68001348756729</v>
      </c>
      <c r="P102" s="86">
        <f t="shared" si="12"/>
        <v>1206.81847704954</v>
      </c>
      <c r="Q102" s="61">
        <f t="shared" si="7"/>
        <v>3284.0988101519561</v>
      </c>
      <c r="R102" s="61">
        <f t="shared" si="13"/>
        <v>-640.41962639022552</v>
      </c>
      <c r="S102" s="62">
        <f t="shared" si="8"/>
        <v>5.1280421068027406</v>
      </c>
      <c r="T102" s="59"/>
      <c r="U102" s="59"/>
      <c r="V102" s="59"/>
    </row>
    <row r="103" spans="7:22" x14ac:dyDescent="0.4">
      <c r="G103" s="59"/>
      <c r="H103" s="83">
        <v>37312</v>
      </c>
      <c r="I103" s="84">
        <v>1435.41003417968</v>
      </c>
      <c r="J103" s="70">
        <v>2.033957846118077</v>
      </c>
      <c r="K103" s="85">
        <f t="shared" si="9"/>
        <v>105.90923724969338</v>
      </c>
      <c r="L103" s="59"/>
      <c r="M103" s="83">
        <v>37312</v>
      </c>
      <c r="N103" s="86">
        <f t="shared" si="10"/>
        <v>1373.4282622895344</v>
      </c>
      <c r="O103" s="86">
        <f t="shared" si="11"/>
        <v>870.80442286638436</v>
      </c>
      <c r="P103" s="86">
        <f t="shared" si="12"/>
        <v>1207.5046741519623</v>
      </c>
      <c r="Q103" s="61">
        <f t="shared" si="7"/>
        <v>3451.737359307881</v>
      </c>
      <c r="R103" s="61">
        <f t="shared" si="13"/>
        <v>-641.1589985918381</v>
      </c>
      <c r="S103" s="62">
        <f t="shared" si="8"/>
        <v>5.3835902902226245</v>
      </c>
      <c r="T103" s="59"/>
      <c r="U103" s="59"/>
      <c r="V103" s="59"/>
    </row>
    <row r="104" spans="7:22" x14ac:dyDescent="0.4">
      <c r="G104" s="59"/>
      <c r="H104" s="83">
        <v>37319</v>
      </c>
      <c r="I104" s="84">
        <v>1555.10998535156</v>
      </c>
      <c r="J104" s="70">
        <v>2.3731844769325021</v>
      </c>
      <c r="K104" s="85">
        <f t="shared" si="9"/>
        <v>105.96945725220624</v>
      </c>
      <c r="L104" s="59"/>
      <c r="M104" s="83">
        <v>37319</v>
      </c>
      <c r="N104" s="86">
        <f t="shared" si="10"/>
        <v>1487.9595056412568</v>
      </c>
      <c r="O104" s="86">
        <f t="shared" si="11"/>
        <v>1016.0385293799736</v>
      </c>
      <c r="P104" s="86">
        <f t="shared" si="12"/>
        <v>1208.1912614261232</v>
      </c>
      <c r="Q104" s="61">
        <f t="shared" si="7"/>
        <v>3712.1892964473536</v>
      </c>
      <c r="R104" s="61">
        <f t="shared" si="13"/>
        <v>-641.89922440759676</v>
      </c>
      <c r="S104" s="62">
        <f t="shared" si="8"/>
        <v>5.7831341046926816</v>
      </c>
      <c r="T104" s="59"/>
      <c r="U104" s="59"/>
      <c r="V104" s="59"/>
    </row>
    <row r="105" spans="7:22" x14ac:dyDescent="0.4">
      <c r="G105" s="59"/>
      <c r="H105" s="83">
        <v>37326</v>
      </c>
      <c r="I105" s="84">
        <v>1495.41003417968</v>
      </c>
      <c r="J105" s="70">
        <v>2.1909735738718989</v>
      </c>
      <c r="K105" s="85">
        <f t="shared" si="9"/>
        <v>106.02971149581833</v>
      </c>
      <c r="L105" s="59"/>
      <c r="M105" s="83">
        <v>37326</v>
      </c>
      <c r="N105" s="86">
        <f t="shared" si="10"/>
        <v>1430.8374302451325</v>
      </c>
      <c r="O105" s="86">
        <f t="shared" si="11"/>
        <v>938.02803344836821</v>
      </c>
      <c r="P105" s="86">
        <f t="shared" si="12"/>
        <v>1208.8782390938743</v>
      </c>
      <c r="Q105" s="61">
        <f t="shared" si="7"/>
        <v>3577.7437027873748</v>
      </c>
      <c r="R105" s="61">
        <f t="shared" si="13"/>
        <v>-642.64030482300939</v>
      </c>
      <c r="S105" s="62">
        <f t="shared" si="8"/>
        <v>5.5672569490840242</v>
      </c>
      <c r="T105" s="59"/>
      <c r="U105" s="59"/>
      <c r="V105" s="59"/>
    </row>
    <row r="106" spans="7:22" x14ac:dyDescent="0.4">
      <c r="G106" s="59"/>
      <c r="H106" s="83">
        <v>37333</v>
      </c>
      <c r="I106" s="84">
        <v>1470.09997558593</v>
      </c>
      <c r="J106" s="70">
        <v>2.1168084040996158</v>
      </c>
      <c r="K106" s="85">
        <f t="shared" si="9"/>
        <v>106.08999999999916</v>
      </c>
      <c r="L106" s="59"/>
      <c r="M106" s="83">
        <v>37333</v>
      </c>
      <c r="N106" s="86">
        <f t="shared" si="10"/>
        <v>1406.6202734988888</v>
      </c>
      <c r="O106" s="86">
        <f t="shared" si="11"/>
        <v>906.27547870216176</v>
      </c>
      <c r="P106" s="86">
        <f t="shared" si="12"/>
        <v>1209.5656073771936</v>
      </c>
      <c r="Q106" s="61">
        <f t="shared" si="7"/>
        <v>3522.4613595782439</v>
      </c>
      <c r="R106" s="61">
        <f t="shared" si="13"/>
        <v>-643.38224082472152</v>
      </c>
      <c r="S106" s="62">
        <f t="shared" si="8"/>
        <v>5.4749123243796189</v>
      </c>
      <c r="T106" s="59"/>
      <c r="U106" s="59"/>
      <c r="V106" s="59"/>
    </row>
    <row r="107" spans="7:22" x14ac:dyDescent="0.4">
      <c r="G107" s="59"/>
      <c r="H107" s="83">
        <v>37340</v>
      </c>
      <c r="I107" s="84">
        <v>1452.81005859375</v>
      </c>
      <c r="J107" s="70">
        <v>2.067016631835088</v>
      </c>
      <c r="K107" s="85">
        <f t="shared" si="9"/>
        <v>106.15032278422929</v>
      </c>
      <c r="L107" s="59"/>
      <c r="M107" s="83">
        <v>37340</v>
      </c>
      <c r="N107" s="86">
        <f t="shared" si="10"/>
        <v>1390.0769443565152</v>
      </c>
      <c r="O107" s="86">
        <f t="shared" si="11"/>
        <v>884.95797913202102</v>
      </c>
      <c r="P107" s="86">
        <f t="shared" si="12"/>
        <v>1210.2533664981852</v>
      </c>
      <c r="Q107" s="61">
        <f t="shared" si="7"/>
        <v>3485.2882899867213</v>
      </c>
      <c r="R107" s="61">
        <f t="shared" si="13"/>
        <v>-644.12503340051796</v>
      </c>
      <c r="S107" s="62">
        <f t="shared" si="8"/>
        <v>5.4108878078948432</v>
      </c>
      <c r="T107" s="59"/>
      <c r="U107" s="59"/>
      <c r="V107" s="59"/>
    </row>
    <row r="108" spans="7:22" x14ac:dyDescent="0.4">
      <c r="G108" s="59"/>
      <c r="H108" s="83">
        <v>37347</v>
      </c>
      <c r="I108" s="84">
        <v>1376.71997070312</v>
      </c>
      <c r="J108" s="70">
        <v>1.850499026856548</v>
      </c>
      <c r="K108" s="85">
        <f t="shared" si="9"/>
        <v>106.21067986800034</v>
      </c>
      <c r="L108" s="59"/>
      <c r="M108" s="83">
        <v>37347</v>
      </c>
      <c r="N108" s="86">
        <f t="shared" si="10"/>
        <v>1317.272467098692</v>
      </c>
      <c r="O108" s="86">
        <f t="shared" si="11"/>
        <v>792.25965285962707</v>
      </c>
      <c r="P108" s="86">
        <f t="shared" si="12"/>
        <v>1210.9415166790791</v>
      </c>
      <c r="Q108" s="61">
        <f t="shared" si="7"/>
        <v>3320.4736366373982</v>
      </c>
      <c r="R108" s="61">
        <f t="shared" si="13"/>
        <v>-644.86868353932391</v>
      </c>
      <c r="S108" s="62">
        <f t="shared" si="8"/>
        <v>5.1490694483924599</v>
      </c>
      <c r="T108" s="59"/>
      <c r="U108" s="59"/>
      <c r="V108" s="59"/>
    </row>
    <row r="109" spans="7:22" ht="17.5" customHeight="1" x14ac:dyDescent="0.4">
      <c r="G109" s="59"/>
      <c r="H109" s="83">
        <v>37354</v>
      </c>
      <c r="I109" s="84">
        <v>1351.84997558593</v>
      </c>
      <c r="J109" s="70">
        <v>1.783641709839809</v>
      </c>
      <c r="K109" s="85">
        <f t="shared" si="9"/>
        <v>106.27107127081504</v>
      </c>
      <c r="L109" s="59"/>
      <c r="M109" s="83">
        <v>37354</v>
      </c>
      <c r="N109" s="86">
        <f t="shared" si="10"/>
        <v>1293.4763716530642</v>
      </c>
      <c r="O109" s="86">
        <f t="shared" si="11"/>
        <v>763.63583085157916</v>
      </c>
      <c r="P109" s="86">
        <f t="shared" si="12"/>
        <v>1211.6300581422322</v>
      </c>
      <c r="Q109" s="61">
        <f t="shared" si="7"/>
        <v>3268.7422606468754</v>
      </c>
      <c r="R109" s="61">
        <f t="shared" si="13"/>
        <v>-645.61319223120609</v>
      </c>
      <c r="S109" s="62">
        <f t="shared" si="8"/>
        <v>5.0630041330944149</v>
      </c>
      <c r="T109" s="59"/>
      <c r="U109" s="59"/>
      <c r="V109" s="59"/>
    </row>
    <row r="110" spans="7:22" x14ac:dyDescent="0.4">
      <c r="G110" s="59"/>
      <c r="H110" s="83">
        <v>37361</v>
      </c>
      <c r="I110" s="84">
        <v>1385.01000976562</v>
      </c>
      <c r="J110" s="70">
        <v>1.8711449404212539</v>
      </c>
      <c r="K110" s="85">
        <f t="shared" si="9"/>
        <v>106.3314970121872</v>
      </c>
      <c r="L110" s="59"/>
      <c r="M110" s="83">
        <v>37361</v>
      </c>
      <c r="N110" s="86">
        <f t="shared" si="10"/>
        <v>1325.2045378469841</v>
      </c>
      <c r="O110" s="86">
        <f t="shared" si="11"/>
        <v>801.09884924738708</v>
      </c>
      <c r="P110" s="86">
        <f t="shared" si="12"/>
        <v>1212.3189911101279</v>
      </c>
      <c r="Q110" s="61">
        <f t="shared" si="7"/>
        <v>3338.622378204499</v>
      </c>
      <c r="R110" s="61">
        <f t="shared" si="13"/>
        <v>-646.35856046737445</v>
      </c>
      <c r="S110" s="62">
        <f t="shared" si="8"/>
        <v>5.1652791227679877</v>
      </c>
      <c r="T110" s="59"/>
      <c r="U110" s="59"/>
      <c r="V110" s="59"/>
    </row>
    <row r="111" spans="7:22" x14ac:dyDescent="0.4">
      <c r="G111" s="59"/>
      <c r="H111" s="83">
        <v>37368</v>
      </c>
      <c r="I111" s="84">
        <v>1250.89001464843</v>
      </c>
      <c r="J111" s="70">
        <v>1.508753407503276</v>
      </c>
      <c r="K111" s="85">
        <f t="shared" si="9"/>
        <v>106.39195711164173</v>
      </c>
      <c r="L111" s="59"/>
      <c r="M111" s="83">
        <v>37368</v>
      </c>
      <c r="N111" s="86">
        <f t="shared" si="10"/>
        <v>1196.8759157488714</v>
      </c>
      <c r="O111" s="86">
        <f t="shared" si="11"/>
        <v>645.94708428992192</v>
      </c>
      <c r="P111" s="86">
        <f t="shared" si="12"/>
        <v>1213.0083158053753</v>
      </c>
      <c r="Q111" s="61">
        <f t="shared" si="7"/>
        <v>3055.8313158441688</v>
      </c>
      <c r="R111" s="61">
        <f t="shared" si="13"/>
        <v>-647.10478924018332</v>
      </c>
      <c r="S111" s="62">
        <f t="shared" si="8"/>
        <v>4.7223129339411329</v>
      </c>
      <c r="T111" s="59"/>
      <c r="U111" s="59"/>
      <c r="V111" s="59"/>
    </row>
    <row r="112" spans="7:22" x14ac:dyDescent="0.4">
      <c r="G112" s="59"/>
      <c r="H112" s="83">
        <v>37375</v>
      </c>
      <c r="I112" s="84">
        <v>1190.73999023437</v>
      </c>
      <c r="J112" s="70">
        <v>1.363654232942155</v>
      </c>
      <c r="K112" s="85">
        <f t="shared" si="9"/>
        <v>106.45245158871464</v>
      </c>
      <c r="L112" s="59"/>
      <c r="M112" s="83">
        <v>37375</v>
      </c>
      <c r="N112" s="86">
        <f t="shared" si="10"/>
        <v>1139.3232015135366</v>
      </c>
      <c r="O112" s="86">
        <f t="shared" si="11"/>
        <v>583.82534307328979</v>
      </c>
      <c r="P112" s="86">
        <f t="shared" si="12"/>
        <v>1213.698032450711</v>
      </c>
      <c r="Q112" s="61">
        <f t="shared" si="7"/>
        <v>2936.8465770375374</v>
      </c>
      <c r="R112" s="61">
        <f t="shared" si="13"/>
        <v>-647.85187954313267</v>
      </c>
      <c r="S112" s="62">
        <f t="shared" si="8"/>
        <v>4.5332068483132462</v>
      </c>
      <c r="T112" s="59"/>
      <c r="U112" s="59"/>
      <c r="V112" s="59"/>
    </row>
    <row r="113" spans="1:22" x14ac:dyDescent="0.4">
      <c r="G113" s="59"/>
      <c r="H113" s="83">
        <v>37382</v>
      </c>
      <c r="I113" s="84">
        <v>1188.78002929687</v>
      </c>
      <c r="J113" s="70">
        <v>1.359165076533966</v>
      </c>
      <c r="K113" s="85">
        <f t="shared" si="9"/>
        <v>106.51298046295305</v>
      </c>
      <c r="L113" s="59"/>
      <c r="M113" s="83">
        <v>37382</v>
      </c>
      <c r="N113" s="86">
        <f t="shared" si="10"/>
        <v>1137.4478727360806</v>
      </c>
      <c r="O113" s="86">
        <f t="shared" si="11"/>
        <v>581.90338718681414</v>
      </c>
      <c r="P113" s="86">
        <f t="shared" si="12"/>
        <v>1214.3881412689977</v>
      </c>
      <c r="Q113" s="61">
        <f t="shared" si="7"/>
        <v>2933.7394011918923</v>
      </c>
      <c r="R113" s="61">
        <f t="shared" si="13"/>
        <v>-648.59983237086942</v>
      </c>
      <c r="S113" s="62">
        <f t="shared" si="8"/>
        <v>4.5231886515727311</v>
      </c>
      <c r="T113" s="59"/>
      <c r="U113" s="59"/>
      <c r="V113" s="59"/>
    </row>
    <row r="114" spans="1:22" x14ac:dyDescent="0.4">
      <c r="G114" s="59"/>
      <c r="H114" s="83">
        <v>37389</v>
      </c>
      <c r="I114" s="84">
        <v>1325.80004882812</v>
      </c>
      <c r="J114" s="70">
        <v>1.6724826302331619</v>
      </c>
      <c r="K114" s="85">
        <f t="shared" si="9"/>
        <v>106.57354375391519</v>
      </c>
      <c r="L114" s="59"/>
      <c r="M114" s="83">
        <v>37389</v>
      </c>
      <c r="N114" s="86">
        <f t="shared" si="10"/>
        <v>1268.5512946452284</v>
      </c>
      <c r="O114" s="86">
        <f t="shared" si="11"/>
        <v>716.04496344595987</v>
      </c>
      <c r="P114" s="86">
        <f t="shared" si="12"/>
        <v>1215.0786424832252</v>
      </c>
      <c r="Q114" s="61">
        <f t="shared" si="7"/>
        <v>3199.6749005744132</v>
      </c>
      <c r="R114" s="61">
        <f t="shared" si="13"/>
        <v>-649.34864871918887</v>
      </c>
      <c r="S114" s="62">
        <f t="shared" si="8"/>
        <v>4.927514528421101</v>
      </c>
      <c r="T114" s="59"/>
      <c r="U114" s="59"/>
      <c r="V114" s="59"/>
    </row>
    <row r="115" spans="1:22" x14ac:dyDescent="0.4">
      <c r="G115" s="59"/>
      <c r="H115" s="83">
        <v>37396</v>
      </c>
      <c r="I115" s="84">
        <v>1253.03002929687</v>
      </c>
      <c r="J115" s="70">
        <v>1.488885422229858</v>
      </c>
      <c r="K115" s="85">
        <f t="shared" si="9"/>
        <v>106.63414148117042</v>
      </c>
      <c r="L115" s="59"/>
      <c r="M115" s="83">
        <v>37396</v>
      </c>
      <c r="N115" s="86">
        <f t="shared" si="10"/>
        <v>1198.923523421867</v>
      </c>
      <c r="O115" s="86">
        <f t="shared" si="11"/>
        <v>637.4409446555353</v>
      </c>
      <c r="P115" s="86">
        <f t="shared" si="12"/>
        <v>1215.7695363165096</v>
      </c>
      <c r="Q115" s="61">
        <f t="shared" si="7"/>
        <v>3052.1340043939117</v>
      </c>
      <c r="R115" s="61">
        <f t="shared" si="13"/>
        <v>-650.09832958503591</v>
      </c>
      <c r="S115" s="62">
        <f t="shared" si="8"/>
        <v>4.6948805519037693</v>
      </c>
      <c r="T115" s="59"/>
      <c r="U115" s="59"/>
      <c r="V115" s="59"/>
    </row>
    <row r="116" spans="1:22" x14ac:dyDescent="0.4">
      <c r="G116" s="59"/>
      <c r="H116" s="83">
        <v>37403</v>
      </c>
      <c r="I116" s="84">
        <v>1208.33996582031</v>
      </c>
      <c r="J116" s="70">
        <v>1.382681448704794</v>
      </c>
      <c r="K116" s="85">
        <f t="shared" si="9"/>
        <v>106.69477366429921</v>
      </c>
      <c r="L116" s="59"/>
      <c r="M116" s="83">
        <v>37403</v>
      </c>
      <c r="N116" s="86">
        <f t="shared" si="10"/>
        <v>1156.1632007539974</v>
      </c>
      <c r="O116" s="86">
        <f t="shared" si="11"/>
        <v>591.97152155607489</v>
      </c>
      <c r="P116" s="86">
        <f t="shared" si="12"/>
        <v>1216.4608229920943</v>
      </c>
      <c r="Q116" s="61">
        <f t="shared" si="7"/>
        <v>2964.595545302167</v>
      </c>
      <c r="R116" s="61">
        <f t="shared" si="13"/>
        <v>-650.84887596650651</v>
      </c>
      <c r="S116" s="62">
        <f t="shared" si="8"/>
        <v>4.5549676042687501</v>
      </c>
      <c r="T116" s="59"/>
      <c r="U116" s="59"/>
      <c r="V116" s="59"/>
    </row>
    <row r="117" spans="1:22" x14ac:dyDescent="0.4">
      <c r="G117" s="59"/>
      <c r="H117" s="83">
        <v>37410</v>
      </c>
      <c r="I117" s="84">
        <v>1140.23999023437</v>
      </c>
      <c r="J117" s="70">
        <v>1.226830321433662</v>
      </c>
      <c r="K117" s="85">
        <f t="shared" si="9"/>
        <v>106.75544032289316</v>
      </c>
      <c r="L117" s="59"/>
      <c r="M117" s="83">
        <v>37410</v>
      </c>
      <c r="N117" s="86">
        <f t="shared" si="10"/>
        <v>1091.0038184842415</v>
      </c>
      <c r="O117" s="86">
        <f t="shared" si="11"/>
        <v>525.24651484296385</v>
      </c>
      <c r="P117" s="86">
        <f t="shared" si="12"/>
        <v>1217.1525027333494</v>
      </c>
      <c r="Q117" s="61">
        <f t="shared" si="7"/>
        <v>2833.4028360605544</v>
      </c>
      <c r="R117" s="61">
        <f t="shared" si="13"/>
        <v>-651.60028886284897</v>
      </c>
      <c r="S117" s="62">
        <f t="shared" si="8"/>
        <v>4.3483756598777976</v>
      </c>
      <c r="T117" s="59"/>
      <c r="U117" s="59"/>
      <c r="V117" s="59"/>
    </row>
    <row r="118" spans="1:22" x14ac:dyDescent="0.4">
      <c r="G118" s="59"/>
      <c r="H118" s="83">
        <v>37417</v>
      </c>
      <c r="I118" s="84">
        <v>1109.59997558593</v>
      </c>
      <c r="J118" s="70">
        <v>1.1608966594996479</v>
      </c>
      <c r="K118" s="85">
        <f t="shared" si="9"/>
        <v>106.81614147655505</v>
      </c>
      <c r="L118" s="59"/>
      <c r="M118" s="83">
        <v>37417</v>
      </c>
      <c r="N118" s="86">
        <f t="shared" si="10"/>
        <v>1061.6868560323369</v>
      </c>
      <c r="O118" s="86">
        <f t="shared" si="11"/>
        <v>497.01814003298597</v>
      </c>
      <c r="P118" s="86">
        <f t="shared" si="12"/>
        <v>1217.8445757637719</v>
      </c>
      <c r="Q118" s="61">
        <f t="shared" si="7"/>
        <v>2776.5495718290949</v>
      </c>
      <c r="R118" s="61">
        <f t="shared" si="13"/>
        <v>-652.35256927446517</v>
      </c>
      <c r="S118" s="62">
        <f t="shared" si="8"/>
        <v>4.2562100658500102</v>
      </c>
      <c r="T118" s="59"/>
      <c r="U118" s="59"/>
      <c r="V118" s="59"/>
    </row>
    <row r="119" spans="1:22" ht="17.5" customHeight="1" x14ac:dyDescent="0.4">
      <c r="A119" s="4"/>
      <c r="G119" s="59"/>
      <c r="H119" s="83">
        <v>37424</v>
      </c>
      <c r="I119" s="84">
        <v>1035.63000488281</v>
      </c>
      <c r="J119" s="70">
        <v>1.0061174709958021</v>
      </c>
      <c r="K119" s="85">
        <f t="shared" si="9"/>
        <v>106.87687714489876</v>
      </c>
      <c r="L119" s="85"/>
      <c r="M119" s="83">
        <v>37424</v>
      </c>
      <c r="N119" s="86">
        <f t="shared" si="10"/>
        <v>990.91094816956877</v>
      </c>
      <c r="O119" s="86">
        <f t="shared" si="11"/>
        <v>430.75206565290051</v>
      </c>
      <c r="P119" s="86">
        <f t="shared" si="12"/>
        <v>1218.5370423069862</v>
      </c>
      <c r="Q119" s="61">
        <f t="shared" si="7"/>
        <v>2640.2000561294553</v>
      </c>
      <c r="R119" s="61">
        <f t="shared" si="13"/>
        <v>-653.10571820291193</v>
      </c>
      <c r="S119" s="62">
        <f t="shared" si="8"/>
        <v>4.0425309142817483</v>
      </c>
      <c r="T119" s="59"/>
      <c r="U119" s="59"/>
      <c r="V119" s="59"/>
    </row>
    <row r="120" spans="1:22" ht="17.5" customHeight="1" x14ac:dyDescent="0.4">
      <c r="G120" s="59"/>
      <c r="H120" s="83">
        <v>37431</v>
      </c>
      <c r="I120" s="84">
        <v>1051.41003417968</v>
      </c>
      <c r="J120" s="70">
        <v>1.03677815694262</v>
      </c>
      <c r="K120" s="85">
        <f t="shared" si="9"/>
        <v>106.93764734754934</v>
      </c>
      <c r="L120" s="59"/>
      <c r="M120" s="83">
        <v>37431</v>
      </c>
      <c r="N120" s="86">
        <f t="shared" si="10"/>
        <v>1006.0095873737065</v>
      </c>
      <c r="O120" s="86">
        <f t="shared" si="11"/>
        <v>443.87891633054045</v>
      </c>
      <c r="P120" s="86">
        <f t="shared" si="12"/>
        <v>1219.2299025867439</v>
      </c>
      <c r="Q120" s="61">
        <f t="shared" si="7"/>
        <v>2669.1184062909906</v>
      </c>
      <c r="R120" s="61">
        <f t="shared" si="13"/>
        <v>-653.85973665090251</v>
      </c>
      <c r="S120" s="62">
        <f t="shared" si="8"/>
        <v>4.0820962917250867</v>
      </c>
      <c r="T120" s="59"/>
      <c r="U120" s="59"/>
      <c r="V120" s="59"/>
    </row>
    <row r="121" spans="1:22" x14ac:dyDescent="0.4">
      <c r="G121" s="59"/>
      <c r="H121" s="83">
        <v>37438</v>
      </c>
      <c r="I121" s="84">
        <v>1060.89001464843</v>
      </c>
      <c r="J121" s="70">
        <v>1.055474262855117</v>
      </c>
      <c r="K121" s="85">
        <f t="shared" si="9"/>
        <v>106.99845210414301</v>
      </c>
      <c r="L121" s="59"/>
      <c r="M121" s="83">
        <v>37438</v>
      </c>
      <c r="N121" s="86">
        <f t="shared" si="10"/>
        <v>1015.0802172228108</v>
      </c>
      <c r="O121" s="86">
        <f t="shared" si="11"/>
        <v>451.8833357682654</v>
      </c>
      <c r="P121" s="86">
        <f t="shared" si="12"/>
        <v>1219.9231568269236</v>
      </c>
      <c r="Q121" s="61">
        <f t="shared" si="7"/>
        <v>2686.8867098179999</v>
      </c>
      <c r="R121" s="61">
        <f t="shared" si="13"/>
        <v>-654.6146256223077</v>
      </c>
      <c r="S121" s="62">
        <f t="shared" si="8"/>
        <v>4.104532047788755</v>
      </c>
      <c r="T121" s="59"/>
      <c r="U121" s="59"/>
      <c r="V121" s="59"/>
    </row>
    <row r="122" spans="1:22" x14ac:dyDescent="0.4">
      <c r="G122" s="59"/>
      <c r="H122" s="83">
        <v>37445</v>
      </c>
      <c r="I122" s="84">
        <v>1000.82000732421</v>
      </c>
      <c r="J122" s="70">
        <v>0.93594755259336826</v>
      </c>
      <c r="K122" s="85">
        <f t="shared" si="9"/>
        <v>107.05929143432715</v>
      </c>
      <c r="L122" s="59"/>
      <c r="M122" s="83">
        <v>37445</v>
      </c>
      <c r="N122" s="86">
        <f t="shared" si="10"/>
        <v>957.6040648966416</v>
      </c>
      <c r="O122" s="86">
        <f t="shared" si="11"/>
        <v>400.71000975993604</v>
      </c>
      <c r="P122" s="86">
        <f t="shared" si="12"/>
        <v>1220.6168052515309</v>
      </c>
      <c r="Q122" s="61">
        <f t="shared" si="7"/>
        <v>2578.9308799081086</v>
      </c>
      <c r="R122" s="61">
        <f t="shared" si="13"/>
        <v>-655.37038612215724</v>
      </c>
      <c r="S122" s="62">
        <f t="shared" si="8"/>
        <v>3.9350738674167234</v>
      </c>
      <c r="T122" s="59"/>
      <c r="U122" s="59"/>
      <c r="V122" s="59"/>
    </row>
    <row r="123" spans="1:22" x14ac:dyDescent="0.4">
      <c r="G123" s="59"/>
      <c r="H123" s="83">
        <v>37452</v>
      </c>
      <c r="I123" s="84">
        <v>965.36999511718705</v>
      </c>
      <c r="J123" s="70">
        <v>0.86964321830397606</v>
      </c>
      <c r="K123" s="85">
        <f t="shared" si="9"/>
        <v>107.1201653577603</v>
      </c>
      <c r="L123" s="59"/>
      <c r="M123" s="83">
        <v>37452</v>
      </c>
      <c r="N123" s="86">
        <f t="shared" si="10"/>
        <v>923.68480314962517</v>
      </c>
      <c r="O123" s="86">
        <f t="shared" si="11"/>
        <v>372.32293789184871</v>
      </c>
      <c r="P123" s="86">
        <f t="shared" si="12"/>
        <v>1221.3108480846993</v>
      </c>
      <c r="Q123" s="61">
        <f t="shared" si="7"/>
        <v>2517.3185891261728</v>
      </c>
      <c r="R123" s="61">
        <f t="shared" si="13"/>
        <v>-656.12701915664138</v>
      </c>
      <c r="S123" s="62">
        <f t="shared" si="8"/>
        <v>3.8366330232244215</v>
      </c>
      <c r="T123" s="59"/>
      <c r="U123" s="59"/>
      <c r="V123" s="59"/>
    </row>
    <row r="124" spans="1:22" x14ac:dyDescent="0.4">
      <c r="G124" s="59"/>
      <c r="H124" s="83">
        <v>37459</v>
      </c>
      <c r="I124" s="84">
        <v>910.90997314453102</v>
      </c>
      <c r="J124" s="70">
        <v>0.77152376355241892</v>
      </c>
      <c r="K124" s="85">
        <f t="shared" si="9"/>
        <v>107.18107389411217</v>
      </c>
      <c r="L124" s="59"/>
      <c r="M124" s="83">
        <v>37459</v>
      </c>
      <c r="N124" s="86">
        <f t="shared" si="10"/>
        <v>871.57639401139556</v>
      </c>
      <c r="O124" s="86">
        <f t="shared" si="11"/>
        <v>330.31476386308674</v>
      </c>
      <c r="P124" s="86">
        <f t="shared" si="12"/>
        <v>1222.0052855506897</v>
      </c>
      <c r="Q124" s="61">
        <f t="shared" si="7"/>
        <v>2423.896443425172</v>
      </c>
      <c r="R124" s="61">
        <f t="shared" si="13"/>
        <v>-656.88452573311179</v>
      </c>
      <c r="S124" s="62">
        <f t="shared" si="8"/>
        <v>3.6899886486441402</v>
      </c>
      <c r="T124" s="59"/>
      <c r="U124" s="59"/>
      <c r="V124" s="59"/>
    </row>
    <row r="125" spans="1:22" x14ac:dyDescent="0.4">
      <c r="G125" s="59"/>
      <c r="H125" s="83">
        <v>37466</v>
      </c>
      <c r="I125" s="84">
        <v>892.510009765625</v>
      </c>
      <c r="J125" s="70">
        <v>0.74035491171448264</v>
      </c>
      <c r="K125" s="85">
        <f t="shared" si="9"/>
        <v>107.2420170630637</v>
      </c>
      <c r="L125" s="59"/>
      <c r="M125" s="83">
        <v>37466</v>
      </c>
      <c r="N125" s="86">
        <f t="shared" si="10"/>
        <v>853.97095087812113</v>
      </c>
      <c r="O125" s="86">
        <f t="shared" si="11"/>
        <v>316.97035061089281</v>
      </c>
      <c r="P125" s="86">
        <f t="shared" si="12"/>
        <v>1222.7001178738901</v>
      </c>
      <c r="Q125" s="61">
        <f t="shared" si="7"/>
        <v>2393.6414193629043</v>
      </c>
      <c r="R125" s="61">
        <f t="shared" si="13"/>
        <v>-657.64290686008337</v>
      </c>
      <c r="S125" s="62">
        <f t="shared" si="8"/>
        <v>3.6397281783078106</v>
      </c>
      <c r="T125" s="59"/>
      <c r="U125" s="59"/>
      <c r="V125" s="59"/>
    </row>
    <row r="126" spans="1:22" ht="17.5" customHeight="1" x14ac:dyDescent="0.4">
      <c r="E126" s="4"/>
      <c r="F126" s="4"/>
      <c r="G126" s="59"/>
      <c r="H126" s="83">
        <v>37473</v>
      </c>
      <c r="I126" s="84">
        <v>937.33001708984295</v>
      </c>
      <c r="J126" s="70">
        <v>0.81471309751069043</v>
      </c>
      <c r="K126" s="85">
        <f t="shared" si="9"/>
        <v>107.30299488430697</v>
      </c>
      <c r="L126" s="59"/>
      <c r="M126" s="83">
        <v>37473</v>
      </c>
      <c r="N126" s="86">
        <f t="shared" si="10"/>
        <v>896.85560634890714</v>
      </c>
      <c r="O126" s="86">
        <f t="shared" si="11"/>
        <v>348.80554188156731</v>
      </c>
      <c r="P126" s="86">
        <f t="shared" si="12"/>
        <v>1223.3953452788166</v>
      </c>
      <c r="Q126" s="61">
        <f t="shared" si="7"/>
        <v>2469.0564935092912</v>
      </c>
      <c r="R126" s="61">
        <f t="shared" si="13"/>
        <v>-658.4021635472352</v>
      </c>
      <c r="S126" s="62">
        <f t="shared" si="8"/>
        <v>3.7500734812396401</v>
      </c>
      <c r="T126" s="59"/>
      <c r="U126" s="59"/>
      <c r="V126" s="59"/>
    </row>
    <row r="127" spans="1:22" x14ac:dyDescent="0.4">
      <c r="B127" s="27"/>
      <c r="C127" s="4"/>
      <c r="D127" s="4"/>
      <c r="G127" s="59"/>
      <c r="H127" s="83">
        <v>37480</v>
      </c>
      <c r="I127" s="84">
        <v>996.05999755859295</v>
      </c>
      <c r="J127" s="70">
        <v>0.91680752195469373</v>
      </c>
      <c r="K127" s="85">
        <f t="shared" si="9"/>
        <v>107.36400737754528</v>
      </c>
      <c r="L127" s="59"/>
      <c r="M127" s="83">
        <v>37480</v>
      </c>
      <c r="N127" s="86">
        <f t="shared" si="10"/>
        <v>953.04959489489818</v>
      </c>
      <c r="O127" s="86">
        <f t="shared" si="11"/>
        <v>392.51553150869495</v>
      </c>
      <c r="P127" s="86">
        <f t="shared" si="12"/>
        <v>1224.0909679901126</v>
      </c>
      <c r="Q127" s="61">
        <f t="shared" si="7"/>
        <v>2569.6560943937056</v>
      </c>
      <c r="R127" s="61">
        <f t="shared" si="13"/>
        <v>-659.1622968054121</v>
      </c>
      <c r="S127" s="62">
        <f t="shared" si="8"/>
        <v>3.8983663156211747</v>
      </c>
      <c r="T127" s="59"/>
      <c r="U127" s="59"/>
      <c r="V127" s="59"/>
    </row>
    <row r="128" spans="1:22" x14ac:dyDescent="0.4">
      <c r="G128" s="59"/>
      <c r="H128" s="83">
        <v>37487</v>
      </c>
      <c r="I128" s="84">
        <v>1010.48999023437</v>
      </c>
      <c r="J128" s="70">
        <v>0.94337123470157624</v>
      </c>
      <c r="K128" s="85">
        <f t="shared" si="9"/>
        <v>107.42505456249312</v>
      </c>
      <c r="L128" s="59"/>
      <c r="M128" s="83">
        <v>37487</v>
      </c>
      <c r="N128" s="86">
        <f t="shared" si="10"/>
        <v>966.8564927802604</v>
      </c>
      <c r="O128" s="86">
        <f t="shared" si="11"/>
        <v>403.8883328633965</v>
      </c>
      <c r="P128" s="86">
        <f t="shared" si="12"/>
        <v>1224.7869862325492</v>
      </c>
      <c r="Q128" s="61">
        <f t="shared" si="7"/>
        <v>2595.5318118762061</v>
      </c>
      <c r="R128" s="61">
        <f t="shared" si="13"/>
        <v>-659.92330764662586</v>
      </c>
      <c r="S128" s="62">
        <f t="shared" si="8"/>
        <v>3.9330809835043063</v>
      </c>
      <c r="T128" s="59"/>
      <c r="U128" s="59"/>
      <c r="V128" s="59"/>
    </row>
    <row r="129" spans="7:22" x14ac:dyDescent="0.4">
      <c r="G129" s="59"/>
      <c r="H129" s="83">
        <v>37494</v>
      </c>
      <c r="I129" s="84">
        <v>942.38000488281205</v>
      </c>
      <c r="J129" s="70">
        <v>0.81619926546375565</v>
      </c>
      <c r="K129" s="85">
        <f t="shared" si="9"/>
        <v>107.4861364588762</v>
      </c>
      <c r="L129" s="59"/>
      <c r="M129" s="83">
        <v>37494</v>
      </c>
      <c r="N129" s="86">
        <f t="shared" si="10"/>
        <v>901.68753297191188</v>
      </c>
      <c r="O129" s="86">
        <f t="shared" si="11"/>
        <v>349.44181938806605</v>
      </c>
      <c r="P129" s="86">
        <f t="shared" si="12"/>
        <v>1225.4834002310256</v>
      </c>
      <c r="Q129" s="61">
        <f t="shared" si="7"/>
        <v>2476.6127525910033</v>
      </c>
      <c r="R129" s="61">
        <f t="shared" si="13"/>
        <v>-660.68519708405677</v>
      </c>
      <c r="S129" s="62">
        <f t="shared" si="8"/>
        <v>3.7485519026634284</v>
      </c>
      <c r="T129" s="59"/>
      <c r="U129" s="59"/>
      <c r="V129" s="59"/>
    </row>
    <row r="130" spans="7:22" x14ac:dyDescent="0.4">
      <c r="G130" s="59"/>
      <c r="H130" s="83">
        <v>37501</v>
      </c>
      <c r="I130" s="84">
        <v>922.219970703125</v>
      </c>
      <c r="J130" s="70">
        <v>0.78127788554498079</v>
      </c>
      <c r="K130" s="85">
        <f t="shared" si="9"/>
        <v>107.54725308643147</v>
      </c>
      <c r="L130" s="59"/>
      <c r="M130" s="83">
        <v>37501</v>
      </c>
      <c r="N130" s="86">
        <f t="shared" si="10"/>
        <v>882.39801983504094</v>
      </c>
      <c r="O130" s="86">
        <f t="shared" si="11"/>
        <v>334.49082512635846</v>
      </c>
      <c r="P130" s="86">
        <f t="shared" si="12"/>
        <v>1226.1802102105687</v>
      </c>
      <c r="Q130" s="61">
        <f t="shared" ref="Q130:Q193" si="14">SUM(N130:P130)</f>
        <v>2443.0690551719681</v>
      </c>
      <c r="R130" s="61">
        <f t="shared" si="13"/>
        <v>-661.44796613205472</v>
      </c>
      <c r="S130" s="62">
        <f t="shared" ref="S130:S193" si="15">Q130/-R130</f>
        <v>3.6935166184851824</v>
      </c>
      <c r="T130" s="59"/>
      <c r="U130" s="59"/>
      <c r="V130" s="59"/>
    </row>
    <row r="131" spans="7:22" x14ac:dyDescent="0.4">
      <c r="G131" s="59"/>
      <c r="H131" s="83">
        <v>37508</v>
      </c>
      <c r="I131" s="84">
        <v>923.83001708984295</v>
      </c>
      <c r="J131" s="70">
        <v>0.78400585430862668</v>
      </c>
      <c r="K131" s="85">
        <f t="shared" ref="K131:K194" si="16">K130*(1+Tbill_YTM)^(1/52)</f>
        <v>107.60840446490705</v>
      </c>
      <c r="L131" s="59"/>
      <c r="M131" s="83">
        <v>37508</v>
      </c>
      <c r="N131" s="86">
        <f t="shared" ref="N131:N194" si="17">IF(YEAR(M131)&lt;&gt;YEAR(M130), Q130*$C$5, N130)*(I131/I130)</f>
        <v>883.93854355889744</v>
      </c>
      <c r="O131" s="86">
        <f t="shared" ref="O131:O194" si="18">IF(YEAR(M131)&lt;&gt;YEAR(M130), Q130*$C$6, O130)*(J131/J130)</f>
        <v>335.65875850774984</v>
      </c>
      <c r="P131" s="86">
        <f t="shared" ref="P131:P194" si="19">IF(YEAR(M131)&lt;&gt;YEAR(M130), Q130*$C$7, P130)*(1+Tbill_YTM)^(1/52)</f>
        <v>1226.8774163963333</v>
      </c>
      <c r="Q131" s="61">
        <f t="shared" si="14"/>
        <v>2446.4747184629805</v>
      </c>
      <c r="R131" s="61">
        <f t="shared" ref="R131:R194" si="20">R130*EXP($C$20/52) - IF(YEAR(M132)&lt;&gt;YEAR(M131), Initial_Assets * $C$19, 0)</f>
        <v>-662.2116158061408</v>
      </c>
      <c r="S131" s="62">
        <f t="shared" si="15"/>
        <v>3.6944001888048636</v>
      </c>
      <c r="T131" s="59"/>
      <c r="U131" s="59"/>
      <c r="V131" s="59"/>
    </row>
    <row r="132" spans="7:22" x14ac:dyDescent="0.4">
      <c r="G132" s="59"/>
      <c r="H132" s="83">
        <v>37515</v>
      </c>
      <c r="I132" s="84">
        <v>871.59997558593705</v>
      </c>
      <c r="J132" s="70">
        <v>0.69535608638089219</v>
      </c>
      <c r="K132" s="85">
        <f t="shared" si="16"/>
        <v>107.66959061406233</v>
      </c>
      <c r="L132" s="59"/>
      <c r="M132" s="83">
        <v>37515</v>
      </c>
      <c r="N132" s="86">
        <f t="shared" si="17"/>
        <v>833.96382314180426</v>
      </c>
      <c r="O132" s="86">
        <f t="shared" si="18"/>
        <v>297.70486966738679</v>
      </c>
      <c r="P132" s="86">
        <f t="shared" si="19"/>
        <v>1227.5750190136023</v>
      </c>
      <c r="Q132" s="61">
        <f t="shared" si="14"/>
        <v>2359.2437118227936</v>
      </c>
      <c r="R132" s="61">
        <f t="shared" si="20"/>
        <v>-662.97614712300845</v>
      </c>
      <c r="S132" s="62">
        <f t="shared" si="15"/>
        <v>3.5585649982442882</v>
      </c>
      <c r="T132" s="59"/>
      <c r="U132" s="59"/>
      <c r="V132" s="59"/>
    </row>
    <row r="133" spans="7:22" x14ac:dyDescent="0.4">
      <c r="G133" s="59"/>
      <c r="H133" s="83">
        <v>37522</v>
      </c>
      <c r="I133" s="84">
        <v>860.34997558593705</v>
      </c>
      <c r="J133" s="70">
        <v>0.67740575092677247</v>
      </c>
      <c r="K133" s="85">
        <f t="shared" si="16"/>
        <v>107.73081155366792</v>
      </c>
      <c r="L133" s="59"/>
      <c r="M133" s="83">
        <v>37522</v>
      </c>
      <c r="N133" s="86">
        <f t="shared" si="17"/>
        <v>823.19960415012963</v>
      </c>
      <c r="O133" s="86">
        <f t="shared" si="18"/>
        <v>290.01973915437452</v>
      </c>
      <c r="P133" s="86">
        <f t="shared" si="19"/>
        <v>1228.273018287787</v>
      </c>
      <c r="Q133" s="61">
        <f t="shared" si="14"/>
        <v>2341.4923615922908</v>
      </c>
      <c r="R133" s="61">
        <f t="shared" si="20"/>
        <v>-663.7415611005249</v>
      </c>
      <c r="S133" s="62">
        <f t="shared" si="15"/>
        <v>3.5277169591579445</v>
      </c>
      <c r="T133" s="59"/>
      <c r="U133" s="59"/>
      <c r="V133" s="59"/>
    </row>
    <row r="134" spans="7:22" x14ac:dyDescent="0.4">
      <c r="G134" s="59"/>
      <c r="H134" s="83">
        <v>37529</v>
      </c>
      <c r="I134" s="84">
        <v>815.40002441406205</v>
      </c>
      <c r="J134" s="70">
        <v>0.60662210173338837</v>
      </c>
      <c r="K134" s="85">
        <f t="shared" si="16"/>
        <v>107.79206730350568</v>
      </c>
      <c r="L134" s="59"/>
      <c r="M134" s="83">
        <v>37529</v>
      </c>
      <c r="N134" s="86">
        <f t="shared" si="17"/>
        <v>780.19061587642784</v>
      </c>
      <c r="O134" s="86">
        <f t="shared" si="18"/>
        <v>259.71492487227795</v>
      </c>
      <c r="P134" s="86">
        <f t="shared" si="19"/>
        <v>1228.971414444426</v>
      </c>
      <c r="Q134" s="61">
        <f t="shared" si="14"/>
        <v>2268.8769551931318</v>
      </c>
      <c r="R134" s="61">
        <f t="shared" si="20"/>
        <v>-664.50785875773261</v>
      </c>
      <c r="S134" s="62">
        <f t="shared" si="15"/>
        <v>3.4143718923575932</v>
      </c>
      <c r="T134" s="59"/>
      <c r="U134" s="59"/>
      <c r="V134" s="59"/>
    </row>
    <row r="135" spans="7:22" x14ac:dyDescent="0.4">
      <c r="G135" s="59"/>
      <c r="H135" s="83">
        <v>37536</v>
      </c>
      <c r="I135" s="84">
        <v>890.60998535156205</v>
      </c>
      <c r="J135" s="70">
        <v>0.71852797175829353</v>
      </c>
      <c r="K135" s="85">
        <f t="shared" si="16"/>
        <v>107.85335788336869</v>
      </c>
      <c r="L135" s="59"/>
      <c r="M135" s="83">
        <v>37536</v>
      </c>
      <c r="N135" s="86">
        <f t="shared" si="17"/>
        <v>852.15297053300958</v>
      </c>
      <c r="O135" s="86">
        <f t="shared" si="18"/>
        <v>307.62551788106788</v>
      </c>
      <c r="P135" s="86">
        <f t="shared" si="19"/>
        <v>1229.6702077091873</v>
      </c>
      <c r="Q135" s="61">
        <f t="shared" si="14"/>
        <v>2389.4486961232647</v>
      </c>
      <c r="R135" s="61">
        <f t="shared" si="20"/>
        <v>-665.27504111485041</v>
      </c>
      <c r="S135" s="62">
        <f t="shared" si="15"/>
        <v>3.591670434710867</v>
      </c>
      <c r="T135" s="59"/>
      <c r="U135" s="59"/>
      <c r="V135" s="59"/>
    </row>
    <row r="136" spans="7:22" x14ac:dyDescent="0.4">
      <c r="G136" s="59"/>
      <c r="H136" s="83">
        <v>37543</v>
      </c>
      <c r="I136" s="84">
        <v>956.13000488281205</v>
      </c>
      <c r="J136" s="70">
        <v>0.82424869691896907</v>
      </c>
      <c r="K136" s="85">
        <f t="shared" si="16"/>
        <v>107.91468331306133</v>
      </c>
      <c r="L136" s="59"/>
      <c r="M136" s="83">
        <v>37543</v>
      </c>
      <c r="N136" s="86">
        <f t="shared" si="17"/>
        <v>914.84380062840296</v>
      </c>
      <c r="O136" s="86">
        <f t="shared" si="18"/>
        <v>352.88804642081288</v>
      </c>
      <c r="P136" s="86">
        <f t="shared" si="19"/>
        <v>1230.369398307866</v>
      </c>
      <c r="Q136" s="61">
        <f t="shared" si="14"/>
        <v>2498.101245357082</v>
      </c>
      <c r="R136" s="61">
        <f t="shared" si="20"/>
        <v>-666.04310919327509</v>
      </c>
      <c r="S136" s="62">
        <f t="shared" si="15"/>
        <v>3.7506599961417404</v>
      </c>
      <c r="T136" s="59"/>
      <c r="U136" s="59"/>
      <c r="V136" s="59"/>
    </row>
    <row r="137" spans="7:22" x14ac:dyDescent="0.4">
      <c r="G137" s="59"/>
      <c r="H137" s="83">
        <v>37550</v>
      </c>
      <c r="I137" s="84">
        <v>995.54998779296795</v>
      </c>
      <c r="J137" s="70">
        <v>0.89221407689937549</v>
      </c>
      <c r="K137" s="85">
        <f t="shared" si="16"/>
        <v>107.97604361239921</v>
      </c>
      <c r="L137" s="59"/>
      <c r="M137" s="83">
        <v>37550</v>
      </c>
      <c r="N137" s="86">
        <f t="shared" si="17"/>
        <v>952.56160762333548</v>
      </c>
      <c r="O137" s="86">
        <f t="shared" si="18"/>
        <v>381.98626672153807</v>
      </c>
      <c r="P137" s="86">
        <f t="shared" si="19"/>
        <v>1231.0689864663868</v>
      </c>
      <c r="Q137" s="61">
        <f t="shared" si="14"/>
        <v>2565.6168608112603</v>
      </c>
      <c r="R137" s="61">
        <f t="shared" si="20"/>
        <v>-666.81206401558256</v>
      </c>
      <c r="S137" s="62">
        <f t="shared" si="15"/>
        <v>3.8475861479784279</v>
      </c>
      <c r="T137" s="59"/>
      <c r="U137" s="59"/>
      <c r="V137" s="59"/>
    </row>
    <row r="138" spans="7:22" x14ac:dyDescent="0.4">
      <c r="G138" s="59"/>
      <c r="H138" s="83">
        <v>37557</v>
      </c>
      <c r="I138" s="84">
        <v>1019.05999755859</v>
      </c>
      <c r="J138" s="70">
        <v>0.93435352126305093</v>
      </c>
      <c r="K138" s="85">
        <f t="shared" si="16"/>
        <v>108.03743880120921</v>
      </c>
      <c r="L138" s="59"/>
      <c r="M138" s="83">
        <v>37557</v>
      </c>
      <c r="N138" s="86">
        <f t="shared" si="17"/>
        <v>975.0564426112079</v>
      </c>
      <c r="O138" s="86">
        <f t="shared" si="18"/>
        <v>400.02755238488425</v>
      </c>
      <c r="P138" s="86">
        <f t="shared" si="19"/>
        <v>1231.768972410802</v>
      </c>
      <c r="Q138" s="61">
        <f t="shared" si="14"/>
        <v>2606.8529674068941</v>
      </c>
      <c r="R138" s="61">
        <f t="shared" si="20"/>
        <v>-667.58190660552941</v>
      </c>
      <c r="S138" s="62">
        <f t="shared" si="15"/>
        <v>3.9049185449947634</v>
      </c>
      <c r="T138" s="59"/>
      <c r="U138" s="59"/>
      <c r="V138" s="59"/>
    </row>
    <row r="139" spans="7:22" x14ac:dyDescent="0.4">
      <c r="G139" s="59"/>
      <c r="H139" s="83">
        <v>37564</v>
      </c>
      <c r="I139" s="84">
        <v>1008.34997558593</v>
      </c>
      <c r="J139" s="70">
        <v>0.91471395780862497</v>
      </c>
      <c r="K139" s="85">
        <f t="shared" si="16"/>
        <v>108.09886889932947</v>
      </c>
      <c r="L139" s="59"/>
      <c r="M139" s="83">
        <v>37564</v>
      </c>
      <c r="N139" s="86">
        <f t="shared" si="17"/>
        <v>964.80888510726481</v>
      </c>
      <c r="O139" s="86">
        <f t="shared" si="18"/>
        <v>391.61920766332588</v>
      </c>
      <c r="P139" s="86">
        <f t="shared" si="19"/>
        <v>1232.4693563672927</v>
      </c>
      <c r="Q139" s="61">
        <f t="shared" si="14"/>
        <v>2588.8974491378831</v>
      </c>
      <c r="R139" s="61">
        <f t="shared" si="20"/>
        <v>-668.35263798805408</v>
      </c>
      <c r="S139" s="62">
        <f t="shared" si="15"/>
        <v>3.8735501320549233</v>
      </c>
      <c r="T139" s="59"/>
      <c r="U139" s="59"/>
      <c r="V139" s="59"/>
    </row>
    <row r="140" spans="7:22" x14ac:dyDescent="0.4">
      <c r="G140" s="59"/>
      <c r="H140" s="83">
        <v>37571</v>
      </c>
      <c r="I140" s="84">
        <v>1061.28002929687</v>
      </c>
      <c r="J140" s="70">
        <v>1.0107438285661929</v>
      </c>
      <c r="K140" s="85">
        <f t="shared" si="16"/>
        <v>108.16033392660947</v>
      </c>
      <c r="L140" s="59"/>
      <c r="M140" s="83">
        <v>37571</v>
      </c>
      <c r="N140" s="86">
        <f t="shared" si="17"/>
        <v>1015.4533908304345</v>
      </c>
      <c r="O140" s="86">
        <f t="shared" si="18"/>
        <v>432.73276188106797</v>
      </c>
      <c r="P140" s="86">
        <f t="shared" si="19"/>
        <v>1233.1701385621684</v>
      </c>
      <c r="Q140" s="61">
        <f t="shared" si="14"/>
        <v>2681.3562912736706</v>
      </c>
      <c r="R140" s="61">
        <f t="shared" si="20"/>
        <v>-669.12425918927829</v>
      </c>
      <c r="S140" s="62">
        <f t="shared" si="15"/>
        <v>4.0072621108109949</v>
      </c>
      <c r="T140" s="59"/>
      <c r="U140" s="59"/>
      <c r="V140" s="59"/>
    </row>
    <row r="141" spans="7:22" x14ac:dyDescent="0.4">
      <c r="G141" s="59"/>
      <c r="H141" s="83">
        <v>37578</v>
      </c>
      <c r="I141" s="84">
        <v>1116.01000976562</v>
      </c>
      <c r="J141" s="70">
        <v>1.114991507725835</v>
      </c>
      <c r="K141" s="85">
        <f t="shared" si="16"/>
        <v>108.22183390290989</v>
      </c>
      <c r="L141" s="59"/>
      <c r="M141" s="83">
        <v>37578</v>
      </c>
      <c r="N141" s="86">
        <f t="shared" si="17"/>
        <v>1067.820101512719</v>
      </c>
      <c r="O141" s="86">
        <f t="shared" si="18"/>
        <v>477.36463085467017</v>
      </c>
      <c r="P141" s="86">
        <f t="shared" si="19"/>
        <v>1233.8713192218679</v>
      </c>
      <c r="Q141" s="61">
        <f t="shared" si="14"/>
        <v>2779.0560515892571</v>
      </c>
      <c r="R141" s="61">
        <f t="shared" si="20"/>
        <v>-669.89677123650858</v>
      </c>
      <c r="S141" s="62">
        <f t="shared" si="15"/>
        <v>4.1484840215898053</v>
      </c>
      <c r="T141" s="59"/>
      <c r="U141" s="59"/>
      <c r="V141" s="59"/>
    </row>
    <row r="142" spans="7:22" x14ac:dyDescent="0.4">
      <c r="G142" s="59"/>
      <c r="H142" s="83">
        <v>37585</v>
      </c>
      <c r="I142" s="84">
        <v>1116.09997558593</v>
      </c>
      <c r="J142" s="70">
        <v>1.1151712751557921</v>
      </c>
      <c r="K142" s="85">
        <f t="shared" si="16"/>
        <v>108.28336884810278</v>
      </c>
      <c r="L142" s="59"/>
      <c r="M142" s="83">
        <v>37585</v>
      </c>
      <c r="N142" s="86">
        <f t="shared" si="17"/>
        <v>1067.9061825608596</v>
      </c>
      <c r="O142" s="86">
        <f t="shared" si="18"/>
        <v>477.44159521919357</v>
      </c>
      <c r="P142" s="86">
        <f t="shared" si="19"/>
        <v>1234.5728985729581</v>
      </c>
      <c r="Q142" s="61">
        <f t="shared" si="14"/>
        <v>2779.920676353011</v>
      </c>
      <c r="R142" s="61">
        <f t="shared" si="20"/>
        <v>-670.67017515823738</v>
      </c>
      <c r="S142" s="62">
        <f t="shared" si="15"/>
        <v>4.1449892649499711</v>
      </c>
      <c r="T142" s="59"/>
      <c r="U142" s="59"/>
      <c r="V142" s="59"/>
    </row>
    <row r="143" spans="7:22" x14ac:dyDescent="0.4">
      <c r="G143" s="59"/>
      <c r="H143" s="83">
        <v>37592</v>
      </c>
      <c r="I143" s="84">
        <v>1065.96997070312</v>
      </c>
      <c r="J143" s="70">
        <v>1.0149946911730161</v>
      </c>
      <c r="K143" s="85">
        <f t="shared" si="16"/>
        <v>108.34493878207144</v>
      </c>
      <c r="L143" s="59"/>
      <c r="M143" s="83">
        <v>37592</v>
      </c>
      <c r="N143" s="86">
        <f t="shared" si="17"/>
        <v>1019.9408180619898</v>
      </c>
      <c r="O143" s="86">
        <f t="shared" si="18"/>
        <v>434.55269633353646</v>
      </c>
      <c r="P143" s="86">
        <f t="shared" si="19"/>
        <v>1235.274876842135</v>
      </c>
      <c r="Q143" s="61">
        <f t="shared" si="14"/>
        <v>2689.7683912376615</v>
      </c>
      <c r="R143" s="61">
        <f t="shared" si="20"/>
        <v>-671.44447198414457</v>
      </c>
      <c r="S143" s="62">
        <f t="shared" si="15"/>
        <v>4.0059431620447947</v>
      </c>
      <c r="T143" s="59"/>
      <c r="U143" s="59"/>
      <c r="V143" s="59"/>
    </row>
    <row r="144" spans="7:22" x14ac:dyDescent="0.4">
      <c r="G144" s="59"/>
      <c r="H144" s="83">
        <v>37599</v>
      </c>
      <c r="I144" s="84">
        <v>1005.84997558593</v>
      </c>
      <c r="J144" s="70">
        <v>0.90050464444675493</v>
      </c>
      <c r="K144" s="85">
        <f t="shared" si="16"/>
        <v>108.40654372471049</v>
      </c>
      <c r="L144" s="59"/>
      <c r="M144" s="83">
        <v>37599</v>
      </c>
      <c r="N144" s="86">
        <f t="shared" si="17"/>
        <v>962.41683644244824</v>
      </c>
      <c r="O144" s="86">
        <f t="shared" si="18"/>
        <v>385.53573206670694</v>
      </c>
      <c r="P144" s="86">
        <f t="shared" si="19"/>
        <v>1235.9772542562234</v>
      </c>
      <c r="Q144" s="61">
        <f t="shared" si="14"/>
        <v>2583.929822765379</v>
      </c>
      <c r="R144" s="61">
        <f t="shared" si="20"/>
        <v>-672.21966274509884</v>
      </c>
      <c r="S144" s="62">
        <f t="shared" si="15"/>
        <v>3.8438771817735233</v>
      </c>
      <c r="T144" s="59"/>
      <c r="U144" s="59"/>
      <c r="V144" s="59"/>
    </row>
    <row r="145" spans="7:22" x14ac:dyDescent="0.4">
      <c r="G145" s="59"/>
      <c r="H145" s="83">
        <v>37606</v>
      </c>
      <c r="I145" s="84">
        <v>1013.90002441406</v>
      </c>
      <c r="J145" s="70">
        <v>0.91491853624713282</v>
      </c>
      <c r="K145" s="85">
        <f t="shared" si="16"/>
        <v>108.46818369592586</v>
      </c>
      <c r="L145" s="59"/>
      <c r="M145" s="83">
        <v>37606</v>
      </c>
      <c r="N145" s="86">
        <f t="shared" si="17"/>
        <v>970.11927986286287</v>
      </c>
      <c r="O145" s="86">
        <f t="shared" si="18"/>
        <v>391.70679443874292</v>
      </c>
      <c r="P145" s="86">
        <f t="shared" si="19"/>
        <v>1236.6800310421772</v>
      </c>
      <c r="Q145" s="61">
        <f t="shared" si="14"/>
        <v>2598.506105343783</v>
      </c>
      <c r="R145" s="61">
        <f t="shared" si="20"/>
        <v>-672.9957484731591</v>
      </c>
      <c r="S145" s="62">
        <f t="shared" si="15"/>
        <v>3.8611033000417514</v>
      </c>
      <c r="T145" s="59"/>
      <c r="U145" s="59"/>
      <c r="V145" s="59"/>
    </row>
    <row r="146" spans="7:22" x14ac:dyDescent="0.4">
      <c r="G146" s="59"/>
      <c r="H146" s="83">
        <v>37613</v>
      </c>
      <c r="I146" s="84">
        <v>997.84997558593705</v>
      </c>
      <c r="J146" s="70">
        <v>0.88595219474022235</v>
      </c>
      <c r="K146" s="85">
        <f t="shared" si="16"/>
        <v>108.5298587156348</v>
      </c>
      <c r="L146" s="59"/>
      <c r="M146" s="83">
        <v>37613</v>
      </c>
      <c r="N146" s="86">
        <f t="shared" si="17"/>
        <v>954.76228071504181</v>
      </c>
      <c r="O146" s="86">
        <f t="shared" si="18"/>
        <v>379.30534848615486</v>
      </c>
      <c r="P146" s="86">
        <f t="shared" si="19"/>
        <v>1237.3832074270792</v>
      </c>
      <c r="Q146" s="61">
        <f t="shared" si="14"/>
        <v>2571.4508366282762</v>
      </c>
      <c r="R146" s="61">
        <f t="shared" si="20"/>
        <v>-673.77273020157554</v>
      </c>
      <c r="S146" s="62">
        <f t="shared" si="15"/>
        <v>3.8164958618300919</v>
      </c>
      <c r="T146" s="59"/>
      <c r="U146" s="59"/>
      <c r="V146" s="59"/>
    </row>
    <row r="147" spans="7:22" ht="17.5" customHeight="1" thickBot="1" x14ac:dyDescent="0.45">
      <c r="G147" s="74" t="s">
        <v>49</v>
      </c>
      <c r="H147" s="90">
        <v>37620</v>
      </c>
      <c r="I147" s="91">
        <v>1031.63000488281</v>
      </c>
      <c r="J147" s="73">
        <v>0.94593614388323888</v>
      </c>
      <c r="K147" s="92">
        <f t="shared" si="16"/>
        <v>108.5915688037659</v>
      </c>
      <c r="L147" s="74"/>
      <c r="M147" s="90">
        <v>37620</v>
      </c>
      <c r="N147" s="86">
        <f t="shared" si="17"/>
        <v>987.0836703058618</v>
      </c>
      <c r="O147" s="86">
        <f t="shared" si="18"/>
        <v>404.98645506091657</v>
      </c>
      <c r="P147" s="86">
        <f t="shared" si="19"/>
        <v>1238.0867836381415</v>
      </c>
      <c r="Q147" s="75">
        <f t="shared" si="14"/>
        <v>2630.1569090049197</v>
      </c>
      <c r="R147" s="61">
        <f t="shared" si="20"/>
        <v>-874.55060896479154</v>
      </c>
      <c r="S147" s="76">
        <f t="shared" si="15"/>
        <v>3.0074381997380861</v>
      </c>
      <c r="T147" s="74"/>
      <c r="U147" s="74"/>
      <c r="V147" s="74"/>
    </row>
    <row r="148" spans="7:22" ht="17.5" customHeight="1" thickTop="1" x14ac:dyDescent="0.4">
      <c r="G148" s="59"/>
      <c r="H148" s="83">
        <v>37627</v>
      </c>
      <c r="I148" s="84">
        <v>1087.35998535156</v>
      </c>
      <c r="J148" s="70">
        <v>1.048137519519432</v>
      </c>
      <c r="K148" s="85">
        <f t="shared" si="16"/>
        <v>108.65331398025906</v>
      </c>
      <c r="L148" s="59"/>
      <c r="M148" s="83">
        <v>37627</v>
      </c>
      <c r="N148" s="86">
        <f t="shared" si="17"/>
        <v>1108.8965479916506</v>
      </c>
      <c r="O148" s="86">
        <f t="shared" si="18"/>
        <v>874.29774928600034</v>
      </c>
      <c r="P148" s="86">
        <f t="shared" si="19"/>
        <v>789.49572494310075</v>
      </c>
      <c r="Q148" s="61">
        <f t="shared" si="14"/>
        <v>2772.6900222207519</v>
      </c>
      <c r="R148" s="61">
        <f t="shared" si="20"/>
        <v>-875.56028821652944</v>
      </c>
      <c r="S148" s="62">
        <f t="shared" si="15"/>
        <v>3.1667608267942082</v>
      </c>
      <c r="T148" s="59"/>
      <c r="U148" s="59"/>
      <c r="V148" s="59"/>
    </row>
    <row r="149" spans="7:22" x14ac:dyDescent="0.4">
      <c r="G149" s="59"/>
      <c r="H149" s="83">
        <v>37634</v>
      </c>
      <c r="I149" s="84">
        <v>1017.58001708984</v>
      </c>
      <c r="J149" s="70">
        <v>0.91361168845836505</v>
      </c>
      <c r="K149" s="85">
        <f t="shared" si="16"/>
        <v>108.71509426506553</v>
      </c>
      <c r="L149" s="59"/>
      <c r="M149" s="83">
        <v>37634</v>
      </c>
      <c r="N149" s="86">
        <f t="shared" si="17"/>
        <v>1037.7344977352486</v>
      </c>
      <c r="O149" s="86">
        <f t="shared" si="18"/>
        <v>762.08381826343191</v>
      </c>
      <c r="P149" s="86">
        <f t="shared" si="19"/>
        <v>789.94463228843347</v>
      </c>
      <c r="Q149" s="61">
        <f t="shared" si="14"/>
        <v>2589.7629482871143</v>
      </c>
      <c r="R149" s="61">
        <f t="shared" si="20"/>
        <v>-876.57113315517086</v>
      </c>
      <c r="S149" s="62">
        <f t="shared" si="15"/>
        <v>2.9544241765815413</v>
      </c>
      <c r="T149" s="59"/>
      <c r="U149" s="59"/>
      <c r="V149" s="59"/>
    </row>
    <row r="150" spans="7:22" x14ac:dyDescent="0.4">
      <c r="G150" s="59"/>
      <c r="H150" s="83">
        <v>37641</v>
      </c>
      <c r="I150" s="84">
        <v>996.17999267578102</v>
      </c>
      <c r="J150" s="70">
        <v>0.87518461223905586</v>
      </c>
      <c r="K150" s="85">
        <f t="shared" si="16"/>
        <v>108.7769096781479</v>
      </c>
      <c r="L150" s="59"/>
      <c r="M150" s="83">
        <v>37641</v>
      </c>
      <c r="N150" s="86">
        <f t="shared" si="17"/>
        <v>1015.9106183214641</v>
      </c>
      <c r="O150" s="86">
        <f t="shared" si="18"/>
        <v>730.03009857063091</v>
      </c>
      <c r="P150" s="86">
        <f t="shared" si="19"/>
        <v>790.39379488252598</v>
      </c>
      <c r="Q150" s="61">
        <f t="shared" si="14"/>
        <v>2536.3345117746212</v>
      </c>
      <c r="R150" s="61">
        <f t="shared" si="20"/>
        <v>-877.58314512651555</v>
      </c>
      <c r="S150" s="62">
        <f t="shared" si="15"/>
        <v>2.8901358530637848</v>
      </c>
      <c r="T150" s="59"/>
      <c r="U150" s="59"/>
      <c r="V150" s="59"/>
    </row>
    <row r="151" spans="7:22" x14ac:dyDescent="0.4">
      <c r="G151" s="59"/>
      <c r="H151" s="83">
        <v>37648</v>
      </c>
      <c r="I151" s="84">
        <v>983.04998779296795</v>
      </c>
      <c r="J151" s="70">
        <v>0.85211412634986239</v>
      </c>
      <c r="K151" s="85">
        <f t="shared" si="16"/>
        <v>108.83876023948011</v>
      </c>
      <c r="L151" s="59"/>
      <c r="M151" s="83">
        <v>37648</v>
      </c>
      <c r="N151" s="86">
        <f t="shared" si="17"/>
        <v>1002.5205568093536</v>
      </c>
      <c r="O151" s="86">
        <f t="shared" si="18"/>
        <v>710.785988411208</v>
      </c>
      <c r="P151" s="86">
        <f t="shared" si="19"/>
        <v>790.84321287051284</v>
      </c>
      <c r="Q151" s="61">
        <f t="shared" si="14"/>
        <v>2504.1497580910745</v>
      </c>
      <c r="R151" s="61">
        <f t="shared" si="20"/>
        <v>-878.59632547791682</v>
      </c>
      <c r="S151" s="62">
        <f t="shared" si="15"/>
        <v>2.8501709891956692</v>
      </c>
      <c r="T151" s="59"/>
      <c r="U151" s="59"/>
      <c r="V151" s="59"/>
    </row>
    <row r="152" spans="7:22" x14ac:dyDescent="0.4">
      <c r="G152" s="59"/>
      <c r="H152" s="83">
        <v>37655</v>
      </c>
      <c r="I152" s="84">
        <v>957.04998779296795</v>
      </c>
      <c r="J152" s="70">
        <v>0.80704018797397936</v>
      </c>
      <c r="K152" s="85">
        <f t="shared" si="16"/>
        <v>108.90064596904746</v>
      </c>
      <c r="L152" s="59"/>
      <c r="M152" s="83">
        <v>37655</v>
      </c>
      <c r="N152" s="86">
        <f t="shared" si="17"/>
        <v>976.00559337848824</v>
      </c>
      <c r="O152" s="86">
        <f t="shared" si="18"/>
        <v>673.18782773133944</v>
      </c>
      <c r="P152" s="86">
        <f t="shared" si="19"/>
        <v>791.29288639761103</v>
      </c>
      <c r="Q152" s="61">
        <f t="shared" si="14"/>
        <v>2440.4863075074391</v>
      </c>
      <c r="R152" s="61">
        <f t="shared" si="20"/>
        <v>-879.61067555828356</v>
      </c>
      <c r="S152" s="62">
        <f t="shared" si="15"/>
        <v>2.7745073761848982</v>
      </c>
      <c r="T152" s="59"/>
      <c r="U152" s="59"/>
      <c r="V152" s="59"/>
    </row>
    <row r="153" spans="7:22" ht="17.5" customHeight="1" x14ac:dyDescent="0.4">
      <c r="G153" s="59"/>
      <c r="H153" s="83">
        <v>37662</v>
      </c>
      <c r="I153" s="84">
        <v>982.09002685546795</v>
      </c>
      <c r="J153" s="70">
        <v>0.84927062126300279</v>
      </c>
      <c r="K153" s="85">
        <f t="shared" si="16"/>
        <v>108.9625668868466</v>
      </c>
      <c r="L153" s="59"/>
      <c r="M153" s="83">
        <v>37662</v>
      </c>
      <c r="N153" s="86">
        <f t="shared" si="17"/>
        <v>1001.5415826111663</v>
      </c>
      <c r="O153" s="86">
        <f t="shared" si="18"/>
        <v>708.41409536165429</v>
      </c>
      <c r="P153" s="86">
        <f t="shared" si="19"/>
        <v>791.74281560912004</v>
      </c>
      <c r="Q153" s="61">
        <f t="shared" si="14"/>
        <v>2501.6984935819405</v>
      </c>
      <c r="R153" s="61">
        <f t="shared" si="20"/>
        <v>-880.62619671808193</v>
      </c>
      <c r="S153" s="62">
        <f t="shared" si="15"/>
        <v>2.8408177077916505</v>
      </c>
      <c r="T153" s="59"/>
      <c r="U153" s="59"/>
      <c r="V153" s="59"/>
    </row>
    <row r="154" spans="7:22" x14ac:dyDescent="0.4">
      <c r="G154" s="59"/>
      <c r="H154" s="83">
        <v>37669</v>
      </c>
      <c r="I154" s="84">
        <v>1015.91998291015</v>
      </c>
      <c r="J154" s="70">
        <v>0.90778010004847109</v>
      </c>
      <c r="K154" s="85">
        <f t="shared" si="16"/>
        <v>109.02452301288558</v>
      </c>
      <c r="L154" s="59"/>
      <c r="M154" s="83">
        <v>37669</v>
      </c>
      <c r="N154" s="86">
        <f t="shared" si="17"/>
        <v>1036.0415844441541</v>
      </c>
      <c r="O154" s="86">
        <f t="shared" si="18"/>
        <v>757.21943307868037</v>
      </c>
      <c r="P154" s="86">
        <f t="shared" si="19"/>
        <v>792.19300065042205</v>
      </c>
      <c r="Q154" s="61">
        <f t="shared" si="14"/>
        <v>2585.4540181732564</v>
      </c>
      <c r="R154" s="61">
        <f t="shared" si="20"/>
        <v>-881.64289030933742</v>
      </c>
      <c r="S154" s="62">
        <f t="shared" si="15"/>
        <v>2.9325411077336674</v>
      </c>
      <c r="T154" s="59"/>
      <c r="U154" s="59"/>
      <c r="V154" s="59"/>
    </row>
    <row r="155" spans="7:22" ht="17.5" customHeight="1" x14ac:dyDescent="0.4">
      <c r="G155" s="59"/>
      <c r="H155" s="83">
        <v>37676</v>
      </c>
      <c r="I155" s="84">
        <v>1009.73999023437</v>
      </c>
      <c r="J155" s="70">
        <v>0.89673577674763782</v>
      </c>
      <c r="K155" s="85">
        <f t="shared" si="16"/>
        <v>109.0865143671838</v>
      </c>
      <c r="L155" s="59"/>
      <c r="M155" s="83">
        <v>37676</v>
      </c>
      <c r="N155" s="86">
        <f t="shared" si="17"/>
        <v>1029.7391890671802</v>
      </c>
      <c r="O155" s="86">
        <f t="shared" si="18"/>
        <v>748.0068757334069</v>
      </c>
      <c r="P155" s="86">
        <f t="shared" si="19"/>
        <v>792.64344166698197</v>
      </c>
      <c r="Q155" s="61">
        <f t="shared" si="14"/>
        <v>2570.3895064675689</v>
      </c>
      <c r="R155" s="61">
        <f t="shared" si="20"/>
        <v>-882.66075768563621</v>
      </c>
      <c r="S155" s="62">
        <f t="shared" si="15"/>
        <v>2.9120921986009773</v>
      </c>
      <c r="T155" s="59"/>
      <c r="U155" s="59"/>
      <c r="V155" s="59"/>
    </row>
    <row r="156" spans="7:22" x14ac:dyDescent="0.4">
      <c r="G156" s="59"/>
      <c r="H156" s="83">
        <v>37683</v>
      </c>
      <c r="I156" s="84">
        <v>986.82000732421795</v>
      </c>
      <c r="J156" s="70">
        <v>0.85602595268053872</v>
      </c>
      <c r="K156" s="85">
        <f t="shared" si="16"/>
        <v>109.14854096977204</v>
      </c>
      <c r="L156" s="59"/>
      <c r="M156" s="83">
        <v>37683</v>
      </c>
      <c r="N156" s="86">
        <f t="shared" si="17"/>
        <v>1006.3652464249209</v>
      </c>
      <c r="O156" s="86">
        <f t="shared" si="18"/>
        <v>714.04901534499834</v>
      </c>
      <c r="P156" s="86">
        <f t="shared" si="19"/>
        <v>793.09413880434738</v>
      </c>
      <c r="Q156" s="61">
        <f t="shared" si="14"/>
        <v>2513.5084005742665</v>
      </c>
      <c r="R156" s="61">
        <f t="shared" si="20"/>
        <v>-883.67980020212747</v>
      </c>
      <c r="S156" s="62">
        <f t="shared" si="15"/>
        <v>2.8443655722348096</v>
      </c>
      <c r="T156" s="59"/>
      <c r="U156" s="59"/>
      <c r="V156" s="59"/>
    </row>
    <row r="157" spans="7:22" x14ac:dyDescent="0.4">
      <c r="G157" s="64"/>
      <c r="H157" s="83">
        <v>37690</v>
      </c>
      <c r="I157" s="84">
        <v>1030.44995117187</v>
      </c>
      <c r="J157" s="70">
        <v>0.93172033254795872</v>
      </c>
      <c r="K157" s="85">
        <f t="shared" si="16"/>
        <v>109.2106028406925</v>
      </c>
      <c r="L157" s="59"/>
      <c r="M157" s="83">
        <v>37690</v>
      </c>
      <c r="N157" s="86">
        <f t="shared" si="17"/>
        <v>1050.8593374099671</v>
      </c>
      <c r="O157" s="86">
        <f t="shared" si="18"/>
        <v>777.189037259325</v>
      </c>
      <c r="P157" s="86">
        <f t="shared" si="19"/>
        <v>793.5450922081485</v>
      </c>
      <c r="Q157" s="61">
        <f t="shared" si="14"/>
        <v>2621.5934668774407</v>
      </c>
      <c r="R157" s="61">
        <f t="shared" si="20"/>
        <v>-884.70001921552466</v>
      </c>
      <c r="S157" s="62">
        <f t="shared" si="15"/>
        <v>2.9632569344827671</v>
      </c>
      <c r="T157" s="59"/>
      <c r="U157" s="59"/>
      <c r="V157" s="59"/>
    </row>
    <row r="158" spans="7:22" x14ac:dyDescent="0.4">
      <c r="G158" s="64"/>
      <c r="H158" s="83">
        <v>37697</v>
      </c>
      <c r="I158" s="84">
        <v>1093.11999511718</v>
      </c>
      <c r="J158" s="70">
        <v>1.0450513179473271</v>
      </c>
      <c r="K158" s="85">
        <f t="shared" si="16"/>
        <v>109.27269999999875</v>
      </c>
      <c r="L158" s="59"/>
      <c r="M158" s="83">
        <v>37697</v>
      </c>
      <c r="N158" s="86">
        <f t="shared" si="17"/>
        <v>1114.7706421569139</v>
      </c>
      <c r="O158" s="86">
        <f t="shared" si="18"/>
        <v>871.72341239023581</v>
      </c>
      <c r="P158" s="86">
        <f t="shared" si="19"/>
        <v>793.99630202409855</v>
      </c>
      <c r="Q158" s="61">
        <f t="shared" si="14"/>
        <v>2780.4903565712484</v>
      </c>
      <c r="R158" s="61">
        <f t="shared" si="20"/>
        <v>-885.72141608410766</v>
      </c>
      <c r="S158" s="62">
        <f t="shared" si="15"/>
        <v>3.1392380336293173</v>
      </c>
      <c r="T158" s="59"/>
      <c r="U158" s="59"/>
      <c r="V158" s="59"/>
    </row>
    <row r="159" spans="7:22" x14ac:dyDescent="0.4">
      <c r="G159" s="64"/>
      <c r="H159" s="83">
        <v>37704</v>
      </c>
      <c r="I159" s="84">
        <v>1046.71997070312</v>
      </c>
      <c r="J159" s="70">
        <v>0.95633204305838193</v>
      </c>
      <c r="K159" s="85">
        <f t="shared" si="16"/>
        <v>109.33483246775577</v>
      </c>
      <c r="L159" s="59"/>
      <c r="M159" s="83">
        <v>37704</v>
      </c>
      <c r="N159" s="86">
        <f t="shared" si="17"/>
        <v>1067.4516055980655</v>
      </c>
      <c r="O159" s="86">
        <f t="shared" si="18"/>
        <v>797.71875087477463</v>
      </c>
      <c r="P159" s="86">
        <f t="shared" si="19"/>
        <v>794.44776839799351</v>
      </c>
      <c r="Q159" s="61">
        <f t="shared" si="14"/>
        <v>2659.6181248708335</v>
      </c>
      <c r="R159" s="61">
        <f t="shared" si="20"/>
        <v>-886.74399216772451</v>
      </c>
      <c r="S159" s="62">
        <f t="shared" si="15"/>
        <v>2.9993077464998219</v>
      </c>
      <c r="T159" s="59"/>
      <c r="U159" s="59"/>
      <c r="V159" s="59"/>
    </row>
    <row r="160" spans="7:22" ht="17.5" customHeight="1" x14ac:dyDescent="0.4">
      <c r="G160" s="64"/>
      <c r="H160" s="83">
        <v>37711</v>
      </c>
      <c r="I160" s="84">
        <v>1050.69995117187</v>
      </c>
      <c r="J160" s="70">
        <v>0.96360463354971537</v>
      </c>
      <c r="K160" s="85">
        <f t="shared" si="16"/>
        <v>109.39700026403996</v>
      </c>
      <c r="L160" s="59"/>
      <c r="M160" s="83">
        <v>37711</v>
      </c>
      <c r="N160" s="86">
        <f t="shared" si="17"/>
        <v>1071.5104146974679</v>
      </c>
      <c r="O160" s="86">
        <f t="shared" si="18"/>
        <v>803.78513947325439</v>
      </c>
      <c r="P160" s="86">
        <f t="shared" si="19"/>
        <v>794.89949147571213</v>
      </c>
      <c r="Q160" s="61">
        <f t="shared" si="14"/>
        <v>2670.1950456464347</v>
      </c>
      <c r="R160" s="61">
        <f t="shared" si="20"/>
        <v>-887.7677488277933</v>
      </c>
      <c r="S160" s="62">
        <f t="shared" si="15"/>
        <v>3.0077630654776035</v>
      </c>
      <c r="T160" s="59"/>
      <c r="U160" s="59"/>
      <c r="V160" s="59"/>
    </row>
    <row r="161" spans="1:22" ht="17.5" customHeight="1" x14ac:dyDescent="0.4">
      <c r="G161" s="64"/>
      <c r="H161" s="83">
        <v>37718</v>
      </c>
      <c r="I161" s="84">
        <v>1026.15002441406</v>
      </c>
      <c r="J161" s="70">
        <v>0.91857479767554917</v>
      </c>
      <c r="K161" s="85">
        <f t="shared" si="16"/>
        <v>109.4592034089391</v>
      </c>
      <c r="L161" s="59"/>
      <c r="M161" s="83">
        <v>37718</v>
      </c>
      <c r="N161" s="86">
        <f t="shared" si="17"/>
        <v>1046.474245073862</v>
      </c>
      <c r="O161" s="86">
        <f t="shared" si="18"/>
        <v>766.2237666358883</v>
      </c>
      <c r="P161" s="86">
        <f t="shared" si="19"/>
        <v>795.35147140321635</v>
      </c>
      <c r="Q161" s="61">
        <f t="shared" si="14"/>
        <v>2608.0494831129668</v>
      </c>
      <c r="R161" s="61">
        <f t="shared" si="20"/>
        <v>-888.7926874273038</v>
      </c>
      <c r="S161" s="62">
        <f t="shared" si="15"/>
        <v>2.9343732458715626</v>
      </c>
      <c r="T161" s="59"/>
      <c r="U161" s="59"/>
      <c r="V161" s="59"/>
    </row>
    <row r="162" spans="1:22" ht="17.5" customHeight="1" x14ac:dyDescent="0.4">
      <c r="G162" s="64"/>
      <c r="H162" s="83">
        <v>37725</v>
      </c>
      <c r="I162" s="84">
        <v>1083.56005859375</v>
      </c>
      <c r="J162" s="70">
        <v>1.0213578396800891</v>
      </c>
      <c r="K162" s="85">
        <f t="shared" si="16"/>
        <v>109.52144192255243</v>
      </c>
      <c r="L162" s="59"/>
      <c r="M162" s="83">
        <v>37725</v>
      </c>
      <c r="N162" s="86">
        <f t="shared" si="17"/>
        <v>1105.021358798447</v>
      </c>
      <c r="O162" s="86">
        <f t="shared" si="18"/>
        <v>851.95963680160821</v>
      </c>
      <c r="P162" s="86">
        <f t="shared" si="19"/>
        <v>795.80370832655092</v>
      </c>
      <c r="Q162" s="61">
        <f t="shared" si="14"/>
        <v>2752.7847039266062</v>
      </c>
      <c r="R162" s="61">
        <f t="shared" si="20"/>
        <v>-889.81880933081936</v>
      </c>
      <c r="S162" s="62">
        <f t="shared" si="15"/>
        <v>3.0936463413229198</v>
      </c>
      <c r="T162" s="59"/>
      <c r="U162" s="59"/>
      <c r="V162" s="59"/>
    </row>
    <row r="163" spans="1:22" x14ac:dyDescent="0.4">
      <c r="G163" s="64"/>
      <c r="H163" s="83">
        <v>37732</v>
      </c>
      <c r="I163" s="84">
        <v>1083.18994140625</v>
      </c>
      <c r="J163" s="70">
        <v>1.0206600987693659</v>
      </c>
      <c r="K163" s="85">
        <f t="shared" si="16"/>
        <v>109.58371582499059</v>
      </c>
      <c r="L163" s="59"/>
      <c r="M163" s="83">
        <v>37732</v>
      </c>
      <c r="N163" s="86">
        <f t="shared" si="17"/>
        <v>1104.643910964151</v>
      </c>
      <c r="O163" s="86">
        <f t="shared" si="18"/>
        <v>851.37762032336047</v>
      </c>
      <c r="P163" s="86">
        <f t="shared" si="19"/>
        <v>796.25620239184366</v>
      </c>
      <c r="Q163" s="61">
        <f t="shared" si="14"/>
        <v>2752.2777336793552</v>
      </c>
      <c r="R163" s="61">
        <f t="shared" si="20"/>
        <v>-890.84611590447878</v>
      </c>
      <c r="S163" s="62">
        <f t="shared" si="15"/>
        <v>3.0895097195153163</v>
      </c>
      <c r="T163" s="59"/>
      <c r="U163" s="59"/>
      <c r="V163" s="59"/>
    </row>
    <row r="164" spans="1:22" x14ac:dyDescent="0.4">
      <c r="G164" s="64"/>
      <c r="H164" s="83">
        <v>37739</v>
      </c>
      <c r="I164" s="84">
        <v>1136.34997558593</v>
      </c>
      <c r="J164" s="70">
        <v>1.1208425758443921</v>
      </c>
      <c r="K164" s="85">
        <f t="shared" si="16"/>
        <v>109.6460251363757</v>
      </c>
      <c r="L164" s="59"/>
      <c r="M164" s="83">
        <v>37739</v>
      </c>
      <c r="N164" s="86">
        <f t="shared" si="17"/>
        <v>1158.8568479740652</v>
      </c>
      <c r="O164" s="86">
        <f t="shared" si="18"/>
        <v>934.94424454338753</v>
      </c>
      <c r="P164" s="86">
        <f t="shared" si="19"/>
        <v>796.70895374530562</v>
      </c>
      <c r="Q164" s="61">
        <f t="shared" si="14"/>
        <v>2890.5100462627584</v>
      </c>
      <c r="R164" s="61">
        <f t="shared" si="20"/>
        <v>-891.87460851599815</v>
      </c>
      <c r="S164" s="62">
        <f t="shared" si="15"/>
        <v>3.2409377043173322</v>
      </c>
      <c r="T164" s="59"/>
      <c r="U164" s="59"/>
      <c r="V164" s="59"/>
    </row>
    <row r="165" spans="1:22" x14ac:dyDescent="0.4">
      <c r="G165" s="64"/>
      <c r="H165" s="83">
        <v>37746</v>
      </c>
      <c r="I165" s="84">
        <v>1143.55004882812</v>
      </c>
      <c r="J165" s="70">
        <v>1.135046208197855</v>
      </c>
      <c r="K165" s="85">
        <f t="shared" si="16"/>
        <v>109.70836987684126</v>
      </c>
      <c r="L165" s="59"/>
      <c r="M165" s="83">
        <v>37746</v>
      </c>
      <c r="N165" s="86">
        <f t="shared" si="17"/>
        <v>1166.1995279246892</v>
      </c>
      <c r="O165" s="86">
        <f t="shared" si="18"/>
        <v>946.79212095946332</v>
      </c>
      <c r="P165" s="86">
        <f t="shared" si="19"/>
        <v>797.16196253323074</v>
      </c>
      <c r="Q165" s="61">
        <f t="shared" si="14"/>
        <v>2910.1536114173832</v>
      </c>
      <c r="R165" s="61">
        <f t="shared" si="20"/>
        <v>-892.90428853467233</v>
      </c>
      <c r="S165" s="62">
        <f t="shared" si="15"/>
        <v>3.2591999487349077</v>
      </c>
      <c r="T165" s="59"/>
      <c r="U165" s="59"/>
      <c r="V165" s="59"/>
    </row>
    <row r="166" spans="1:22" x14ac:dyDescent="0.4">
      <c r="G166" s="64"/>
      <c r="H166" s="83">
        <v>37753</v>
      </c>
      <c r="I166" s="84">
        <v>1154.47998046875</v>
      </c>
      <c r="J166" s="70">
        <v>1.156743513842277</v>
      </c>
      <c r="K166" s="85">
        <f t="shared" si="16"/>
        <v>109.77075006653226</v>
      </c>
      <c r="L166" s="59"/>
      <c r="M166" s="83">
        <v>37753</v>
      </c>
      <c r="N166" s="86">
        <f t="shared" si="17"/>
        <v>1177.3459409151953</v>
      </c>
      <c r="O166" s="86">
        <f t="shared" si="18"/>
        <v>964.89080089145</v>
      </c>
      <c r="P166" s="86">
        <f t="shared" si="19"/>
        <v>797.61522890199637</v>
      </c>
      <c r="Q166" s="61">
        <f t="shared" si="14"/>
        <v>2939.8519707086416</v>
      </c>
      <c r="R166" s="61">
        <f t="shared" si="20"/>
        <v>-893.93515733137735</v>
      </c>
      <c r="S166" s="62">
        <f t="shared" si="15"/>
        <v>3.2886635530532704</v>
      </c>
      <c r="T166" s="59"/>
      <c r="U166" s="59"/>
      <c r="V166" s="59"/>
    </row>
    <row r="167" spans="1:22" x14ac:dyDescent="0.4">
      <c r="G167" s="64"/>
      <c r="H167" s="83">
        <v>37760</v>
      </c>
      <c r="I167" s="84">
        <v>1130.05004882812</v>
      </c>
      <c r="J167" s="70">
        <v>1.1077878533769729</v>
      </c>
      <c r="K167" s="85">
        <f t="shared" si="16"/>
        <v>109.83316572560514</v>
      </c>
      <c r="L167" s="59"/>
      <c r="M167" s="83">
        <v>37760</v>
      </c>
      <c r="N167" s="86">
        <f t="shared" si="17"/>
        <v>1152.4321430663551</v>
      </c>
      <c r="O167" s="86">
        <f t="shared" si="18"/>
        <v>924.0547245536336</v>
      </c>
      <c r="P167" s="86">
        <f t="shared" si="19"/>
        <v>798.06875299806302</v>
      </c>
      <c r="Q167" s="61">
        <f t="shared" si="14"/>
        <v>2874.5556206180518</v>
      </c>
      <c r="R167" s="61">
        <f t="shared" si="20"/>
        <v>-894.96721627857187</v>
      </c>
      <c r="S167" s="62">
        <f t="shared" si="15"/>
        <v>3.2119116413793907</v>
      </c>
      <c r="T167" s="59"/>
      <c r="U167" s="59"/>
      <c r="V167" s="59"/>
    </row>
    <row r="168" spans="1:22" x14ac:dyDescent="0.4">
      <c r="G168" s="64"/>
      <c r="H168" s="83">
        <v>37767</v>
      </c>
      <c r="I168" s="84">
        <v>1197.89001464843</v>
      </c>
      <c r="J168" s="70">
        <v>1.240794865211861</v>
      </c>
      <c r="K168" s="85">
        <f t="shared" si="16"/>
        <v>109.89561687422778</v>
      </c>
      <c r="L168" s="59"/>
      <c r="M168" s="83">
        <v>37767</v>
      </c>
      <c r="N168" s="86">
        <f t="shared" si="17"/>
        <v>1221.615766638535</v>
      </c>
      <c r="O168" s="86">
        <f t="shared" si="18"/>
        <v>1035.0017414487224</v>
      </c>
      <c r="P168" s="86">
        <f t="shared" si="19"/>
        <v>798.52253496797448</v>
      </c>
      <c r="Q168" s="61">
        <f t="shared" si="14"/>
        <v>3055.1400430552317</v>
      </c>
      <c r="R168" s="61">
        <f t="shared" si="20"/>
        <v>-896.00046675029898</v>
      </c>
      <c r="S168" s="62">
        <f t="shared" si="15"/>
        <v>3.4097527361072797</v>
      </c>
      <c r="T168" s="59"/>
      <c r="U168" s="59"/>
      <c r="V168" s="59"/>
    </row>
    <row r="169" spans="1:22" x14ac:dyDescent="0.4">
      <c r="G169" s="64"/>
      <c r="H169" s="83">
        <v>37774</v>
      </c>
      <c r="I169" s="84">
        <v>1213.10998535156</v>
      </c>
      <c r="J169" s="70">
        <v>1.272325074607022</v>
      </c>
      <c r="K169" s="85">
        <f t="shared" si="16"/>
        <v>109.95810353257956</v>
      </c>
      <c r="L169" s="59"/>
      <c r="M169" s="83">
        <v>37774</v>
      </c>
      <c r="N169" s="86">
        <f t="shared" si="17"/>
        <v>1237.1371884313171</v>
      </c>
      <c r="O169" s="86">
        <f t="shared" si="18"/>
        <v>1061.3024802309244</v>
      </c>
      <c r="P169" s="86">
        <f t="shared" si="19"/>
        <v>798.97657495835779</v>
      </c>
      <c r="Q169" s="61">
        <f t="shared" si="14"/>
        <v>3097.4162436205988</v>
      </c>
      <c r="R169" s="61">
        <f t="shared" si="20"/>
        <v>-897.03491012218808</v>
      </c>
      <c r="S169" s="62">
        <f t="shared" si="15"/>
        <v>3.45294949914345</v>
      </c>
      <c r="T169" s="59"/>
      <c r="U169" s="59"/>
      <c r="V169" s="59"/>
    </row>
    <row r="170" spans="1:22" x14ac:dyDescent="0.4">
      <c r="G170" s="64"/>
      <c r="H170" s="83">
        <v>37781</v>
      </c>
      <c r="I170" s="84">
        <v>1203.91003417968</v>
      </c>
      <c r="J170" s="70">
        <v>1.253027024632186</v>
      </c>
      <c r="K170" s="85">
        <f t="shared" si="16"/>
        <v>110.0206257208513</v>
      </c>
      <c r="L170" s="59"/>
      <c r="M170" s="83">
        <v>37781</v>
      </c>
      <c r="N170" s="86">
        <f t="shared" si="17"/>
        <v>1227.7550203971578</v>
      </c>
      <c r="O170" s="86">
        <f t="shared" si="18"/>
        <v>1045.2051253090781</v>
      </c>
      <c r="P170" s="86">
        <f t="shared" si="19"/>
        <v>799.4308731159233</v>
      </c>
      <c r="Q170" s="61">
        <f t="shared" si="14"/>
        <v>3072.3910188221589</v>
      </c>
      <c r="R170" s="61">
        <f t="shared" si="20"/>
        <v>-898.07054777145686</v>
      </c>
      <c r="S170" s="62">
        <f t="shared" si="15"/>
        <v>3.421102079837973</v>
      </c>
      <c r="T170" s="59"/>
      <c r="U170" s="59"/>
      <c r="V170" s="59"/>
    </row>
    <row r="171" spans="1:22" ht="17.5" customHeight="1" thickBot="1" x14ac:dyDescent="0.45">
      <c r="A171" s="4"/>
      <c r="G171" s="66" t="s">
        <v>50</v>
      </c>
      <c r="H171" s="93">
        <v>37788</v>
      </c>
      <c r="I171" s="94">
        <v>1223.40002441406</v>
      </c>
      <c r="J171" s="70">
        <v>1.2935973060986681</v>
      </c>
      <c r="K171" s="85">
        <f t="shared" si="16"/>
        <v>110.08318345924532</v>
      </c>
      <c r="L171" s="85"/>
      <c r="M171" s="93">
        <v>37788</v>
      </c>
      <c r="N171" s="86">
        <f t="shared" si="17"/>
        <v>1247.6310349484081</v>
      </c>
      <c r="O171" s="86">
        <f t="shared" si="18"/>
        <v>1079.0465870576356</v>
      </c>
      <c r="P171" s="86">
        <f t="shared" si="19"/>
        <v>799.88542958746507</v>
      </c>
      <c r="Q171" s="61">
        <f t="shared" si="14"/>
        <v>3126.563051593509</v>
      </c>
      <c r="R171" s="61">
        <f t="shared" si="20"/>
        <v>-899.10738107691304</v>
      </c>
      <c r="S171" s="62">
        <f t="shared" si="15"/>
        <v>3.4774078351449447</v>
      </c>
      <c r="T171" s="59"/>
      <c r="U171" s="59"/>
      <c r="V171" s="59"/>
    </row>
    <row r="172" spans="1:22" ht="17.5" customHeight="1" thickBot="1" x14ac:dyDescent="0.45">
      <c r="G172" s="65" t="s">
        <v>48</v>
      </c>
      <c r="H172" s="88">
        <v>37795</v>
      </c>
      <c r="I172" s="89">
        <v>1205.23999023437</v>
      </c>
      <c r="J172" s="70">
        <v>1.255193234127592</v>
      </c>
      <c r="K172" s="85">
        <f t="shared" si="16"/>
        <v>110.14577676797542</v>
      </c>
      <c r="L172" s="59"/>
      <c r="M172" s="88">
        <v>37795</v>
      </c>
      <c r="N172" s="86">
        <f t="shared" si="17"/>
        <v>1229.1113179415718</v>
      </c>
      <c r="O172" s="86">
        <f t="shared" si="18"/>
        <v>1047.0120562232426</v>
      </c>
      <c r="P172" s="86">
        <f t="shared" si="19"/>
        <v>800.34024451986045</v>
      </c>
      <c r="Q172" s="61">
        <f t="shared" si="14"/>
        <v>3076.4636186846747</v>
      </c>
      <c r="R172" s="61">
        <f t="shared" si="20"/>
        <v>-900.1454114189562</v>
      </c>
      <c r="S172" s="62">
        <f t="shared" si="15"/>
        <v>3.4177407112869136</v>
      </c>
      <c r="T172" s="59"/>
      <c r="U172" s="59"/>
      <c r="V172" s="59"/>
    </row>
    <row r="173" spans="1:22" ht="17.5" customHeight="1" thickBot="1" x14ac:dyDescent="0.45">
      <c r="G173" s="66" t="s">
        <v>50</v>
      </c>
      <c r="H173" s="93">
        <v>37802</v>
      </c>
      <c r="I173" s="94">
        <v>1231.33996582031</v>
      </c>
      <c r="J173" s="70">
        <v>1.309556702037409</v>
      </c>
      <c r="K173" s="85">
        <f t="shared" si="16"/>
        <v>110.2084056672669</v>
      </c>
      <c r="L173" s="59"/>
      <c r="M173" s="93">
        <v>37802</v>
      </c>
      <c r="N173" s="86">
        <f t="shared" si="17"/>
        <v>1255.7282371034057</v>
      </c>
      <c r="O173" s="86">
        <f t="shared" si="18"/>
        <v>1092.3590233451971</v>
      </c>
      <c r="P173" s="86">
        <f t="shared" si="19"/>
        <v>800.79531806007014</v>
      </c>
      <c r="Q173" s="61">
        <f t="shared" si="14"/>
        <v>3148.8825785086733</v>
      </c>
      <c r="R173" s="61">
        <f t="shared" si="20"/>
        <v>-901.18464017957945</v>
      </c>
      <c r="S173" s="62">
        <f t="shared" si="15"/>
        <v>3.494159174618416</v>
      </c>
      <c r="T173" s="59"/>
      <c r="U173" s="59"/>
      <c r="V173" s="59"/>
    </row>
    <row r="174" spans="1:22" x14ac:dyDescent="0.4">
      <c r="G174" s="64"/>
      <c r="H174" s="83">
        <v>37809</v>
      </c>
      <c r="I174" s="84">
        <v>1280.56994628906</v>
      </c>
      <c r="J174" s="70">
        <v>1.4142710013431641</v>
      </c>
      <c r="K174" s="85">
        <f t="shared" si="16"/>
        <v>110.27107017735656</v>
      </c>
      <c r="L174" s="59"/>
      <c r="M174" s="83">
        <v>37809</v>
      </c>
      <c r="N174" s="86">
        <f t="shared" si="17"/>
        <v>1305.9332806353721</v>
      </c>
      <c r="O174" s="86">
        <f t="shared" si="18"/>
        <v>1179.7058404337201</v>
      </c>
      <c r="P174" s="86">
        <f t="shared" si="19"/>
        <v>801.25065035513876</v>
      </c>
      <c r="Q174" s="61">
        <f t="shared" si="14"/>
        <v>3286.8897714242312</v>
      </c>
      <c r="R174" s="61">
        <f t="shared" si="20"/>
        <v>-902.22506874237149</v>
      </c>
      <c r="S174" s="62">
        <f t="shared" si="15"/>
        <v>3.6430929324607315</v>
      </c>
      <c r="T174" s="59"/>
      <c r="U174" s="59"/>
      <c r="V174" s="59"/>
    </row>
    <row r="175" spans="1:22" x14ac:dyDescent="0.4">
      <c r="G175" s="64"/>
      <c r="H175" s="83">
        <v>37816</v>
      </c>
      <c r="I175" s="84">
        <v>1259.91003417968</v>
      </c>
      <c r="J175" s="70">
        <v>1.368637079242669</v>
      </c>
      <c r="K175" s="85">
        <f t="shared" si="16"/>
        <v>110.3337703184927</v>
      </c>
      <c r="L175" s="59"/>
      <c r="M175" s="83">
        <v>37816</v>
      </c>
      <c r="N175" s="86">
        <f t="shared" si="17"/>
        <v>1284.8641724020988</v>
      </c>
      <c r="O175" s="86">
        <f t="shared" si="18"/>
        <v>1141.6405726224423</v>
      </c>
      <c r="P175" s="86">
        <f t="shared" si="19"/>
        <v>801.70624155219423</v>
      </c>
      <c r="Q175" s="61">
        <f t="shared" si="14"/>
        <v>3228.2109865767352</v>
      </c>
      <c r="R175" s="61">
        <f t="shared" si="20"/>
        <v>-903.26669849251857</v>
      </c>
      <c r="S175" s="62">
        <f t="shared" si="15"/>
        <v>3.5739289314710336</v>
      </c>
      <c r="T175" s="59"/>
      <c r="U175" s="59"/>
      <c r="V175" s="59"/>
    </row>
    <row r="176" spans="1:22" x14ac:dyDescent="0.4">
      <c r="G176" s="64"/>
      <c r="H176" s="83">
        <v>37823</v>
      </c>
      <c r="I176" s="84">
        <v>1278.31005859375</v>
      </c>
      <c r="J176" s="70">
        <v>1.408612879083748</v>
      </c>
      <c r="K176" s="85">
        <f t="shared" si="16"/>
        <v>110.39650611093514</v>
      </c>
      <c r="L176" s="59"/>
      <c r="M176" s="83">
        <v>37823</v>
      </c>
      <c r="N176" s="86">
        <f t="shared" si="17"/>
        <v>1303.6286329584871</v>
      </c>
      <c r="O176" s="86">
        <f t="shared" si="18"/>
        <v>1174.9861510184794</v>
      </c>
      <c r="P176" s="86">
        <f t="shared" si="19"/>
        <v>802.16209179844827</v>
      </c>
      <c r="Q176" s="61">
        <f t="shared" si="14"/>
        <v>3280.7768757754147</v>
      </c>
      <c r="R176" s="61">
        <f t="shared" si="20"/>
        <v>-904.30953081680593</v>
      </c>
      <c r="S176" s="62">
        <f t="shared" si="15"/>
        <v>3.6279357498445197</v>
      </c>
      <c r="T176" s="59"/>
      <c r="U176" s="59"/>
      <c r="V176" s="59"/>
    </row>
    <row r="177" spans="2:22" x14ac:dyDescent="0.4">
      <c r="G177" s="64"/>
      <c r="H177" s="83">
        <v>37830</v>
      </c>
      <c r="I177" s="84">
        <v>1264.33996582031</v>
      </c>
      <c r="J177" s="70">
        <v>1.3778246482153931</v>
      </c>
      <c r="K177" s="85">
        <f t="shared" si="16"/>
        <v>110.45927757495519</v>
      </c>
      <c r="L177" s="59"/>
      <c r="M177" s="83">
        <v>37830</v>
      </c>
      <c r="N177" s="86">
        <f t="shared" si="17"/>
        <v>1289.3818445348886</v>
      </c>
      <c r="O177" s="86">
        <f t="shared" si="18"/>
        <v>1149.3043292618818</v>
      </c>
      <c r="P177" s="86">
        <f t="shared" si="19"/>
        <v>802.61820124119629</v>
      </c>
      <c r="Q177" s="61">
        <f t="shared" si="14"/>
        <v>3241.3043750379666</v>
      </c>
      <c r="R177" s="61">
        <f t="shared" si="20"/>
        <v>-905.35356710361998</v>
      </c>
      <c r="S177" s="62">
        <f t="shared" si="15"/>
        <v>3.5801530946715663</v>
      </c>
      <c r="T177" s="59"/>
      <c r="U177" s="59"/>
      <c r="V177" s="59"/>
    </row>
    <row r="178" spans="2:22" x14ac:dyDescent="0.4">
      <c r="E178" s="4"/>
      <c r="F178" s="4"/>
      <c r="G178" s="64"/>
      <c r="H178" s="83">
        <v>37837</v>
      </c>
      <c r="I178" s="84">
        <v>1207.28002929687</v>
      </c>
      <c r="J178" s="70">
        <v>1.2534615985721851</v>
      </c>
      <c r="K178" s="85">
        <f t="shared" si="16"/>
        <v>110.52208473083576</v>
      </c>
      <c r="L178" s="59"/>
      <c r="M178" s="83">
        <v>37837</v>
      </c>
      <c r="N178" s="86">
        <f t="shared" si="17"/>
        <v>1231.1917626007921</v>
      </c>
      <c r="O178" s="86">
        <f t="shared" si="18"/>
        <v>1045.5676226060104</v>
      </c>
      <c r="P178" s="86">
        <f t="shared" si="19"/>
        <v>803.07457002781746</v>
      </c>
      <c r="Q178" s="61">
        <f t="shared" si="14"/>
        <v>3079.8339552346201</v>
      </c>
      <c r="R178" s="61">
        <f t="shared" si="20"/>
        <v>-906.39880874295</v>
      </c>
      <c r="S178" s="62">
        <f t="shared" si="15"/>
        <v>3.3978795266797897</v>
      </c>
      <c r="T178" s="59"/>
      <c r="U178" s="59"/>
      <c r="V178" s="59"/>
    </row>
    <row r="179" spans="2:22" x14ac:dyDescent="0.4">
      <c r="B179" s="27"/>
      <c r="C179" s="4"/>
      <c r="D179" s="4"/>
      <c r="G179" s="64"/>
      <c r="H179" s="83">
        <v>37844</v>
      </c>
      <c r="I179" s="84">
        <v>1253.63000488281</v>
      </c>
      <c r="J179" s="70">
        <v>1.349707561533356</v>
      </c>
      <c r="K179" s="85">
        <f t="shared" si="16"/>
        <v>110.5849275988712</v>
      </c>
      <c r="L179" s="59"/>
      <c r="M179" s="83">
        <v>37844</v>
      </c>
      <c r="N179" s="86">
        <f t="shared" si="17"/>
        <v>1278.4597590501266</v>
      </c>
      <c r="O179" s="86">
        <f t="shared" si="18"/>
        <v>1125.8506267230628</v>
      </c>
      <c r="P179" s="86">
        <f t="shared" si="19"/>
        <v>803.53119830577464</v>
      </c>
      <c r="Q179" s="61">
        <f t="shared" si="14"/>
        <v>3207.8415840789639</v>
      </c>
      <c r="R179" s="61">
        <f t="shared" si="20"/>
        <v>-907.44525712638995</v>
      </c>
      <c r="S179" s="62">
        <f t="shared" si="15"/>
        <v>3.5350249052347764</v>
      </c>
      <c r="T179" s="59"/>
      <c r="U179" s="59"/>
      <c r="V179" s="59"/>
    </row>
    <row r="180" spans="2:22" x14ac:dyDescent="0.4">
      <c r="G180" s="64"/>
      <c r="H180" s="83">
        <v>37851</v>
      </c>
      <c r="I180" s="84">
        <v>1304.5400390625</v>
      </c>
      <c r="J180" s="70">
        <v>1.459331067388534</v>
      </c>
      <c r="K180" s="85">
        <f t="shared" si="16"/>
        <v>110.64780619936748</v>
      </c>
      <c r="L180" s="59"/>
      <c r="M180" s="83">
        <v>37851</v>
      </c>
      <c r="N180" s="86">
        <f t="shared" si="17"/>
        <v>1330.3781319169952</v>
      </c>
      <c r="O180" s="86">
        <f t="shared" si="18"/>
        <v>1217.2924295906548</v>
      </c>
      <c r="P180" s="86">
        <f t="shared" si="19"/>
        <v>803.9880862226147</v>
      </c>
      <c r="Q180" s="61">
        <f t="shared" si="14"/>
        <v>3351.6586477302644</v>
      </c>
      <c r="R180" s="61">
        <f t="shared" si="20"/>
        <v>-908.49291364714065</v>
      </c>
      <c r="S180" s="62">
        <f t="shared" si="15"/>
        <v>3.6892512835075908</v>
      </c>
      <c r="T180" s="59"/>
      <c r="U180" s="59"/>
      <c r="V180" s="59"/>
    </row>
    <row r="181" spans="2:22" x14ac:dyDescent="0.4">
      <c r="G181" s="64"/>
      <c r="H181" s="83">
        <v>37858</v>
      </c>
      <c r="I181" s="84">
        <v>1341.19995117187</v>
      </c>
      <c r="J181" s="70">
        <v>1.5413507019984209</v>
      </c>
      <c r="K181" s="85">
        <f t="shared" si="16"/>
        <v>110.71072055264206</v>
      </c>
      <c r="L181" s="59"/>
      <c r="M181" s="83">
        <v>37858</v>
      </c>
      <c r="N181" s="86">
        <f t="shared" si="17"/>
        <v>1367.7641407230983</v>
      </c>
      <c r="O181" s="86">
        <f t="shared" si="18"/>
        <v>1285.708625558492</v>
      </c>
      <c r="P181" s="86">
        <f t="shared" si="19"/>
        <v>804.44523392596841</v>
      </c>
      <c r="Q181" s="61">
        <f t="shared" si="14"/>
        <v>3457.9180002075586</v>
      </c>
      <c r="R181" s="61">
        <f t="shared" si="20"/>
        <v>-909.54177970001115</v>
      </c>
      <c r="S181" s="62">
        <f t="shared" si="15"/>
        <v>3.80182425632835</v>
      </c>
      <c r="T181" s="59"/>
      <c r="U181" s="59"/>
      <c r="V181" s="59"/>
    </row>
    <row r="182" spans="2:22" x14ac:dyDescent="0.4">
      <c r="G182" s="64"/>
      <c r="H182" s="83">
        <v>37865</v>
      </c>
      <c r="I182" s="84">
        <v>1361.90002441406</v>
      </c>
      <c r="J182" s="70">
        <v>1.5889290998284991</v>
      </c>
      <c r="K182" s="85">
        <f t="shared" si="16"/>
        <v>110.77367067902398</v>
      </c>
      <c r="L182" s="59"/>
      <c r="M182" s="83">
        <v>37865</v>
      </c>
      <c r="N182" s="86">
        <f t="shared" si="17"/>
        <v>1388.8742055320561</v>
      </c>
      <c r="O182" s="86">
        <f t="shared" si="18"/>
        <v>1325.3958663668773</v>
      </c>
      <c r="P182" s="86">
        <f t="shared" si="19"/>
        <v>804.90264156355033</v>
      </c>
      <c r="Q182" s="61">
        <f t="shared" si="14"/>
        <v>3519.1727134624839</v>
      </c>
      <c r="R182" s="61">
        <f t="shared" si="20"/>
        <v>-910.59185668142095</v>
      </c>
      <c r="S182" s="62">
        <f t="shared" si="15"/>
        <v>3.8647091862734495</v>
      </c>
      <c r="T182" s="59"/>
      <c r="U182" s="59"/>
      <c r="V182" s="59"/>
    </row>
    <row r="183" spans="2:22" x14ac:dyDescent="0.4">
      <c r="G183" s="64"/>
      <c r="H183" s="83">
        <v>37872</v>
      </c>
      <c r="I183" s="84">
        <v>1357.63000488281</v>
      </c>
      <c r="J183" s="70">
        <v>1.5789654341138171</v>
      </c>
      <c r="K183" s="85">
        <f t="shared" si="16"/>
        <v>110.83665659885384</v>
      </c>
      <c r="L183" s="59"/>
      <c r="M183" s="83">
        <v>37872</v>
      </c>
      <c r="N183" s="86">
        <f t="shared" si="17"/>
        <v>1384.5196127735878</v>
      </c>
      <c r="O183" s="86">
        <f t="shared" si="18"/>
        <v>1317.0847331932659</v>
      </c>
      <c r="P183" s="86">
        <f t="shared" si="19"/>
        <v>805.36030928315904</v>
      </c>
      <c r="Q183" s="61">
        <f t="shared" si="14"/>
        <v>3506.9646552500126</v>
      </c>
      <c r="R183" s="61">
        <f t="shared" si="20"/>
        <v>-911.64314598940166</v>
      </c>
      <c r="S183" s="62">
        <f t="shared" si="15"/>
        <v>3.8468612095404082</v>
      </c>
      <c r="T183" s="59"/>
      <c r="U183" s="59"/>
      <c r="V183" s="59"/>
    </row>
    <row r="184" spans="2:22" x14ac:dyDescent="0.4">
      <c r="G184" s="64"/>
      <c r="H184" s="83">
        <v>37879</v>
      </c>
      <c r="I184" s="84">
        <v>1392.26000976562</v>
      </c>
      <c r="J184" s="70">
        <v>1.6595169547733359</v>
      </c>
      <c r="K184" s="85">
        <f t="shared" si="16"/>
        <v>110.89967833248377</v>
      </c>
      <c r="L184" s="59"/>
      <c r="M184" s="83">
        <v>37879</v>
      </c>
      <c r="N184" s="86">
        <f t="shared" si="17"/>
        <v>1419.8355094304493</v>
      </c>
      <c r="O184" s="86">
        <f t="shared" si="18"/>
        <v>1384.2763105413151</v>
      </c>
      <c r="P184" s="86">
        <f t="shared" si="19"/>
        <v>805.81823723267723</v>
      </c>
      <c r="Q184" s="61">
        <f t="shared" si="14"/>
        <v>3609.9300572044417</v>
      </c>
      <c r="R184" s="61">
        <f t="shared" si="20"/>
        <v>-912.695649023599</v>
      </c>
      <c r="S184" s="62">
        <f t="shared" si="15"/>
        <v>3.9552396914199619</v>
      </c>
      <c r="T184" s="59"/>
      <c r="U184" s="59"/>
      <c r="V184" s="59"/>
    </row>
    <row r="185" spans="2:22" x14ac:dyDescent="0.4">
      <c r="G185" s="64"/>
      <c r="H185" s="83">
        <v>37886</v>
      </c>
      <c r="I185" s="84">
        <v>1309.31005859375</v>
      </c>
      <c r="J185" s="70">
        <v>1.461771060469423</v>
      </c>
      <c r="K185" s="85">
        <f t="shared" si="16"/>
        <v>110.96273590027754</v>
      </c>
      <c r="L185" s="59"/>
      <c r="M185" s="83">
        <v>37886</v>
      </c>
      <c r="N185" s="86">
        <f t="shared" si="17"/>
        <v>1335.2426278183646</v>
      </c>
      <c r="O185" s="86">
        <f t="shared" si="18"/>
        <v>1219.3277354729144</v>
      </c>
      <c r="P185" s="86">
        <f t="shared" si="19"/>
        <v>806.27642556007174</v>
      </c>
      <c r="Q185" s="61">
        <f t="shared" si="14"/>
        <v>3360.846788851351</v>
      </c>
      <c r="R185" s="61">
        <f t="shared" si="20"/>
        <v>-913.74936718527454</v>
      </c>
      <c r="S185" s="62">
        <f t="shared" si="15"/>
        <v>3.6780838483140594</v>
      </c>
      <c r="T185" s="59"/>
      <c r="U185" s="59"/>
      <c r="V185" s="59"/>
    </row>
    <row r="186" spans="2:22" x14ac:dyDescent="0.4">
      <c r="G186" s="64"/>
      <c r="H186" s="83">
        <v>37893</v>
      </c>
      <c r="I186" s="84">
        <v>1375.31994628906</v>
      </c>
      <c r="J186" s="70">
        <v>1.609163716478613</v>
      </c>
      <c r="K186" s="85">
        <f t="shared" si="16"/>
        <v>111.02582932261042</v>
      </c>
      <c r="L186" s="59"/>
      <c r="M186" s="83">
        <v>37893</v>
      </c>
      <c r="N186" s="86">
        <f t="shared" si="17"/>
        <v>1402.5599262151597</v>
      </c>
      <c r="O186" s="86">
        <f t="shared" si="18"/>
        <v>1342.2744528742767</v>
      </c>
      <c r="P186" s="86">
        <f t="shared" si="19"/>
        <v>806.73487441339341</v>
      </c>
      <c r="Q186" s="61">
        <f t="shared" si="14"/>
        <v>3551.5692535028297</v>
      </c>
      <c r="R186" s="61">
        <f t="shared" si="20"/>
        <v>-914.80430187730758</v>
      </c>
      <c r="S186" s="62">
        <f t="shared" si="15"/>
        <v>3.8823267951566343</v>
      </c>
      <c r="T186" s="59"/>
      <c r="U186" s="59"/>
      <c r="V186" s="59"/>
    </row>
    <row r="187" spans="2:22" x14ac:dyDescent="0.4">
      <c r="G187" s="64"/>
      <c r="H187" s="83">
        <v>37900</v>
      </c>
      <c r="I187" s="84">
        <v>1404.86999511718</v>
      </c>
      <c r="J187" s="70">
        <v>1.6783125229402449</v>
      </c>
      <c r="K187" s="85">
        <f t="shared" si="16"/>
        <v>111.08895861986933</v>
      </c>
      <c r="L187" s="59"/>
      <c r="M187" s="83">
        <v>37900</v>
      </c>
      <c r="N187" s="86">
        <f t="shared" si="17"/>
        <v>1432.6952517558479</v>
      </c>
      <c r="O187" s="86">
        <f t="shared" si="18"/>
        <v>1399.9545232174671</v>
      </c>
      <c r="P187" s="86">
        <f t="shared" si="19"/>
        <v>807.19358394077722</v>
      </c>
      <c r="Q187" s="61">
        <f t="shared" si="14"/>
        <v>3639.8433589140923</v>
      </c>
      <c r="R187" s="61">
        <f t="shared" si="20"/>
        <v>-915.86045450419715</v>
      </c>
      <c r="S187" s="62">
        <f t="shared" si="15"/>
        <v>3.9742335647459837</v>
      </c>
      <c r="T187" s="59"/>
      <c r="U187" s="59"/>
      <c r="V187" s="59"/>
    </row>
    <row r="188" spans="2:22" x14ac:dyDescent="0.4">
      <c r="G188" s="64"/>
      <c r="H188" s="83">
        <v>37907</v>
      </c>
      <c r="I188" s="84">
        <v>1394.02001953125</v>
      </c>
      <c r="J188" s="70">
        <v>1.6523889144031529</v>
      </c>
      <c r="K188" s="85">
        <f t="shared" si="16"/>
        <v>111.15212381245274</v>
      </c>
      <c r="L188" s="59"/>
      <c r="M188" s="83">
        <v>37907</v>
      </c>
      <c r="N188" s="86">
        <f t="shared" si="17"/>
        <v>1421.6303784525128</v>
      </c>
      <c r="O188" s="86">
        <f t="shared" si="18"/>
        <v>1378.3304975764972</v>
      </c>
      <c r="P188" s="86">
        <f t="shared" si="19"/>
        <v>807.65255429044259</v>
      </c>
      <c r="Q188" s="61">
        <f t="shared" si="14"/>
        <v>3607.6134303194531</v>
      </c>
      <c r="R188" s="61">
        <f t="shared" si="20"/>
        <v>-916.91782647206378</v>
      </c>
      <c r="S188" s="62">
        <f t="shared" si="15"/>
        <v>3.9345002639987041</v>
      </c>
      <c r="T188" s="59"/>
      <c r="U188" s="59"/>
      <c r="V188" s="59"/>
    </row>
    <row r="189" spans="2:22" x14ac:dyDescent="0.4">
      <c r="G189" s="59"/>
      <c r="H189" s="83">
        <v>37914</v>
      </c>
      <c r="I189" s="84">
        <v>1370.60998535156</v>
      </c>
      <c r="J189" s="70">
        <v>1.5968911734491511</v>
      </c>
      <c r="K189" s="85">
        <f t="shared" si="16"/>
        <v>111.21532492077075</v>
      </c>
      <c r="L189" s="59"/>
      <c r="M189" s="83">
        <v>37914</v>
      </c>
      <c r="N189" s="86">
        <f t="shared" si="17"/>
        <v>1397.7566784452131</v>
      </c>
      <c r="O189" s="86">
        <f t="shared" si="18"/>
        <v>1332.0373832637988</v>
      </c>
      <c r="P189" s="86">
        <f t="shared" si="19"/>
        <v>808.111785610693</v>
      </c>
      <c r="Q189" s="61">
        <f t="shared" si="14"/>
        <v>3537.9058473197047</v>
      </c>
      <c r="R189" s="61">
        <f t="shared" si="20"/>
        <v>-917.97641918865145</v>
      </c>
      <c r="S189" s="62">
        <f t="shared" si="15"/>
        <v>3.8540269372569109</v>
      </c>
      <c r="T189" s="59"/>
      <c r="U189" s="59"/>
      <c r="V189" s="59"/>
    </row>
    <row r="190" spans="2:22" x14ac:dyDescent="0.4">
      <c r="G190" s="59"/>
      <c r="H190" s="83">
        <v>37921</v>
      </c>
      <c r="I190" s="84">
        <v>1416.39001464843</v>
      </c>
      <c r="J190" s="70">
        <v>1.7035673621326359</v>
      </c>
      <c r="K190" s="85">
        <f t="shared" si="16"/>
        <v>111.27856196524505</v>
      </c>
      <c r="L190" s="59"/>
      <c r="M190" s="83">
        <v>37921</v>
      </c>
      <c r="N190" s="86">
        <f t="shared" si="17"/>
        <v>1444.4434400863845</v>
      </c>
      <c r="O190" s="86">
        <f t="shared" si="18"/>
        <v>1421.020698841646</v>
      </c>
      <c r="P190" s="86">
        <f t="shared" si="19"/>
        <v>808.57127804991637</v>
      </c>
      <c r="Q190" s="61">
        <f t="shared" si="14"/>
        <v>3674.0354169779466</v>
      </c>
      <c r="R190" s="61">
        <f t="shared" si="20"/>
        <v>-919.03623406332918</v>
      </c>
      <c r="S190" s="62">
        <f t="shared" si="15"/>
        <v>3.9977046397114906</v>
      </c>
      <c r="T190" s="59"/>
      <c r="U190" s="59"/>
      <c r="V190" s="59"/>
    </row>
    <row r="191" spans="2:22" ht="17.5" customHeight="1" x14ac:dyDescent="0.4">
      <c r="G191" s="59"/>
      <c r="H191" s="83">
        <v>37928</v>
      </c>
      <c r="I191" s="84">
        <v>1436.72998046875</v>
      </c>
      <c r="J191" s="70">
        <v>1.752495272609315</v>
      </c>
      <c r="K191" s="85">
        <f t="shared" si="16"/>
        <v>111.34183496630892</v>
      </c>
      <c r="L191" s="59"/>
      <c r="M191" s="83">
        <v>37928</v>
      </c>
      <c r="N191" s="86">
        <f t="shared" si="17"/>
        <v>1465.1862650829553</v>
      </c>
      <c r="O191" s="86">
        <f t="shared" si="18"/>
        <v>1461.8336276896093</v>
      </c>
      <c r="P191" s="86">
        <f t="shared" si="19"/>
        <v>809.03103175658498</v>
      </c>
      <c r="Q191" s="61">
        <f t="shared" si="14"/>
        <v>3736.0509245291496</v>
      </c>
      <c r="R191" s="61">
        <f t="shared" si="20"/>
        <v>-920.09727250709341</v>
      </c>
      <c r="S191" s="62">
        <f t="shared" si="15"/>
        <v>4.0604955977633841</v>
      </c>
      <c r="T191" s="59"/>
      <c r="U191" s="59"/>
      <c r="V191" s="59"/>
    </row>
    <row r="192" spans="2:22" x14ac:dyDescent="0.4">
      <c r="G192" s="59"/>
      <c r="H192" s="83">
        <v>37935</v>
      </c>
      <c r="I192" s="84">
        <v>1407.51000976562</v>
      </c>
      <c r="J192" s="70">
        <v>1.681211369274451</v>
      </c>
      <c r="K192" s="85">
        <f t="shared" si="16"/>
        <v>111.40514394440731</v>
      </c>
      <c r="L192" s="59"/>
      <c r="M192" s="83">
        <v>37935</v>
      </c>
      <c r="N192" s="86">
        <f t="shared" si="17"/>
        <v>1435.3875552889381</v>
      </c>
      <c r="O192" s="86">
        <f t="shared" si="18"/>
        <v>1402.3725788431111</v>
      </c>
      <c r="P192" s="86">
        <f t="shared" si="19"/>
        <v>809.49104687925558</v>
      </c>
      <c r="Q192" s="61">
        <f t="shared" si="14"/>
        <v>3647.2511810113047</v>
      </c>
      <c r="R192" s="61">
        <f t="shared" si="20"/>
        <v>-921.15953593256938</v>
      </c>
      <c r="S192" s="62">
        <f t="shared" si="15"/>
        <v>3.9594131512940125</v>
      </c>
      <c r="T192" s="59"/>
      <c r="U192" s="59"/>
      <c r="V192" s="59"/>
    </row>
    <row r="193" spans="7:22" x14ac:dyDescent="0.4">
      <c r="G193" s="59"/>
      <c r="H193" s="83">
        <v>37942</v>
      </c>
      <c r="I193" s="84">
        <v>1373.31994628906</v>
      </c>
      <c r="J193" s="70">
        <v>1.5995341903781111</v>
      </c>
      <c r="K193" s="85">
        <f t="shared" si="16"/>
        <v>111.46848891999676</v>
      </c>
      <c r="L193" s="59"/>
      <c r="M193" s="83">
        <v>37942</v>
      </c>
      <c r="N193" s="86">
        <f t="shared" si="17"/>
        <v>1400.5203136435553</v>
      </c>
      <c r="O193" s="86">
        <f t="shared" si="18"/>
        <v>1334.2420402952291</v>
      </c>
      <c r="P193" s="86">
        <f t="shared" si="19"/>
        <v>809.95132356656927</v>
      </c>
      <c r="Q193" s="61">
        <f t="shared" si="14"/>
        <v>3544.7136775053532</v>
      </c>
      <c r="R193" s="61">
        <f t="shared" si="20"/>
        <v>-922.22302575401329</v>
      </c>
      <c r="S193" s="62">
        <f t="shared" si="15"/>
        <v>3.8436620844585625</v>
      </c>
      <c r="T193" s="59"/>
      <c r="U193" s="59"/>
      <c r="V193" s="59"/>
    </row>
    <row r="194" spans="7:22" x14ac:dyDescent="0.4">
      <c r="G194" s="59"/>
      <c r="H194" s="83">
        <v>37949</v>
      </c>
      <c r="I194" s="84">
        <v>1424.25</v>
      </c>
      <c r="J194" s="70">
        <v>1.7181727675699341</v>
      </c>
      <c r="K194" s="85">
        <f t="shared" si="16"/>
        <v>111.53186991354542</v>
      </c>
      <c r="L194" s="59"/>
      <c r="M194" s="83">
        <v>37949</v>
      </c>
      <c r="N194" s="86">
        <f t="shared" si="17"/>
        <v>1452.4591025542315</v>
      </c>
      <c r="O194" s="86">
        <f t="shared" si="18"/>
        <v>1433.2037119133408</v>
      </c>
      <c r="P194" s="86">
        <f t="shared" si="19"/>
        <v>810.41186196725175</v>
      </c>
      <c r="Q194" s="61">
        <f t="shared" ref="Q194:Q257" si="21">SUM(N194:P194)</f>
        <v>3696.0746764348241</v>
      </c>
      <c r="R194" s="61">
        <f t="shared" si="20"/>
        <v>-923.28774338731409</v>
      </c>
      <c r="S194" s="62">
        <f t="shared" ref="S194:S257" si="22">Q194/-R194</f>
        <v>4.0031666215722108</v>
      </c>
      <c r="T194" s="59"/>
      <c r="U194" s="59"/>
      <c r="V194" s="59"/>
    </row>
    <row r="195" spans="7:22" x14ac:dyDescent="0.4">
      <c r="G195" s="59"/>
      <c r="H195" s="83">
        <v>37956</v>
      </c>
      <c r="I195" s="84">
        <v>1406.91003417968</v>
      </c>
      <c r="J195" s="70">
        <v>1.6763359312517769</v>
      </c>
      <c r="K195" s="85">
        <f t="shared" ref="K195:K258" si="23">K194*(1+Tbill_YTM)^(1/52)</f>
        <v>111.59528694553313</v>
      </c>
      <c r="L195" s="59"/>
      <c r="M195" s="83">
        <v>37956</v>
      </c>
      <c r="N195" s="86">
        <f t="shared" ref="N195:N258" si="24">IF(YEAR(M195)&lt;&gt;YEAR(M194), Q194*$C$5, N194)*(I195/I194)</f>
        <v>1434.7756964150685</v>
      </c>
      <c r="O195" s="86">
        <f t="shared" ref="O195:O258" si="25">IF(YEAR(M195)&lt;&gt;YEAR(M194), Q194*$C$6, O194)*(J195/J194)</f>
        <v>1398.3057608820845</v>
      </c>
      <c r="P195" s="86">
        <f t="shared" ref="P195:P258" si="26">IF(YEAR(M195)&lt;&gt;YEAR(M194), Q194*$C$7, P194)*(1+Tbill_YTM)^(1/52)</f>
        <v>810.87266223011329</v>
      </c>
      <c r="Q195" s="61">
        <f t="shared" si="21"/>
        <v>3643.9541195272664</v>
      </c>
      <c r="R195" s="61">
        <f t="shared" ref="R195:R258" si="27">R194*EXP($C$20/52) - IF(YEAR(M196)&lt;&gt;YEAR(M195), Initial_Assets * $C$19, 0)</f>
        <v>-924.35369024999545</v>
      </c>
      <c r="S195" s="62">
        <f t="shared" si="22"/>
        <v>3.9421643013528116</v>
      </c>
      <c r="T195" s="59"/>
      <c r="U195" s="59"/>
      <c r="V195" s="59"/>
    </row>
    <row r="196" spans="7:22" x14ac:dyDescent="0.4">
      <c r="G196" s="59"/>
      <c r="H196" s="83">
        <v>37963</v>
      </c>
      <c r="I196" s="84">
        <v>1417.27001953125</v>
      </c>
      <c r="J196" s="70">
        <v>1.7010238150114589</v>
      </c>
      <c r="K196" s="85">
        <f t="shared" si="23"/>
        <v>111.65874003645135</v>
      </c>
      <c r="L196" s="59"/>
      <c r="M196" s="83">
        <v>37963</v>
      </c>
      <c r="N196" s="86">
        <f t="shared" si="24"/>
        <v>1445.3408745974216</v>
      </c>
      <c r="O196" s="86">
        <f t="shared" si="25"/>
        <v>1418.8990139655357</v>
      </c>
      <c r="P196" s="86">
        <f t="shared" si="26"/>
        <v>811.33372450404875</v>
      </c>
      <c r="Q196" s="61">
        <f t="shared" si="21"/>
        <v>3675.5736130670061</v>
      </c>
      <c r="R196" s="61">
        <f t="shared" si="27"/>
        <v>-925.42086776121744</v>
      </c>
      <c r="S196" s="62">
        <f t="shared" si="22"/>
        <v>3.9717859636761501</v>
      </c>
      <c r="T196" s="59"/>
      <c r="U196" s="59"/>
      <c r="V196" s="59"/>
    </row>
    <row r="197" spans="7:22" x14ac:dyDescent="0.4">
      <c r="G197" s="59"/>
      <c r="H197" s="83">
        <v>37970</v>
      </c>
      <c r="I197" s="84">
        <v>1426.17004394531</v>
      </c>
      <c r="J197" s="70">
        <v>1.7223876388049051</v>
      </c>
      <c r="K197" s="85">
        <f t="shared" si="23"/>
        <v>111.72222920680318</v>
      </c>
      <c r="L197" s="59"/>
      <c r="M197" s="83">
        <v>37970</v>
      </c>
      <c r="N197" s="86">
        <f t="shared" si="24"/>
        <v>1454.4171754386759</v>
      </c>
      <c r="O197" s="86">
        <f t="shared" si="25"/>
        <v>1436.719521972268</v>
      </c>
      <c r="P197" s="86">
        <f t="shared" si="26"/>
        <v>811.79504893803755</v>
      </c>
      <c r="Q197" s="61">
        <f t="shared" si="21"/>
        <v>3702.9317463489815</v>
      </c>
      <c r="R197" s="61">
        <f t="shared" si="27"/>
        <v>-926.4892773417788</v>
      </c>
      <c r="S197" s="62">
        <f t="shared" si="22"/>
        <v>3.9967345946767847</v>
      </c>
      <c r="T197" s="59"/>
      <c r="U197" s="59"/>
      <c r="V197" s="59"/>
    </row>
    <row r="198" spans="7:22" x14ac:dyDescent="0.4">
      <c r="G198" s="59"/>
      <c r="H198" s="83">
        <v>37977</v>
      </c>
      <c r="I198" s="84">
        <v>1443.85998535156</v>
      </c>
      <c r="J198" s="70">
        <v>1.765115974796341</v>
      </c>
      <c r="K198" s="85">
        <f t="shared" si="23"/>
        <v>111.7857544771034</v>
      </c>
      <c r="L198" s="59"/>
      <c r="M198" s="83">
        <v>37977</v>
      </c>
      <c r="N198" s="86">
        <f t="shared" si="24"/>
        <v>1472.4574888802479</v>
      </c>
      <c r="O198" s="86">
        <f t="shared" si="25"/>
        <v>1472.3611122143352</v>
      </c>
      <c r="P198" s="86">
        <f t="shared" si="26"/>
        <v>812.25663568114408</v>
      </c>
      <c r="Q198" s="61">
        <f t="shared" si="21"/>
        <v>3757.0752367757268</v>
      </c>
      <c r="R198" s="61">
        <f t="shared" si="27"/>
        <v>-927.55892041411846</v>
      </c>
      <c r="S198" s="62">
        <f t="shared" si="22"/>
        <v>4.0504976601360712</v>
      </c>
      <c r="T198" s="59"/>
      <c r="U198" s="59"/>
      <c r="V198" s="59"/>
    </row>
    <row r="199" spans="7:22" ht="17.5" customHeight="1" thickBot="1" x14ac:dyDescent="0.45">
      <c r="G199" s="74" t="s">
        <v>49</v>
      </c>
      <c r="H199" s="90">
        <v>37984</v>
      </c>
      <c r="I199" s="91">
        <v>1463.56994628906</v>
      </c>
      <c r="J199" s="73">
        <v>1.813306751279314</v>
      </c>
      <c r="K199" s="92">
        <f t="shared" si="23"/>
        <v>111.84931586787843</v>
      </c>
      <c r="L199" s="74"/>
      <c r="M199" s="90">
        <v>37984</v>
      </c>
      <c r="N199" s="86">
        <f t="shared" si="24"/>
        <v>1492.5578309372322</v>
      </c>
      <c r="O199" s="86">
        <f t="shared" si="25"/>
        <v>1512.5591650754959</v>
      </c>
      <c r="P199" s="86">
        <f t="shared" si="26"/>
        <v>812.71848488251726</v>
      </c>
      <c r="Q199" s="75">
        <f t="shared" si="21"/>
        <v>3817.8354808952454</v>
      </c>
      <c r="R199" s="61">
        <f t="shared" si="27"/>
        <v>-1128.6297984023176</v>
      </c>
      <c r="S199" s="76">
        <f t="shared" si="22"/>
        <v>3.3827172437762614</v>
      </c>
      <c r="T199" s="74"/>
      <c r="U199" s="74"/>
      <c r="V199" s="74"/>
    </row>
    <row r="200" spans="7:22" ht="17.5" customHeight="1" thickTop="1" x14ac:dyDescent="0.4">
      <c r="G200" s="59"/>
      <c r="H200" s="83">
        <v>37991</v>
      </c>
      <c r="I200" s="84">
        <v>1520.4599609375</v>
      </c>
      <c r="J200" s="70">
        <v>1.9542758220148251</v>
      </c>
      <c r="K200" s="85">
        <f t="shared" si="23"/>
        <v>111.91291339966639</v>
      </c>
      <c r="L200" s="59"/>
      <c r="M200" s="83">
        <v>37991</v>
      </c>
      <c r="N200" s="86">
        <f t="shared" si="24"/>
        <v>1586.4949948900648</v>
      </c>
      <c r="O200" s="86">
        <f t="shared" si="25"/>
        <v>1234.3918480665236</v>
      </c>
      <c r="P200" s="86">
        <f t="shared" si="26"/>
        <v>1146.0018907553495</v>
      </c>
      <c r="Q200" s="61">
        <f t="shared" si="21"/>
        <v>3966.8887337119377</v>
      </c>
      <c r="R200" s="61">
        <f t="shared" si="27"/>
        <v>-1129.9328151501863</v>
      </c>
      <c r="S200" s="62">
        <f t="shared" si="22"/>
        <v>3.5107297358955578</v>
      </c>
      <c r="T200" s="59"/>
      <c r="U200" s="59"/>
      <c r="V200" s="59"/>
    </row>
    <row r="201" spans="7:22" x14ac:dyDescent="0.4">
      <c r="G201" s="59"/>
      <c r="H201" s="83">
        <v>37998</v>
      </c>
      <c r="I201" s="84">
        <v>1553.61999511718</v>
      </c>
      <c r="J201" s="70">
        <v>2.0395182548567612</v>
      </c>
      <c r="K201" s="85">
        <f t="shared" si="23"/>
        <v>111.97654709301706</v>
      </c>
      <c r="L201" s="59"/>
      <c r="M201" s="83">
        <v>37998</v>
      </c>
      <c r="N201" s="86">
        <f t="shared" si="24"/>
        <v>1621.0952011487079</v>
      </c>
      <c r="O201" s="86">
        <f t="shared" si="25"/>
        <v>1288.234075977301</v>
      </c>
      <c r="P201" s="86">
        <f t="shared" si="26"/>
        <v>1146.6535075409404</v>
      </c>
      <c r="Q201" s="61">
        <f t="shared" si="21"/>
        <v>4055.9827846669496</v>
      </c>
      <c r="R201" s="61">
        <f t="shared" si="27"/>
        <v>-1131.2373362466444</v>
      </c>
      <c r="S201" s="62">
        <f t="shared" si="22"/>
        <v>3.5854392837884737</v>
      </c>
      <c r="T201" s="59"/>
      <c r="U201" s="59"/>
      <c r="V201" s="59"/>
    </row>
    <row r="202" spans="7:22" x14ac:dyDescent="0.4">
      <c r="G202" s="59"/>
      <c r="H202" s="83">
        <v>38005</v>
      </c>
      <c r="I202" s="84">
        <v>1531.2099609375</v>
      </c>
      <c r="J202" s="70">
        <v>1.9806806060815541</v>
      </c>
      <c r="K202" s="85">
        <f t="shared" si="23"/>
        <v>112.0402169684919</v>
      </c>
      <c r="L202" s="59"/>
      <c r="M202" s="83">
        <v>38005</v>
      </c>
      <c r="N202" s="86">
        <f t="shared" si="24"/>
        <v>1597.7118776973914</v>
      </c>
      <c r="O202" s="86">
        <f t="shared" si="25"/>
        <v>1251.0700722121426</v>
      </c>
      <c r="P202" s="86">
        <f t="shared" si="26"/>
        <v>1147.3054948358983</v>
      </c>
      <c r="Q202" s="61">
        <f t="shared" si="21"/>
        <v>3996.0874447454325</v>
      </c>
      <c r="R202" s="61">
        <f t="shared" si="27"/>
        <v>-1132.5433634284807</v>
      </c>
      <c r="S202" s="62">
        <f t="shared" si="22"/>
        <v>3.5284189319235568</v>
      </c>
      <c r="T202" s="59"/>
      <c r="U202" s="59"/>
      <c r="V202" s="59"/>
    </row>
    <row r="203" spans="7:22" x14ac:dyDescent="0.4">
      <c r="G203" s="59"/>
      <c r="H203" s="83">
        <v>38012</v>
      </c>
      <c r="I203" s="84">
        <v>1493.07995605468</v>
      </c>
      <c r="J203" s="70">
        <v>1.8820352692461579</v>
      </c>
      <c r="K203" s="85">
        <f t="shared" si="23"/>
        <v>112.10392304666408</v>
      </c>
      <c r="L203" s="59"/>
      <c r="M203" s="83">
        <v>38012</v>
      </c>
      <c r="N203" s="86">
        <f t="shared" si="24"/>
        <v>1557.9258501426584</v>
      </c>
      <c r="O203" s="86">
        <f t="shared" si="25"/>
        <v>1188.7620815653313</v>
      </c>
      <c r="P203" s="86">
        <f t="shared" si="26"/>
        <v>1147.9578528508953</v>
      </c>
      <c r="Q203" s="61">
        <f t="shared" si="21"/>
        <v>3894.6457845588848</v>
      </c>
      <c r="R203" s="61">
        <f t="shared" si="27"/>
        <v>-1133.8508984344887</v>
      </c>
      <c r="S203" s="62">
        <f t="shared" si="22"/>
        <v>3.4348835371001898</v>
      </c>
      <c r="T203" s="59"/>
      <c r="U203" s="59"/>
      <c r="V203" s="59"/>
    </row>
    <row r="204" spans="7:22" x14ac:dyDescent="0.4">
      <c r="G204" s="59"/>
      <c r="H204" s="83">
        <v>38019</v>
      </c>
      <c r="I204" s="84">
        <v>1498.94995117187</v>
      </c>
      <c r="J204" s="70">
        <v>1.8968335897192909</v>
      </c>
      <c r="K204" s="85">
        <f t="shared" si="23"/>
        <v>112.16766534811845</v>
      </c>
      <c r="L204" s="59"/>
      <c r="M204" s="83">
        <v>38019</v>
      </c>
      <c r="N204" s="86">
        <f t="shared" si="24"/>
        <v>1564.0507847760628</v>
      </c>
      <c r="O204" s="86">
        <f t="shared" si="25"/>
        <v>1198.1092402168049</v>
      </c>
      <c r="P204" s="86">
        <f t="shared" si="26"/>
        <v>1148.6105817967223</v>
      </c>
      <c r="Q204" s="61">
        <f t="shared" si="21"/>
        <v>3910.7706067895901</v>
      </c>
      <c r="R204" s="61">
        <f t="shared" si="27"/>
        <v>-1135.1599430054698</v>
      </c>
      <c r="S204" s="62">
        <f t="shared" si="22"/>
        <v>3.4451273856927718</v>
      </c>
      <c r="T204" s="59"/>
      <c r="U204" s="59"/>
      <c r="V204" s="59"/>
    </row>
    <row r="205" spans="7:22" x14ac:dyDescent="0.4">
      <c r="G205" s="59"/>
      <c r="H205" s="83">
        <v>38026</v>
      </c>
      <c r="I205" s="84">
        <v>1484.46997070312</v>
      </c>
      <c r="J205" s="70">
        <v>1.8601864510871691</v>
      </c>
      <c r="K205" s="85">
        <f t="shared" si="23"/>
        <v>112.23144389345157</v>
      </c>
      <c r="L205" s="59"/>
      <c r="M205" s="83">
        <v>38026</v>
      </c>
      <c r="N205" s="86">
        <f t="shared" si="24"/>
        <v>1548.9419248718445</v>
      </c>
      <c r="O205" s="86">
        <f t="shared" si="25"/>
        <v>1174.9615715648863</v>
      </c>
      <c r="P205" s="86">
        <f t="shared" si="26"/>
        <v>1149.2636818842909</v>
      </c>
      <c r="Q205" s="61">
        <f t="shared" si="21"/>
        <v>3873.1671783210222</v>
      </c>
      <c r="R205" s="61">
        <f t="shared" si="27"/>
        <v>-1136.470498884235</v>
      </c>
      <c r="S205" s="62">
        <f t="shared" si="22"/>
        <v>3.4080666256833094</v>
      </c>
      <c r="T205" s="59"/>
      <c r="U205" s="59"/>
      <c r="V205" s="59"/>
    </row>
    <row r="206" spans="7:22" x14ac:dyDescent="0.4">
      <c r="G206" s="59"/>
      <c r="H206" s="83">
        <v>38033</v>
      </c>
      <c r="I206" s="84">
        <v>1482.09997558593</v>
      </c>
      <c r="J206" s="70">
        <v>1.854246778485976</v>
      </c>
      <c r="K206" s="85">
        <f t="shared" si="23"/>
        <v>112.29525870327171</v>
      </c>
      <c r="L206" s="59"/>
      <c r="M206" s="83">
        <v>38033</v>
      </c>
      <c r="N206" s="86">
        <f t="shared" si="24"/>
        <v>1546.4689985943137</v>
      </c>
      <c r="O206" s="86">
        <f t="shared" si="25"/>
        <v>1171.2098578321043</v>
      </c>
      <c r="P206" s="86">
        <f t="shared" si="26"/>
        <v>1149.9171533246324</v>
      </c>
      <c r="Q206" s="61">
        <f t="shared" si="21"/>
        <v>3867.5960097510506</v>
      </c>
      <c r="R206" s="61">
        <f t="shared" si="27"/>
        <v>-1137.7825678156075</v>
      </c>
      <c r="S206" s="62">
        <f t="shared" si="22"/>
        <v>3.3992399946646441</v>
      </c>
      <c r="T206" s="59"/>
      <c r="U206" s="59"/>
      <c r="V206" s="59"/>
    </row>
    <row r="207" spans="7:22" x14ac:dyDescent="0.4">
      <c r="G207" s="59"/>
      <c r="H207" s="83">
        <v>38040</v>
      </c>
      <c r="I207" s="84">
        <v>1470.38000488281</v>
      </c>
      <c r="J207" s="70">
        <v>1.824921202238504</v>
      </c>
      <c r="K207" s="85">
        <f t="shared" si="23"/>
        <v>112.35910979819887</v>
      </c>
      <c r="L207" s="59"/>
      <c r="M207" s="83">
        <v>38040</v>
      </c>
      <c r="N207" s="86">
        <f t="shared" si="24"/>
        <v>1534.2400183262023</v>
      </c>
      <c r="O207" s="86">
        <f t="shared" si="25"/>
        <v>1152.6867548739906</v>
      </c>
      <c r="P207" s="86">
        <f t="shared" si="26"/>
        <v>1150.5709963288978</v>
      </c>
      <c r="Q207" s="61">
        <f t="shared" si="21"/>
        <v>3837.4977695290904</v>
      </c>
      <c r="R207" s="61">
        <f t="shared" si="27"/>
        <v>-1139.0961515464248</v>
      </c>
      <c r="S207" s="62">
        <f t="shared" si="22"/>
        <v>3.3688971421063485</v>
      </c>
      <c r="T207" s="59"/>
      <c r="U207" s="59"/>
      <c r="V207" s="59"/>
    </row>
    <row r="208" spans="7:22" x14ac:dyDescent="0.4">
      <c r="G208" s="59"/>
      <c r="H208" s="83">
        <v>38047</v>
      </c>
      <c r="I208" s="84">
        <v>1472.98999023437</v>
      </c>
      <c r="J208" s="70">
        <v>1.8313998235333759</v>
      </c>
      <c r="K208" s="85">
        <f t="shared" si="23"/>
        <v>112.42299719886476</v>
      </c>
      <c r="L208" s="59"/>
      <c r="M208" s="83">
        <v>38047</v>
      </c>
      <c r="N208" s="86">
        <f t="shared" si="24"/>
        <v>1536.9633578440894</v>
      </c>
      <c r="O208" s="86">
        <f t="shared" si="25"/>
        <v>1156.7788882479047</v>
      </c>
      <c r="P208" s="86">
        <f t="shared" si="26"/>
        <v>1151.2252111083585</v>
      </c>
      <c r="Q208" s="61">
        <f t="shared" si="21"/>
        <v>3844.9674572003528</v>
      </c>
      <c r="R208" s="61">
        <f t="shared" si="27"/>
        <v>-1140.4112518255411</v>
      </c>
      <c r="S208" s="62">
        <f t="shared" si="22"/>
        <v>3.3715621895569932</v>
      </c>
      <c r="T208" s="59"/>
      <c r="U208" s="59"/>
      <c r="V208" s="59"/>
    </row>
    <row r="209" spans="1:22" x14ac:dyDescent="0.4">
      <c r="G209" s="59"/>
      <c r="H209" s="83">
        <v>38054</v>
      </c>
      <c r="I209" s="84">
        <v>1431.40002441406</v>
      </c>
      <c r="J209" s="70">
        <v>1.7279804431315371</v>
      </c>
      <c r="K209" s="85">
        <f t="shared" si="23"/>
        <v>112.48692092591284</v>
      </c>
      <c r="L209" s="59"/>
      <c r="M209" s="83">
        <v>38054</v>
      </c>
      <c r="N209" s="86">
        <f t="shared" si="24"/>
        <v>1493.5670999308677</v>
      </c>
      <c r="O209" s="86">
        <f t="shared" si="25"/>
        <v>1091.4554376571352</v>
      </c>
      <c r="P209" s="86">
        <f t="shared" si="26"/>
        <v>1151.8797978744058</v>
      </c>
      <c r="Q209" s="61">
        <f t="shared" si="21"/>
        <v>3736.9023354624087</v>
      </c>
      <c r="R209" s="61">
        <f t="shared" si="27"/>
        <v>-1141.7278704038297</v>
      </c>
      <c r="S209" s="62">
        <f t="shared" si="22"/>
        <v>3.2730236620576361</v>
      </c>
      <c r="T209" s="59"/>
      <c r="U209" s="59"/>
      <c r="V209" s="59"/>
    </row>
    <row r="210" spans="1:22" x14ac:dyDescent="0.4">
      <c r="G210" s="59"/>
      <c r="H210" s="83">
        <v>38061</v>
      </c>
      <c r="I210" s="84">
        <v>1398.57995605468</v>
      </c>
      <c r="J210" s="70">
        <v>1.6487399299277401</v>
      </c>
      <c r="K210" s="85">
        <f t="shared" si="23"/>
        <v>112.55088099999828</v>
      </c>
      <c r="L210" s="59"/>
      <c r="M210" s="83">
        <v>38061</v>
      </c>
      <c r="N210" s="86">
        <f t="shared" si="24"/>
        <v>1459.3216245340668</v>
      </c>
      <c r="O210" s="86">
        <f t="shared" si="25"/>
        <v>1041.4042409767555</v>
      </c>
      <c r="P210" s="86">
        <f t="shared" si="26"/>
        <v>1152.5347568385514</v>
      </c>
      <c r="Q210" s="61">
        <f t="shared" si="21"/>
        <v>3653.260622349374</v>
      </c>
      <c r="R210" s="61">
        <f t="shared" si="27"/>
        <v>-1143.0460090341853</v>
      </c>
      <c r="S210" s="62">
        <f t="shared" si="22"/>
        <v>3.1960748679190876</v>
      </c>
      <c r="T210" s="59"/>
      <c r="U210" s="59"/>
      <c r="V210" s="59"/>
    </row>
    <row r="211" spans="1:22" x14ac:dyDescent="0.4">
      <c r="G211" s="59"/>
      <c r="H211" s="83">
        <v>38068</v>
      </c>
      <c r="I211" s="84">
        <v>1415.39001464843</v>
      </c>
      <c r="J211" s="70">
        <v>1.688373580771878</v>
      </c>
      <c r="K211" s="85">
        <f t="shared" si="23"/>
        <v>112.61487744178801</v>
      </c>
      <c r="L211" s="59"/>
      <c r="M211" s="83">
        <v>38068</v>
      </c>
      <c r="N211" s="86">
        <f t="shared" si="24"/>
        <v>1476.8617600903817</v>
      </c>
      <c r="O211" s="86">
        <f t="shared" si="25"/>
        <v>1066.4382996086017</v>
      </c>
      <c r="P211" s="86">
        <f t="shared" si="26"/>
        <v>1153.1900882124271</v>
      </c>
      <c r="Q211" s="61">
        <f t="shared" si="21"/>
        <v>3696.4901479114105</v>
      </c>
      <c r="R211" s="61">
        <f t="shared" si="27"/>
        <v>-1144.3656694715266</v>
      </c>
      <c r="S211" s="62">
        <f t="shared" si="22"/>
        <v>3.2301651880368509</v>
      </c>
      <c r="T211" s="59"/>
      <c r="U211" s="59"/>
      <c r="V211" s="59"/>
    </row>
    <row r="212" spans="1:22" x14ac:dyDescent="0.4">
      <c r="G212" s="59"/>
      <c r="H212" s="83">
        <v>38075</v>
      </c>
      <c r="I212" s="84">
        <v>1490.30004882812</v>
      </c>
      <c r="J212" s="70">
        <v>1.867089159283462</v>
      </c>
      <c r="K212" s="85">
        <f t="shared" si="23"/>
        <v>112.67891027196072</v>
      </c>
      <c r="L212" s="59"/>
      <c r="M212" s="83">
        <v>38075</v>
      </c>
      <c r="N212" s="86">
        <f t="shared" si="24"/>
        <v>1555.0252088798147</v>
      </c>
      <c r="O212" s="86">
        <f t="shared" si="25"/>
        <v>1179.3215736849047</v>
      </c>
      <c r="P212" s="86">
        <f t="shared" si="26"/>
        <v>1153.8457922077853</v>
      </c>
      <c r="Q212" s="61">
        <f t="shared" si="21"/>
        <v>3888.1925747725045</v>
      </c>
      <c r="R212" s="61">
        <f t="shared" si="27"/>
        <v>-1145.686853472798</v>
      </c>
      <c r="S212" s="62">
        <f t="shared" si="22"/>
        <v>3.3937655503217501</v>
      </c>
      <c r="T212" s="59"/>
      <c r="U212" s="59"/>
      <c r="V212" s="59"/>
    </row>
    <row r="213" spans="1:22" x14ac:dyDescent="0.4">
      <c r="G213" s="59"/>
      <c r="H213" s="83">
        <v>38082</v>
      </c>
      <c r="I213" s="84">
        <v>1485.51000976562</v>
      </c>
      <c r="J213" s="70">
        <v>1.855086972189433</v>
      </c>
      <c r="K213" s="85">
        <f t="shared" si="23"/>
        <v>112.74297951120683</v>
      </c>
      <c r="L213" s="59"/>
      <c r="M213" s="83">
        <v>38082</v>
      </c>
      <c r="N213" s="86">
        <f t="shared" si="24"/>
        <v>1550.02713382804</v>
      </c>
      <c r="O213" s="86">
        <f t="shared" si="25"/>
        <v>1171.7405548026447</v>
      </c>
      <c r="P213" s="86">
        <f t="shared" si="26"/>
        <v>1154.5018690364984</v>
      </c>
      <c r="Q213" s="61">
        <f t="shared" si="21"/>
        <v>3876.2695576671831</v>
      </c>
      <c r="R213" s="61">
        <f t="shared" si="27"/>
        <v>-1147.0095627969727</v>
      </c>
      <c r="S213" s="62">
        <f t="shared" si="22"/>
        <v>3.3794570537101141</v>
      </c>
      <c r="T213" s="59"/>
      <c r="U213" s="59"/>
      <c r="V213" s="59"/>
    </row>
    <row r="214" spans="1:22" x14ac:dyDescent="0.4">
      <c r="G214" s="59"/>
      <c r="H214" s="83">
        <v>38089</v>
      </c>
      <c r="I214" s="84">
        <v>1449.06005859375</v>
      </c>
      <c r="J214" s="70">
        <v>1.7640504539413391</v>
      </c>
      <c r="K214" s="85">
        <f t="shared" si="23"/>
        <v>112.80708518022855</v>
      </c>
      <c r="L214" s="59"/>
      <c r="M214" s="83">
        <v>38089</v>
      </c>
      <c r="N214" s="86">
        <f t="shared" si="24"/>
        <v>1511.9941263277944</v>
      </c>
      <c r="O214" s="86">
        <f t="shared" si="25"/>
        <v>1114.2385713385347</v>
      </c>
      <c r="P214" s="86">
        <f t="shared" si="26"/>
        <v>1155.1583189105597</v>
      </c>
      <c r="Q214" s="61">
        <f t="shared" si="21"/>
        <v>3781.3910165768884</v>
      </c>
      <c r="R214" s="61">
        <f t="shared" si="27"/>
        <v>-1148.3337992050542</v>
      </c>
      <c r="S214" s="62">
        <f t="shared" si="22"/>
        <v>3.2929371400498662</v>
      </c>
      <c r="T214" s="59"/>
      <c r="U214" s="59"/>
      <c r="V214" s="59"/>
    </row>
    <row r="215" spans="1:22" x14ac:dyDescent="0.4">
      <c r="G215" s="59"/>
      <c r="H215" s="83">
        <v>38096</v>
      </c>
      <c r="I215" s="84">
        <v>1497.01000976562</v>
      </c>
      <c r="J215" s="70">
        <v>1.8807966614288181</v>
      </c>
      <c r="K215" s="85">
        <f t="shared" si="23"/>
        <v>112.87122729973987</v>
      </c>
      <c r="L215" s="59"/>
      <c r="M215" s="83">
        <v>38096</v>
      </c>
      <c r="N215" s="86">
        <f t="shared" si="24"/>
        <v>1562.0265898544822</v>
      </c>
      <c r="O215" s="86">
        <f t="shared" si="25"/>
        <v>1187.9797317171406</v>
      </c>
      <c r="P215" s="86">
        <f t="shared" si="26"/>
        <v>1155.8151420420827</v>
      </c>
      <c r="Q215" s="61">
        <f t="shared" si="21"/>
        <v>3905.8214636137054</v>
      </c>
      <c r="R215" s="61">
        <f t="shared" si="27"/>
        <v>-1149.6595644600795</v>
      </c>
      <c r="S215" s="62">
        <f t="shared" si="22"/>
        <v>3.3973722172685235</v>
      </c>
      <c r="T215" s="59"/>
      <c r="U215" s="59"/>
      <c r="V215" s="59"/>
    </row>
    <row r="216" spans="1:22" x14ac:dyDescent="0.4">
      <c r="G216" s="59"/>
      <c r="H216" s="83">
        <v>38103</v>
      </c>
      <c r="I216" s="84">
        <v>1401.35998535156</v>
      </c>
      <c r="J216" s="70">
        <v>1.6404532496814039</v>
      </c>
      <c r="K216" s="85">
        <f t="shared" si="23"/>
        <v>112.93540589046653</v>
      </c>
      <c r="L216" s="59"/>
      <c r="M216" s="83">
        <v>38103</v>
      </c>
      <c r="N216" s="86">
        <f t="shared" si="24"/>
        <v>1462.2223931688607</v>
      </c>
      <c r="O216" s="86">
        <f t="shared" si="25"/>
        <v>1036.1700716602331</v>
      </c>
      <c r="P216" s="86">
        <f t="shared" si="26"/>
        <v>1156.4723386433016</v>
      </c>
      <c r="Q216" s="61">
        <f t="shared" si="21"/>
        <v>3654.8648034723956</v>
      </c>
      <c r="R216" s="61">
        <f t="shared" si="27"/>
        <v>-1150.9868603271207</v>
      </c>
      <c r="S216" s="62">
        <f t="shared" si="22"/>
        <v>3.1754183557175018</v>
      </c>
      <c r="T216" s="59"/>
      <c r="U216" s="59"/>
      <c r="V216" s="59"/>
    </row>
    <row r="217" spans="1:22" x14ac:dyDescent="0.4">
      <c r="G217" s="59"/>
      <c r="H217" s="83">
        <v>38110</v>
      </c>
      <c r="I217" s="84">
        <v>1406.18994140625</v>
      </c>
      <c r="J217" s="70">
        <v>1.6517612892837299</v>
      </c>
      <c r="K217" s="85">
        <f t="shared" si="23"/>
        <v>112.99962097314605</v>
      </c>
      <c r="L217" s="59"/>
      <c r="M217" s="83">
        <v>38110</v>
      </c>
      <c r="N217" s="86">
        <f t="shared" si="24"/>
        <v>1467.2621188460696</v>
      </c>
      <c r="O217" s="86">
        <f t="shared" si="25"/>
        <v>1043.3126416830939</v>
      </c>
      <c r="P217" s="86">
        <f t="shared" si="26"/>
        <v>1157.1299089265713</v>
      </c>
      <c r="Q217" s="61">
        <f t="shared" si="21"/>
        <v>3667.7046694557348</v>
      </c>
      <c r="R217" s="61">
        <f t="shared" si="27"/>
        <v>-1152.3156885732878</v>
      </c>
      <c r="S217" s="62">
        <f t="shared" si="22"/>
        <v>3.1828991879793076</v>
      </c>
      <c r="T217" s="59"/>
      <c r="U217" s="59"/>
      <c r="V217" s="59"/>
    </row>
    <row r="218" spans="1:22" x14ac:dyDescent="0.4">
      <c r="G218" s="59"/>
      <c r="H218" s="83">
        <v>38117</v>
      </c>
      <c r="I218" s="84">
        <v>1399.84997558593</v>
      </c>
      <c r="J218" s="70">
        <v>1.636866985450331</v>
      </c>
      <c r="K218" s="85">
        <f t="shared" si="23"/>
        <v>113.06387256852778</v>
      </c>
      <c r="L218" s="59"/>
      <c r="M218" s="83">
        <v>38117</v>
      </c>
      <c r="N218" s="86">
        <f t="shared" si="24"/>
        <v>1460.6468022312802</v>
      </c>
      <c r="O218" s="86">
        <f t="shared" si="25"/>
        <v>1033.9048564424115</v>
      </c>
      <c r="P218" s="86">
        <f t="shared" si="26"/>
        <v>1157.7878531043675</v>
      </c>
      <c r="Q218" s="61">
        <f t="shared" si="21"/>
        <v>3652.3395117780592</v>
      </c>
      <c r="R218" s="61">
        <f t="shared" si="27"/>
        <v>-1153.6460509677313</v>
      </c>
      <c r="S218" s="62">
        <f t="shared" si="22"/>
        <v>3.1659099502089996</v>
      </c>
      <c r="T218" s="59"/>
      <c r="U218" s="59"/>
      <c r="V218" s="59"/>
    </row>
    <row r="219" spans="1:22" x14ac:dyDescent="0.4">
      <c r="G219" s="59"/>
      <c r="H219" s="83">
        <v>38124</v>
      </c>
      <c r="I219" s="84">
        <v>1408.17004394531</v>
      </c>
      <c r="J219" s="70">
        <v>1.6563245636932551</v>
      </c>
      <c r="K219" s="85">
        <f t="shared" si="23"/>
        <v>113.12816069737285</v>
      </c>
      <c r="L219" s="59"/>
      <c r="M219" s="83">
        <v>38124</v>
      </c>
      <c r="N219" s="86">
        <f t="shared" si="24"/>
        <v>1469.3282191369649</v>
      </c>
      <c r="O219" s="86">
        <f t="shared" si="25"/>
        <v>1046.1949721444109</v>
      </c>
      <c r="P219" s="86">
        <f t="shared" si="26"/>
        <v>1158.4461713892865</v>
      </c>
      <c r="Q219" s="61">
        <f t="shared" si="21"/>
        <v>3673.9693626706626</v>
      </c>
      <c r="R219" s="61">
        <f t="shared" si="27"/>
        <v>-1154.977949281644</v>
      </c>
      <c r="S219" s="62">
        <f t="shared" si="22"/>
        <v>3.1809865850302539</v>
      </c>
      <c r="T219" s="59"/>
      <c r="U219" s="59"/>
      <c r="V219" s="59"/>
    </row>
    <row r="220" spans="1:22" x14ac:dyDescent="0.4">
      <c r="G220" s="59"/>
      <c r="H220" s="83">
        <v>38131</v>
      </c>
      <c r="I220" s="84">
        <v>1466.21997070312</v>
      </c>
      <c r="J220" s="70">
        <v>1.7928840935923149</v>
      </c>
      <c r="K220" s="85">
        <f t="shared" si="23"/>
        <v>113.19248538045417</v>
      </c>
      <c r="L220" s="59"/>
      <c r="M220" s="83">
        <v>38131</v>
      </c>
      <c r="N220" s="86">
        <f t="shared" si="24"/>
        <v>1529.8993098733597</v>
      </c>
      <c r="O220" s="86">
        <f t="shared" si="25"/>
        <v>1132.4509492098211</v>
      </c>
      <c r="P220" s="86">
        <f t="shared" si="26"/>
        <v>1159.1048639940459</v>
      </c>
      <c r="Q220" s="61">
        <f t="shared" si="21"/>
        <v>3821.4551230772267</v>
      </c>
      <c r="R220" s="61">
        <f t="shared" si="27"/>
        <v>-1156.3113852882632</v>
      </c>
      <c r="S220" s="62">
        <f t="shared" si="22"/>
        <v>3.3048668132974885</v>
      </c>
      <c r="T220" s="59"/>
      <c r="U220" s="59"/>
      <c r="V220" s="59"/>
    </row>
    <row r="221" spans="1:22" x14ac:dyDescent="0.4">
      <c r="G221" s="59"/>
      <c r="H221" s="83">
        <v>38138</v>
      </c>
      <c r="I221" s="84">
        <v>1455.0400390625</v>
      </c>
      <c r="J221" s="70">
        <v>1.7655426004924699</v>
      </c>
      <c r="K221" s="85">
        <f t="shared" si="23"/>
        <v>113.2568466385565</v>
      </c>
      <c r="L221" s="59"/>
      <c r="M221" s="83">
        <v>38138</v>
      </c>
      <c r="N221" s="86">
        <f t="shared" si="24"/>
        <v>1518.2338230820335</v>
      </c>
      <c r="O221" s="86">
        <f t="shared" si="25"/>
        <v>1115.1810654931921</v>
      </c>
      <c r="P221" s="86">
        <f t="shared" si="26"/>
        <v>1159.7639311314838</v>
      </c>
      <c r="Q221" s="61">
        <f t="shared" si="21"/>
        <v>3793.1788197067094</v>
      </c>
      <c r="R221" s="61">
        <f t="shared" si="27"/>
        <v>-1157.6463607628739</v>
      </c>
      <c r="S221" s="62">
        <f t="shared" si="22"/>
        <v>3.276630021284785</v>
      </c>
      <c r="T221" s="59"/>
      <c r="U221" s="59"/>
      <c r="V221" s="59"/>
    </row>
    <row r="222" spans="1:22" x14ac:dyDescent="0.4">
      <c r="G222" s="59"/>
      <c r="H222" s="83">
        <v>38145</v>
      </c>
      <c r="I222" s="84">
        <v>1481.27001953125</v>
      </c>
      <c r="J222" s="70">
        <v>1.8291974095484489</v>
      </c>
      <c r="K222" s="85">
        <f t="shared" si="23"/>
        <v>113.32124449247638</v>
      </c>
      <c r="L222" s="59"/>
      <c r="M222" s="83">
        <v>38145</v>
      </c>
      <c r="N222" s="86">
        <f t="shared" si="24"/>
        <v>1545.6029967523993</v>
      </c>
      <c r="O222" s="86">
        <f t="shared" si="25"/>
        <v>1155.3877632908052</v>
      </c>
      <c r="P222" s="86">
        <f t="shared" si="26"/>
        <v>1160.4233730145597</v>
      </c>
      <c r="Q222" s="61">
        <f t="shared" si="21"/>
        <v>3861.414133057764</v>
      </c>
      <c r="R222" s="61">
        <f t="shared" si="27"/>
        <v>-1158.9828774828104</v>
      </c>
      <c r="S222" s="62">
        <f t="shared" si="22"/>
        <v>3.3317266441798963</v>
      </c>
      <c r="T222" s="59"/>
      <c r="U222" s="59"/>
      <c r="V222" s="59"/>
    </row>
    <row r="223" spans="1:22" ht="17.5" customHeight="1" x14ac:dyDescent="0.4">
      <c r="A223" s="4"/>
      <c r="G223" s="59"/>
      <c r="H223" s="83">
        <v>38152</v>
      </c>
      <c r="I223" s="84">
        <v>1464.65002441406</v>
      </c>
      <c r="J223" s="70">
        <v>1.7881498603316059</v>
      </c>
      <c r="K223" s="85">
        <f t="shared" si="23"/>
        <v>113.38567896302222</v>
      </c>
      <c r="L223" s="85"/>
      <c r="M223" s="83">
        <v>38152</v>
      </c>
      <c r="N223" s="86">
        <f t="shared" si="24"/>
        <v>1528.2611793116682</v>
      </c>
      <c r="O223" s="86">
        <f t="shared" si="25"/>
        <v>1129.460634906163</v>
      </c>
      <c r="P223" s="86">
        <f t="shared" si="26"/>
        <v>1161.0831898563538</v>
      </c>
      <c r="Q223" s="61">
        <f t="shared" si="21"/>
        <v>3818.805004074185</v>
      </c>
      <c r="R223" s="61">
        <f t="shared" si="27"/>
        <v>-1160.3209372274591</v>
      </c>
      <c r="S223" s="62">
        <f t="shared" si="22"/>
        <v>3.2911627133084993</v>
      </c>
      <c r="T223" s="59"/>
      <c r="U223" s="59"/>
      <c r="V223" s="59"/>
    </row>
    <row r="224" spans="1:22" ht="17.5" customHeight="1" x14ac:dyDescent="0.4">
      <c r="G224" s="59"/>
      <c r="H224" s="83">
        <v>38159</v>
      </c>
      <c r="I224" s="84">
        <v>1498.38000488281</v>
      </c>
      <c r="J224" s="70">
        <v>1.8705098219044221</v>
      </c>
      <c r="K224" s="85">
        <f t="shared" si="23"/>
        <v>113.45015007101422</v>
      </c>
      <c r="L224" s="59"/>
      <c r="M224" s="83">
        <v>38159</v>
      </c>
      <c r="N224" s="86">
        <f t="shared" si="24"/>
        <v>1563.4560851731919</v>
      </c>
      <c r="O224" s="86">
        <f t="shared" si="25"/>
        <v>1181.4821888891324</v>
      </c>
      <c r="P224" s="86">
        <f t="shared" si="26"/>
        <v>1161.7433818700679</v>
      </c>
      <c r="Q224" s="61">
        <f t="shared" si="21"/>
        <v>3906.681655932392</v>
      </c>
      <c r="R224" s="61">
        <f t="shared" si="27"/>
        <v>-1161.6605417782607</v>
      </c>
      <c r="S224" s="62">
        <f t="shared" si="22"/>
        <v>3.3630148528175665</v>
      </c>
      <c r="T224" s="59"/>
      <c r="U224" s="59"/>
      <c r="V224" s="59"/>
    </row>
    <row r="225" spans="2:22" x14ac:dyDescent="0.4">
      <c r="G225" s="59"/>
      <c r="H225" s="83">
        <v>38166</v>
      </c>
      <c r="I225" s="84">
        <v>1481.18994140625</v>
      </c>
      <c r="J225" s="70">
        <v>1.8275912265317069</v>
      </c>
      <c r="K225" s="85">
        <f t="shared" si="23"/>
        <v>113.51465783728445</v>
      </c>
      <c r="L225" s="59"/>
      <c r="M225" s="83">
        <v>38166</v>
      </c>
      <c r="N225" s="86">
        <f t="shared" si="24"/>
        <v>1545.5194407576498</v>
      </c>
      <c r="O225" s="86">
        <f t="shared" si="25"/>
        <v>1154.3732395475163</v>
      </c>
      <c r="P225" s="86">
        <f t="shared" si="26"/>
        <v>1162.4039492690247</v>
      </c>
      <c r="Q225" s="61">
        <f t="shared" si="21"/>
        <v>3862.2966295741908</v>
      </c>
      <c r="R225" s="61">
        <f t="shared" si="27"/>
        <v>-1163.0016929187127</v>
      </c>
      <c r="S225" s="62">
        <f t="shared" si="22"/>
        <v>3.3209724913479928</v>
      </c>
      <c r="T225" s="59"/>
      <c r="U225" s="59"/>
      <c r="V225" s="59"/>
    </row>
    <row r="226" spans="2:22" x14ac:dyDescent="0.4">
      <c r="G226" s="59"/>
      <c r="H226" s="83">
        <v>38173</v>
      </c>
      <c r="I226" s="84">
        <v>1440</v>
      </c>
      <c r="J226" s="70">
        <v>1.7259454167256429</v>
      </c>
      <c r="K226" s="85">
        <f t="shared" si="23"/>
        <v>113.57920228267679</v>
      </c>
      <c r="L226" s="59"/>
      <c r="M226" s="83">
        <v>38173</v>
      </c>
      <c r="N226" s="86">
        <f t="shared" si="24"/>
        <v>1502.5405807023426</v>
      </c>
      <c r="O226" s="86">
        <f t="shared" si="25"/>
        <v>1090.1700407967037</v>
      </c>
      <c r="P226" s="86">
        <f t="shared" si="26"/>
        <v>1163.064892266668</v>
      </c>
      <c r="Q226" s="61">
        <f t="shared" si="21"/>
        <v>3755.7755137657141</v>
      </c>
      <c r="R226" s="61">
        <f t="shared" si="27"/>
        <v>-1164.3443924343715</v>
      </c>
      <c r="S226" s="62">
        <f t="shared" si="22"/>
        <v>3.2256568916978825</v>
      </c>
      <c r="T226" s="59"/>
      <c r="U226" s="59"/>
      <c r="V226" s="59"/>
    </row>
    <row r="227" spans="2:22" x14ac:dyDescent="0.4">
      <c r="G227" s="59"/>
      <c r="H227" s="83">
        <v>38180</v>
      </c>
      <c r="I227" s="84">
        <v>1392.17004394531</v>
      </c>
      <c r="J227" s="70">
        <v>1.611290009177335</v>
      </c>
      <c r="K227" s="85">
        <f t="shared" si="23"/>
        <v>113.64378342804702</v>
      </c>
      <c r="L227" s="59"/>
      <c r="M227" s="83">
        <v>38180</v>
      </c>
      <c r="N227" s="86">
        <f t="shared" si="24"/>
        <v>1452.6333237958277</v>
      </c>
      <c r="O227" s="86">
        <f t="shared" si="25"/>
        <v>1017.7495058752504</v>
      </c>
      <c r="P227" s="86">
        <f t="shared" si="26"/>
        <v>1163.7262110765637</v>
      </c>
      <c r="Q227" s="61">
        <f t="shared" si="21"/>
        <v>3634.1090407476418</v>
      </c>
      <c r="R227" s="61">
        <f t="shared" si="27"/>
        <v>-1165.6886421128547</v>
      </c>
      <c r="S227" s="62">
        <f t="shared" si="22"/>
        <v>3.1175640814005718</v>
      </c>
      <c r="T227" s="59"/>
      <c r="U227" s="59"/>
      <c r="V227" s="59"/>
    </row>
    <row r="228" spans="2:22" x14ac:dyDescent="0.4">
      <c r="G228" s="59"/>
      <c r="H228" s="83">
        <v>38187</v>
      </c>
      <c r="I228" s="84">
        <v>1375.47998046875</v>
      </c>
      <c r="J228" s="70">
        <v>1.5726560324598</v>
      </c>
      <c r="K228" s="85">
        <f t="shared" si="23"/>
        <v>113.70840129426273</v>
      </c>
      <c r="L228" s="59"/>
      <c r="M228" s="83">
        <v>38187</v>
      </c>
      <c r="N228" s="86">
        <f t="shared" si="24"/>
        <v>1435.218394859696</v>
      </c>
      <c r="O228" s="86">
        <f t="shared" si="25"/>
        <v>993.34687786271627</v>
      </c>
      <c r="P228" s="86">
        <f t="shared" si="26"/>
        <v>1164.3879059123983</v>
      </c>
      <c r="Q228" s="61">
        <f t="shared" si="21"/>
        <v>3592.9531786348107</v>
      </c>
      <c r="R228" s="61">
        <f t="shared" si="27"/>
        <v>-1167.0344437438443</v>
      </c>
      <c r="S228" s="62">
        <f t="shared" si="22"/>
        <v>3.0787036302961406</v>
      </c>
      <c r="T228" s="59"/>
      <c r="U228" s="59"/>
      <c r="V228" s="59"/>
    </row>
    <row r="229" spans="2:22" x14ac:dyDescent="0.4">
      <c r="G229" s="59"/>
      <c r="H229" s="83">
        <v>38194</v>
      </c>
      <c r="I229" s="84">
        <v>1400.39001464843</v>
      </c>
      <c r="J229" s="70">
        <v>1.629617843722371</v>
      </c>
      <c r="K229" s="85">
        <f t="shared" si="23"/>
        <v>113.7730559022034</v>
      </c>
      <c r="L229" s="59"/>
      <c r="M229" s="83">
        <v>38194</v>
      </c>
      <c r="N229" s="86">
        <f t="shared" si="24"/>
        <v>1461.2102957080651</v>
      </c>
      <c r="O229" s="86">
        <f t="shared" si="25"/>
        <v>1029.3260342753099</v>
      </c>
      <c r="P229" s="86">
        <f t="shared" si="26"/>
        <v>1165.0499769879805</v>
      </c>
      <c r="Q229" s="61">
        <f t="shared" si="21"/>
        <v>3655.586306971356</v>
      </c>
      <c r="R229" s="61">
        <f t="shared" si="27"/>
        <v>-1168.3817991190883</v>
      </c>
      <c r="S229" s="62">
        <f t="shared" si="22"/>
        <v>3.1287600591925662</v>
      </c>
      <c r="T229" s="59"/>
      <c r="U229" s="59"/>
      <c r="V229" s="59"/>
    </row>
    <row r="230" spans="2:22" x14ac:dyDescent="0.4">
      <c r="E230" s="4"/>
      <c r="F230" s="4"/>
      <c r="G230" s="59"/>
      <c r="H230" s="83">
        <v>38201</v>
      </c>
      <c r="I230" s="84">
        <v>1315.30004882812</v>
      </c>
      <c r="J230" s="70">
        <v>1.4315814036277661</v>
      </c>
      <c r="K230" s="85">
        <f t="shared" si="23"/>
        <v>113.83774727276037</v>
      </c>
      <c r="L230" s="59"/>
      <c r="M230" s="83">
        <v>38201</v>
      </c>
      <c r="N230" s="86">
        <f t="shared" si="24"/>
        <v>1372.4247910861268</v>
      </c>
      <c r="O230" s="86">
        <f t="shared" si="25"/>
        <v>904.23899972311131</v>
      </c>
      <c r="P230" s="86">
        <f t="shared" si="26"/>
        <v>1165.7124245172402</v>
      </c>
      <c r="Q230" s="61">
        <f t="shared" si="21"/>
        <v>3442.3762153264779</v>
      </c>
      <c r="R230" s="61">
        <f t="shared" si="27"/>
        <v>-1169.7307100324031</v>
      </c>
      <c r="S230" s="62">
        <f t="shared" si="22"/>
        <v>2.9428792334870986</v>
      </c>
      <c r="T230" s="59"/>
      <c r="U230" s="59"/>
      <c r="V230" s="59"/>
    </row>
    <row r="231" spans="2:22" x14ac:dyDescent="0.4">
      <c r="B231" s="27"/>
      <c r="C231" s="4"/>
      <c r="D231" s="4"/>
      <c r="G231" s="59"/>
      <c r="H231" s="83">
        <v>38208</v>
      </c>
      <c r="I231" s="84">
        <v>1307.81994628906</v>
      </c>
      <c r="J231" s="70">
        <v>1.4152986159829419</v>
      </c>
      <c r="K231" s="85">
        <f t="shared" si="23"/>
        <v>113.90247542683689</v>
      </c>
      <c r="L231" s="59"/>
      <c r="M231" s="83">
        <v>38208</v>
      </c>
      <c r="N231" s="86">
        <f t="shared" si="24"/>
        <v>1364.6198205217154</v>
      </c>
      <c r="O231" s="86">
        <f t="shared" si="25"/>
        <v>893.95419749297002</v>
      </c>
      <c r="P231" s="86">
        <f t="shared" si="26"/>
        <v>1166.3752487142287</v>
      </c>
      <c r="Q231" s="61">
        <f t="shared" si="21"/>
        <v>3424.9492667289142</v>
      </c>
      <c r="R231" s="61">
        <f t="shared" si="27"/>
        <v>-1171.0811782796761</v>
      </c>
      <c r="S231" s="62">
        <f t="shared" si="22"/>
        <v>2.9246044853698194</v>
      </c>
      <c r="T231" s="59"/>
      <c r="U231" s="59"/>
      <c r="V231" s="59"/>
    </row>
    <row r="232" spans="2:22" x14ac:dyDescent="0.4">
      <c r="G232" s="59"/>
      <c r="H232" s="83">
        <v>38215</v>
      </c>
      <c r="I232" s="84">
        <v>1366.72998046875</v>
      </c>
      <c r="J232" s="70">
        <v>1.5428013201259709</v>
      </c>
      <c r="K232" s="85">
        <f t="shared" si="23"/>
        <v>113.96724038534805</v>
      </c>
      <c r="L232" s="59"/>
      <c r="M232" s="83">
        <v>38215</v>
      </c>
      <c r="N232" s="86">
        <f t="shared" si="24"/>
        <v>1426.0883739700114</v>
      </c>
      <c r="O232" s="86">
        <f t="shared" si="25"/>
        <v>974.4895532639523</v>
      </c>
      <c r="P232" s="86">
        <f t="shared" si="26"/>
        <v>1167.0384497931198</v>
      </c>
      <c r="Q232" s="61">
        <f t="shared" si="21"/>
        <v>3567.6163770270832</v>
      </c>
      <c r="R232" s="61">
        <f t="shared" si="27"/>
        <v>-1172.4332056588685</v>
      </c>
      <c r="S232" s="62">
        <f t="shared" si="22"/>
        <v>3.0429165259117696</v>
      </c>
      <c r="T232" s="59"/>
      <c r="U232" s="59"/>
      <c r="V232" s="59"/>
    </row>
    <row r="233" spans="2:22" x14ac:dyDescent="0.4">
      <c r="G233" s="59"/>
      <c r="H233" s="83">
        <v>38222</v>
      </c>
      <c r="I233" s="84">
        <v>1388.56005859375</v>
      </c>
      <c r="J233" s="70">
        <v>1.5920860710731219</v>
      </c>
      <c r="K233" s="85">
        <f t="shared" si="23"/>
        <v>114.03204216922087</v>
      </c>
      <c r="L233" s="59"/>
      <c r="M233" s="83">
        <v>38222</v>
      </c>
      <c r="N233" s="86">
        <f t="shared" si="24"/>
        <v>1448.8665533191192</v>
      </c>
      <c r="O233" s="86">
        <f t="shared" si="25"/>
        <v>1005.6195985307614</v>
      </c>
      <c r="P233" s="86">
        <f t="shared" si="26"/>
        <v>1167.7020279682081</v>
      </c>
      <c r="Q233" s="61">
        <f t="shared" si="21"/>
        <v>3622.1881798180884</v>
      </c>
      <c r="R233" s="61">
        <f t="shared" si="27"/>
        <v>-1173.7867939700166</v>
      </c>
      <c r="S233" s="62">
        <f t="shared" si="22"/>
        <v>3.085899584512291</v>
      </c>
      <c r="T233" s="59"/>
      <c r="U233" s="59"/>
      <c r="V233" s="59"/>
    </row>
    <row r="234" spans="2:22" x14ac:dyDescent="0.4">
      <c r="G234" s="59"/>
      <c r="H234" s="83">
        <v>38229</v>
      </c>
      <c r="I234" s="84">
        <v>1371.81994628906</v>
      </c>
      <c r="J234" s="70">
        <v>1.5536985350590331</v>
      </c>
      <c r="K234" s="85">
        <f t="shared" si="23"/>
        <v>114.09688079939426</v>
      </c>
      <c r="L234" s="59"/>
      <c r="M234" s="83">
        <v>38229</v>
      </c>
      <c r="N234" s="86">
        <f t="shared" si="24"/>
        <v>1431.3994018862641</v>
      </c>
      <c r="O234" s="86">
        <f t="shared" si="25"/>
        <v>981.37263144998462</v>
      </c>
      <c r="P234" s="86">
        <f t="shared" si="26"/>
        <v>1168.3659834539108</v>
      </c>
      <c r="Q234" s="61">
        <f t="shared" si="21"/>
        <v>3581.1380167901593</v>
      </c>
      <c r="R234" s="61">
        <f t="shared" si="27"/>
        <v>-1175.1419450152355</v>
      </c>
      <c r="S234" s="62">
        <f t="shared" si="22"/>
        <v>3.0474088955642977</v>
      </c>
      <c r="T234" s="59"/>
      <c r="U234" s="59"/>
      <c r="V234" s="59"/>
    </row>
    <row r="235" spans="2:22" x14ac:dyDescent="0.4">
      <c r="G235" s="59"/>
      <c r="H235" s="83">
        <v>38236</v>
      </c>
      <c r="I235" s="84">
        <v>1413</v>
      </c>
      <c r="J235" s="70">
        <v>1.6469781076405761</v>
      </c>
      <c r="K235" s="85">
        <f t="shared" si="23"/>
        <v>114.16175629681901</v>
      </c>
      <c r="L235" s="59"/>
      <c r="M235" s="83">
        <v>38236</v>
      </c>
      <c r="N235" s="86">
        <f t="shared" si="24"/>
        <v>1474.3679448141734</v>
      </c>
      <c r="O235" s="86">
        <f t="shared" si="25"/>
        <v>1040.2914097967766</v>
      </c>
      <c r="P235" s="86">
        <f t="shared" si="26"/>
        <v>1169.0303164647667</v>
      </c>
      <c r="Q235" s="61">
        <f t="shared" si="21"/>
        <v>3683.6896710757164</v>
      </c>
      <c r="R235" s="61">
        <f t="shared" si="27"/>
        <v>-1176.4986605987203</v>
      </c>
      <c r="S235" s="62">
        <f t="shared" si="22"/>
        <v>3.1310615085622673</v>
      </c>
      <c r="T235" s="59"/>
      <c r="U235" s="59"/>
      <c r="V235" s="59"/>
    </row>
    <row r="236" spans="2:22" x14ac:dyDescent="0.4">
      <c r="G236" s="59"/>
      <c r="H236" s="83">
        <v>38243</v>
      </c>
      <c r="I236" s="84">
        <v>1426.30004882812</v>
      </c>
      <c r="J236" s="70">
        <v>1.677982904881149</v>
      </c>
      <c r="K236" s="85">
        <f t="shared" si="23"/>
        <v>114.22666868245784</v>
      </c>
      <c r="L236" s="59"/>
      <c r="M236" s="83">
        <v>38243</v>
      </c>
      <c r="N236" s="86">
        <f t="shared" si="24"/>
        <v>1488.2456275152656</v>
      </c>
      <c r="O236" s="86">
        <f t="shared" si="25"/>
        <v>1059.8751699464883</v>
      </c>
      <c r="P236" s="86">
        <f t="shared" si="26"/>
        <v>1169.6950272154365</v>
      </c>
      <c r="Q236" s="61">
        <f t="shared" si="21"/>
        <v>3717.81582467719</v>
      </c>
      <c r="R236" s="61">
        <f t="shared" si="27"/>
        <v>-1177.8569425267497</v>
      </c>
      <c r="S236" s="62">
        <f t="shared" si="22"/>
        <v>3.156423917408592</v>
      </c>
      <c r="T236" s="59"/>
      <c r="U236" s="59"/>
      <c r="V236" s="59"/>
    </row>
    <row r="237" spans="2:22" x14ac:dyDescent="0.4">
      <c r="G237" s="59"/>
      <c r="H237" s="83">
        <v>38250</v>
      </c>
      <c r="I237" s="84">
        <v>1399.05004882812</v>
      </c>
      <c r="J237" s="70">
        <v>1.613865913234714</v>
      </c>
      <c r="K237" s="85">
        <f t="shared" si="23"/>
        <v>114.29161797728541</v>
      </c>
      <c r="L237" s="59"/>
      <c r="M237" s="83">
        <v>38250</v>
      </c>
      <c r="N237" s="86">
        <f t="shared" si="24"/>
        <v>1459.8121338873914</v>
      </c>
      <c r="O237" s="86">
        <f t="shared" si="25"/>
        <v>1019.3765407768806</v>
      </c>
      <c r="P237" s="86">
        <f t="shared" si="26"/>
        <v>1170.3601159207033</v>
      </c>
      <c r="Q237" s="61">
        <f t="shared" si="21"/>
        <v>3649.5487905849754</v>
      </c>
      <c r="R237" s="61">
        <f t="shared" si="27"/>
        <v>-1179.216792607687</v>
      </c>
      <c r="S237" s="62">
        <f t="shared" si="22"/>
        <v>3.0948921466039043</v>
      </c>
      <c r="T237" s="59"/>
      <c r="U237" s="59"/>
      <c r="V237" s="59"/>
    </row>
    <row r="238" spans="2:22" x14ac:dyDescent="0.4">
      <c r="G238" s="59"/>
      <c r="H238" s="83">
        <v>38257</v>
      </c>
      <c r="I238" s="84">
        <v>1452.93994140625</v>
      </c>
      <c r="J238" s="70">
        <v>1.738194647253305</v>
      </c>
      <c r="K238" s="85">
        <f t="shared" si="23"/>
        <v>114.35660420228828</v>
      </c>
      <c r="L238" s="59"/>
      <c r="M238" s="83">
        <v>38257</v>
      </c>
      <c r="N238" s="86">
        <f t="shared" si="24"/>
        <v>1516.0425161709538</v>
      </c>
      <c r="O238" s="86">
        <f t="shared" si="25"/>
        <v>1097.9071013170783</v>
      </c>
      <c r="P238" s="86">
        <f t="shared" si="26"/>
        <v>1171.025582795472</v>
      </c>
      <c r="Q238" s="61">
        <f t="shared" si="21"/>
        <v>3784.9752002835044</v>
      </c>
      <c r="R238" s="61">
        <f t="shared" si="27"/>
        <v>-1180.5782126519841</v>
      </c>
      <c r="S238" s="62">
        <f t="shared" si="22"/>
        <v>3.2060351103559248</v>
      </c>
      <c r="T238" s="59"/>
      <c r="U238" s="59"/>
      <c r="V238" s="59"/>
    </row>
    <row r="239" spans="2:22" x14ac:dyDescent="0.4">
      <c r="G239" s="59"/>
      <c r="H239" s="83">
        <v>38264</v>
      </c>
      <c r="I239" s="84">
        <v>1430.9599609375</v>
      </c>
      <c r="J239" s="70">
        <v>1.6856040572244619</v>
      </c>
      <c r="K239" s="85">
        <f t="shared" si="23"/>
        <v>114.42162737846496</v>
      </c>
      <c r="L239" s="59"/>
      <c r="M239" s="83">
        <v>38264</v>
      </c>
      <c r="N239" s="86">
        <f t="shared" si="24"/>
        <v>1493.1079240755776</v>
      </c>
      <c r="O239" s="86">
        <f t="shared" si="25"/>
        <v>1064.6889675790865</v>
      </c>
      <c r="P239" s="86">
        <f t="shared" si="26"/>
        <v>1171.6914280547699</v>
      </c>
      <c r="Q239" s="61">
        <f t="shared" si="21"/>
        <v>3729.4883197094341</v>
      </c>
      <c r="R239" s="61">
        <f t="shared" si="27"/>
        <v>-1181.9412044721826</v>
      </c>
      <c r="S239" s="62">
        <f t="shared" si="22"/>
        <v>3.1553924218886213</v>
      </c>
      <c r="T239" s="59"/>
      <c r="U239" s="59"/>
      <c r="V239" s="59"/>
    </row>
    <row r="240" spans="2:22" x14ac:dyDescent="0.4">
      <c r="G240" s="59"/>
      <c r="H240" s="83">
        <v>38271</v>
      </c>
      <c r="I240" s="84">
        <v>1430.97998046875</v>
      </c>
      <c r="J240" s="70">
        <v>1.6856512213716359</v>
      </c>
      <c r="K240" s="85">
        <f t="shared" si="23"/>
        <v>114.48668752682589</v>
      </c>
      <c r="L240" s="59"/>
      <c r="M240" s="83">
        <v>38271</v>
      </c>
      <c r="N240" s="86">
        <f t="shared" si="24"/>
        <v>1493.1288130742648</v>
      </c>
      <c r="O240" s="86">
        <f t="shared" si="25"/>
        <v>1064.7187581737082</v>
      </c>
      <c r="P240" s="86">
        <f t="shared" si="26"/>
        <v>1172.3576519137464</v>
      </c>
      <c r="Q240" s="61">
        <f t="shared" si="21"/>
        <v>3730.2052231617195</v>
      </c>
      <c r="R240" s="61">
        <f t="shared" si="27"/>
        <v>-1183.3057698829164</v>
      </c>
      <c r="S240" s="62">
        <f t="shared" si="22"/>
        <v>3.1523595321696178</v>
      </c>
      <c r="T240" s="59"/>
      <c r="U240" s="59"/>
      <c r="V240" s="59"/>
    </row>
    <row r="241" spans="7:22" x14ac:dyDescent="0.4">
      <c r="G241" s="59"/>
      <c r="H241" s="83">
        <v>38278</v>
      </c>
      <c r="I241" s="84">
        <v>1438.25</v>
      </c>
      <c r="J241" s="70">
        <v>1.7027789484810429</v>
      </c>
      <c r="K241" s="85">
        <f t="shared" si="23"/>
        <v>114.55178466839344</v>
      </c>
      <c r="L241" s="59"/>
      <c r="M241" s="83">
        <v>38278</v>
      </c>
      <c r="N241" s="86">
        <f t="shared" si="24"/>
        <v>1500.7145765244047</v>
      </c>
      <c r="O241" s="86">
        <f t="shared" si="25"/>
        <v>1075.5372549701137</v>
      </c>
      <c r="P241" s="86">
        <f t="shared" si="26"/>
        <v>1173.0242545876733</v>
      </c>
      <c r="Q241" s="61">
        <f t="shared" si="21"/>
        <v>3749.2760860821918</v>
      </c>
      <c r="R241" s="61">
        <f t="shared" si="27"/>
        <v>-1184.6719107009151</v>
      </c>
      <c r="S241" s="62">
        <f t="shared" si="22"/>
        <v>3.164822304146572</v>
      </c>
      <c r="T241" s="59"/>
      <c r="U241" s="59"/>
      <c r="V241" s="59"/>
    </row>
    <row r="242" spans="7:22" x14ac:dyDescent="0.4">
      <c r="G242" s="59"/>
      <c r="H242" s="83">
        <v>38285</v>
      </c>
      <c r="I242" s="84">
        <v>1486.71997070312</v>
      </c>
      <c r="J242" s="70">
        <v>1.8175484888902429</v>
      </c>
      <c r="K242" s="85">
        <f t="shared" si="23"/>
        <v>114.61691882420196</v>
      </c>
      <c r="L242" s="59"/>
      <c r="M242" s="83">
        <v>38285</v>
      </c>
      <c r="N242" s="86">
        <f t="shared" si="24"/>
        <v>1551.2896445291906</v>
      </c>
      <c r="O242" s="86">
        <f t="shared" si="25"/>
        <v>1148.0298803669718</v>
      </c>
      <c r="P242" s="86">
        <f t="shared" si="26"/>
        <v>1173.691236291945</v>
      </c>
      <c r="Q242" s="61">
        <f t="shared" si="21"/>
        <v>3873.0107611881076</v>
      </c>
      <c r="R242" s="61">
        <f t="shared" si="27"/>
        <v>-1186.0396287450055</v>
      </c>
      <c r="S242" s="62">
        <f t="shared" si="22"/>
        <v>3.2654986117844058</v>
      </c>
      <c r="T242" s="59"/>
      <c r="U242" s="59"/>
      <c r="V242" s="59"/>
    </row>
    <row r="243" spans="7:22" x14ac:dyDescent="0.4">
      <c r="G243" s="59"/>
      <c r="H243" s="83">
        <v>38292</v>
      </c>
      <c r="I243" s="84">
        <v>1525.23999023437</v>
      </c>
      <c r="J243" s="70">
        <v>1.911731663490279</v>
      </c>
      <c r="K243" s="85">
        <f t="shared" si="23"/>
        <v>114.68209001529776</v>
      </c>
      <c r="L243" s="59"/>
      <c r="M243" s="83">
        <v>38292</v>
      </c>
      <c r="N243" s="86">
        <f t="shared" si="24"/>
        <v>1591.4826254424891</v>
      </c>
      <c r="O243" s="86">
        <f t="shared" si="25"/>
        <v>1207.5194066874938</v>
      </c>
      <c r="P243" s="86">
        <f t="shared" si="26"/>
        <v>1174.3585972420781</v>
      </c>
      <c r="Q243" s="61">
        <f t="shared" si="21"/>
        <v>3973.3606293720604</v>
      </c>
      <c r="R243" s="61">
        <f t="shared" si="27"/>
        <v>-1187.4089258361141</v>
      </c>
      <c r="S243" s="62">
        <f t="shared" si="22"/>
        <v>3.346244535406552</v>
      </c>
      <c r="T243" s="59"/>
      <c r="U243" s="59"/>
      <c r="V243" s="59"/>
    </row>
    <row r="244" spans="7:22" x14ac:dyDescent="0.4">
      <c r="G244" s="59"/>
      <c r="H244" s="83">
        <v>38299</v>
      </c>
      <c r="I244" s="84">
        <v>1558.41003417968</v>
      </c>
      <c r="J244" s="70">
        <v>1.9948821495719731</v>
      </c>
      <c r="K244" s="85">
        <f t="shared" si="23"/>
        <v>114.74729826273909</v>
      </c>
      <c r="L244" s="59"/>
      <c r="M244" s="83">
        <v>38299</v>
      </c>
      <c r="N244" s="86">
        <f t="shared" si="24"/>
        <v>1626.0932762004811</v>
      </c>
      <c r="O244" s="86">
        <f t="shared" si="25"/>
        <v>1260.0402847671251</v>
      </c>
      <c r="P244" s="86">
        <f t="shared" si="26"/>
        <v>1175.0263376537118</v>
      </c>
      <c r="Q244" s="61">
        <f t="shared" si="21"/>
        <v>4061.159898621318</v>
      </c>
      <c r="R244" s="61">
        <f t="shared" si="27"/>
        <v>-1188.7798037972698</v>
      </c>
      <c r="S244" s="62">
        <f t="shared" si="22"/>
        <v>3.4162423399597843</v>
      </c>
      <c r="T244" s="59"/>
      <c r="U244" s="59"/>
      <c r="V244" s="59"/>
    </row>
    <row r="245" spans="7:22" x14ac:dyDescent="0.4">
      <c r="G245" s="59"/>
      <c r="H245" s="83">
        <v>38306</v>
      </c>
      <c r="I245" s="84">
        <v>1552.10998535156</v>
      </c>
      <c r="J245" s="70">
        <v>1.9787530761278791</v>
      </c>
      <c r="K245" s="85">
        <f t="shared" si="23"/>
        <v>114.81254358759621</v>
      </c>
      <c r="L245" s="59"/>
      <c r="M245" s="83">
        <v>38306</v>
      </c>
      <c r="N245" s="86">
        <f t="shared" si="24"/>
        <v>1619.5196102111363</v>
      </c>
      <c r="O245" s="86">
        <f t="shared" si="25"/>
        <v>1249.8525740294824</v>
      </c>
      <c r="P245" s="86">
        <f t="shared" si="26"/>
        <v>1175.6944577426079</v>
      </c>
      <c r="Q245" s="61">
        <f t="shared" si="21"/>
        <v>4045.0666419832264</v>
      </c>
      <c r="R245" s="61">
        <f t="shared" si="27"/>
        <v>-1190.152264453606</v>
      </c>
      <c r="S245" s="62">
        <f t="shared" si="22"/>
        <v>3.3987807802393251</v>
      </c>
      <c r="T245" s="59"/>
      <c r="U245" s="59"/>
      <c r="V245" s="59"/>
    </row>
    <row r="246" spans="7:22" x14ac:dyDescent="0.4">
      <c r="G246" s="59"/>
      <c r="H246" s="83">
        <v>38313</v>
      </c>
      <c r="I246" s="84">
        <v>1578.26000976562</v>
      </c>
      <c r="J246" s="70">
        <v>2.0454293319840899</v>
      </c>
      <c r="K246" s="85">
        <f t="shared" si="23"/>
        <v>114.87782601095134</v>
      </c>
      <c r="L246" s="59"/>
      <c r="M246" s="83">
        <v>38313</v>
      </c>
      <c r="N246" s="86">
        <f t="shared" si="24"/>
        <v>1646.8053552586932</v>
      </c>
      <c r="O246" s="86">
        <f t="shared" si="25"/>
        <v>1291.9677277664048</v>
      </c>
      <c r="P246" s="86">
        <f t="shared" si="26"/>
        <v>1176.3629577246511</v>
      </c>
      <c r="Q246" s="61">
        <f t="shared" si="21"/>
        <v>4115.1360407497486</v>
      </c>
      <c r="R246" s="61">
        <f t="shared" si="27"/>
        <v>-1191.5263096323636</v>
      </c>
      <c r="S246" s="62">
        <f t="shared" si="22"/>
        <v>3.4536677935541706</v>
      </c>
      <c r="T246" s="59"/>
      <c r="U246" s="59"/>
      <c r="V246" s="59"/>
    </row>
    <row r="247" spans="7:22" x14ac:dyDescent="0.4">
      <c r="G247" s="59"/>
      <c r="H247" s="83">
        <v>38320</v>
      </c>
      <c r="I247" s="84">
        <v>1614.40002441406</v>
      </c>
      <c r="J247" s="70">
        <v>2.1391044495982432</v>
      </c>
      <c r="K247" s="85">
        <f t="shared" si="23"/>
        <v>114.94314555389869</v>
      </c>
      <c r="L247" s="59"/>
      <c r="M247" s="83">
        <v>38320</v>
      </c>
      <c r="N247" s="86">
        <f t="shared" si="24"/>
        <v>1684.5149653951225</v>
      </c>
      <c r="O247" s="86">
        <f t="shared" si="25"/>
        <v>1351.1363467745289</v>
      </c>
      <c r="P247" s="86">
        <f t="shared" si="26"/>
        <v>1177.0318378158483</v>
      </c>
      <c r="Q247" s="61">
        <f t="shared" si="21"/>
        <v>4212.6831499854998</v>
      </c>
      <c r="R247" s="61">
        <f t="shared" si="27"/>
        <v>-1192.9019411628929</v>
      </c>
      <c r="S247" s="62">
        <f t="shared" si="22"/>
        <v>3.531458039106544</v>
      </c>
      <c r="T247" s="59"/>
      <c r="U247" s="59"/>
      <c r="V247" s="59"/>
    </row>
    <row r="248" spans="7:22" x14ac:dyDescent="0.4">
      <c r="G248" s="59"/>
      <c r="H248" s="83">
        <v>38327</v>
      </c>
      <c r="I248" s="84">
        <v>1605.16003417968</v>
      </c>
      <c r="J248" s="70">
        <v>2.114618195973736</v>
      </c>
      <c r="K248" s="85">
        <f t="shared" si="23"/>
        <v>115.00850223754445</v>
      </c>
      <c r="L248" s="59"/>
      <c r="M248" s="83">
        <v>38327</v>
      </c>
      <c r="N248" s="86">
        <f t="shared" si="24"/>
        <v>1674.873673525366</v>
      </c>
      <c r="O248" s="86">
        <f t="shared" si="25"/>
        <v>1335.6699363920789</v>
      </c>
      <c r="P248" s="86">
        <f t="shared" si="26"/>
        <v>1177.70109823233</v>
      </c>
      <c r="Q248" s="61">
        <f t="shared" si="21"/>
        <v>4188.2447081497749</v>
      </c>
      <c r="R248" s="61">
        <f t="shared" si="27"/>
        <v>-1194.2791608766561</v>
      </c>
      <c r="S248" s="62">
        <f t="shared" si="22"/>
        <v>3.5069227073135982</v>
      </c>
      <c r="T248" s="59"/>
      <c r="U248" s="59"/>
      <c r="V248" s="59"/>
    </row>
    <row r="249" spans="7:22" x14ac:dyDescent="0.4">
      <c r="G249" s="59"/>
      <c r="H249" s="83">
        <v>38334</v>
      </c>
      <c r="I249" s="84">
        <v>1596.60998535156</v>
      </c>
      <c r="J249" s="70">
        <v>2.092090736476345</v>
      </c>
      <c r="K249" s="85">
        <f t="shared" si="23"/>
        <v>115.07389608300683</v>
      </c>
      <c r="L249" s="59"/>
      <c r="M249" s="83">
        <v>38334</v>
      </c>
      <c r="N249" s="86">
        <f t="shared" si="24"/>
        <v>1665.9522878786738</v>
      </c>
      <c r="O249" s="86">
        <f t="shared" si="25"/>
        <v>1321.4407717839024</v>
      </c>
      <c r="P249" s="86">
        <f t="shared" si="26"/>
        <v>1178.370739190349</v>
      </c>
      <c r="Q249" s="61">
        <f t="shared" si="21"/>
        <v>4165.763798852925</v>
      </c>
      <c r="R249" s="61">
        <f t="shared" si="27"/>
        <v>-1195.65797060723</v>
      </c>
      <c r="S249" s="62">
        <f t="shared" si="22"/>
        <v>3.4840764677354086</v>
      </c>
      <c r="T249" s="59"/>
      <c r="U249" s="59"/>
      <c r="V249" s="59"/>
    </row>
    <row r="250" spans="7:22" x14ac:dyDescent="0.4">
      <c r="G250" s="59"/>
      <c r="H250" s="83">
        <v>38341</v>
      </c>
      <c r="I250" s="84">
        <v>1613.77001953125</v>
      </c>
      <c r="J250" s="70">
        <v>2.137061454277589</v>
      </c>
      <c r="K250" s="85">
        <f t="shared" si="23"/>
        <v>115.13932711141605</v>
      </c>
      <c r="L250" s="59"/>
      <c r="M250" s="83">
        <v>38341</v>
      </c>
      <c r="N250" s="86">
        <f t="shared" si="24"/>
        <v>1683.8575987961901</v>
      </c>
      <c r="O250" s="86">
        <f t="shared" si="25"/>
        <v>1349.8459164570447</v>
      </c>
      <c r="P250" s="86">
        <f t="shared" si="26"/>
        <v>1179.0407609062813</v>
      </c>
      <c r="Q250" s="61">
        <f t="shared" si="21"/>
        <v>4212.7442761595157</v>
      </c>
      <c r="R250" s="61">
        <f t="shared" si="27"/>
        <v>-1197.0383721903083</v>
      </c>
      <c r="S250" s="62">
        <f t="shared" si="22"/>
        <v>3.5193059587982551</v>
      </c>
      <c r="T250" s="59"/>
      <c r="U250" s="59"/>
      <c r="V250" s="59"/>
    </row>
    <row r="251" spans="7:22" ht="17.5" customHeight="1" thickBot="1" x14ac:dyDescent="0.45">
      <c r="G251" s="74" t="s">
        <v>49</v>
      </c>
      <c r="H251" s="90">
        <v>38348</v>
      </c>
      <c r="I251" s="91">
        <v>1621.11999511718</v>
      </c>
      <c r="J251" s="73">
        <v>2.1565281060612609</v>
      </c>
      <c r="K251" s="92">
        <f t="shared" si="23"/>
        <v>115.20479534391434</v>
      </c>
      <c r="L251" s="74"/>
      <c r="M251" s="90">
        <v>38348</v>
      </c>
      <c r="N251" s="86">
        <f t="shared" si="24"/>
        <v>1691.5267908691285</v>
      </c>
      <c r="O251" s="86">
        <f t="shared" si="25"/>
        <v>1362.1417633381368</v>
      </c>
      <c r="P251" s="86">
        <f t="shared" si="26"/>
        <v>1179.711163596626</v>
      </c>
      <c r="Q251" s="75">
        <f t="shared" si="21"/>
        <v>4233.3797178038913</v>
      </c>
      <c r="R251" s="61">
        <f t="shared" si="27"/>
        <v>-1398.420367463704</v>
      </c>
      <c r="S251" s="76">
        <f t="shared" si="22"/>
        <v>3.0272583382648484</v>
      </c>
      <c r="T251" s="74"/>
      <c r="U251" s="74"/>
      <c r="V251" s="74"/>
    </row>
    <row r="252" spans="7:22" ht="17.5" customHeight="1" thickTop="1" x14ac:dyDescent="0.4">
      <c r="G252" s="59"/>
      <c r="H252" s="83">
        <v>38355</v>
      </c>
      <c r="I252" s="84">
        <v>1564.81005859375</v>
      </c>
      <c r="J252" s="70">
        <v>2.0067132112612929</v>
      </c>
      <c r="K252" s="85">
        <f t="shared" si="23"/>
        <v>115.27030080165594</v>
      </c>
      <c r="L252" s="59"/>
      <c r="M252" s="83">
        <v>38355</v>
      </c>
      <c r="N252" s="86">
        <f t="shared" si="24"/>
        <v>1634.5329609699777</v>
      </c>
      <c r="O252" s="86">
        <f t="shared" si="25"/>
        <v>1181.7855261137991</v>
      </c>
      <c r="P252" s="86">
        <f t="shared" si="26"/>
        <v>1270.7360453758961</v>
      </c>
      <c r="Q252" s="61">
        <f t="shared" si="21"/>
        <v>4087.0545324596728</v>
      </c>
      <c r="R252" s="61">
        <f t="shared" si="27"/>
        <v>-1400.0348606854366</v>
      </c>
      <c r="S252" s="62">
        <f t="shared" si="22"/>
        <v>2.9192519752391815</v>
      </c>
      <c r="T252" s="59"/>
      <c r="U252" s="59"/>
      <c r="V252" s="59"/>
    </row>
    <row r="253" spans="7:22" x14ac:dyDescent="0.4">
      <c r="G253" s="64"/>
      <c r="H253" s="83">
        <v>38362</v>
      </c>
      <c r="I253" s="84">
        <v>1561.10998535156</v>
      </c>
      <c r="J253" s="70">
        <v>1.997223259663705</v>
      </c>
      <c r="K253" s="85">
        <f t="shared" si="23"/>
        <v>115.33584350580712</v>
      </c>
      <c r="L253" s="59"/>
      <c r="M253" s="83">
        <v>38362</v>
      </c>
      <c r="N253" s="86">
        <f t="shared" si="24"/>
        <v>1630.6680243668748</v>
      </c>
      <c r="O253" s="86">
        <f t="shared" si="25"/>
        <v>1176.1967417381279</v>
      </c>
      <c r="P253" s="86">
        <f t="shared" si="26"/>
        <v>1271.4585860138322</v>
      </c>
      <c r="Q253" s="61">
        <f t="shared" si="21"/>
        <v>4078.3233521188349</v>
      </c>
      <c r="R253" s="61">
        <f t="shared" si="27"/>
        <v>-1401.6512178591136</v>
      </c>
      <c r="S253" s="62">
        <f t="shared" si="22"/>
        <v>2.9096563397191484</v>
      </c>
      <c r="T253" s="59"/>
      <c r="U253" s="59"/>
      <c r="V253" s="59"/>
    </row>
    <row r="254" spans="7:22" x14ac:dyDescent="0.4">
      <c r="G254" s="64"/>
      <c r="H254" s="83">
        <v>38369</v>
      </c>
      <c r="I254" s="84">
        <v>1503.64001464843</v>
      </c>
      <c r="J254" s="70">
        <v>1.8501735792471969</v>
      </c>
      <c r="K254" s="85">
        <f t="shared" si="23"/>
        <v>115.4014234775462</v>
      </c>
      <c r="L254" s="59"/>
      <c r="M254" s="83">
        <v>38369</v>
      </c>
      <c r="N254" s="86">
        <f t="shared" si="24"/>
        <v>1570.6373766442605</v>
      </c>
      <c r="O254" s="86">
        <f t="shared" si="25"/>
        <v>1089.5968315164471</v>
      </c>
      <c r="P254" s="86">
        <f t="shared" si="26"/>
        <v>1272.1815374884447</v>
      </c>
      <c r="Q254" s="61">
        <f t="shared" si="21"/>
        <v>3932.4157456491521</v>
      </c>
      <c r="R254" s="61">
        <f t="shared" si="27"/>
        <v>-1403.2694411366899</v>
      </c>
      <c r="S254" s="62">
        <f t="shared" si="22"/>
        <v>2.802324080016863</v>
      </c>
      <c r="T254" s="59"/>
      <c r="U254" s="59"/>
      <c r="V254" s="59"/>
    </row>
    <row r="255" spans="7:22" ht="17.5" customHeight="1" x14ac:dyDescent="0.4">
      <c r="G255" s="64"/>
      <c r="H255" s="83">
        <v>38376</v>
      </c>
      <c r="I255" s="84">
        <v>1499.4599609375</v>
      </c>
      <c r="J255" s="70">
        <v>1.8398867754105681</v>
      </c>
      <c r="K255" s="85">
        <f t="shared" si="23"/>
        <v>115.46704073806355</v>
      </c>
      <c r="L255" s="59"/>
      <c r="M255" s="83">
        <v>38376</v>
      </c>
      <c r="N255" s="86">
        <f t="shared" si="24"/>
        <v>1566.2710731867787</v>
      </c>
      <c r="O255" s="86">
        <f t="shared" si="25"/>
        <v>1083.5387681041577</v>
      </c>
      <c r="P255" s="86">
        <f t="shared" si="26"/>
        <v>1272.9049000333355</v>
      </c>
      <c r="Q255" s="61">
        <f t="shared" si="21"/>
        <v>3922.7147413242719</v>
      </c>
      <c r="R255" s="61">
        <f t="shared" si="27"/>
        <v>-1404.8895326726054</v>
      </c>
      <c r="S255" s="62">
        <f t="shared" si="22"/>
        <v>2.7921873215624697</v>
      </c>
      <c r="T255" s="59"/>
      <c r="U255" s="59"/>
      <c r="V255" s="59"/>
    </row>
    <row r="256" spans="7:22" x14ac:dyDescent="0.4">
      <c r="G256" s="64"/>
      <c r="H256" s="83">
        <v>38383</v>
      </c>
      <c r="I256" s="84">
        <v>1534.48999023437</v>
      </c>
      <c r="J256" s="70">
        <v>1.9258527756034101</v>
      </c>
      <c r="K256" s="85">
        <f t="shared" si="23"/>
        <v>115.53269530856154</v>
      </c>
      <c r="L256" s="59"/>
      <c r="M256" s="83">
        <v>38383</v>
      </c>
      <c r="N256" s="86">
        <f t="shared" si="24"/>
        <v>1602.8619279010777</v>
      </c>
      <c r="O256" s="86">
        <f t="shared" si="25"/>
        <v>1134.1655214417417</v>
      </c>
      <c r="P256" s="86">
        <f t="shared" si="26"/>
        <v>1273.6286738822389</v>
      </c>
      <c r="Q256" s="61">
        <f t="shared" si="21"/>
        <v>4010.6561232250588</v>
      </c>
      <c r="R256" s="61">
        <f t="shared" si="27"/>
        <v>-1406.5114946237866</v>
      </c>
      <c r="S256" s="62">
        <f t="shared" si="22"/>
        <v>2.8514918922136703</v>
      </c>
      <c r="T256" s="59"/>
      <c r="U256" s="59"/>
      <c r="V256" s="59"/>
    </row>
    <row r="257" spans="7:22" x14ac:dyDescent="0.4">
      <c r="G257" s="64"/>
      <c r="H257" s="83">
        <v>38390</v>
      </c>
      <c r="I257" s="84">
        <v>1530.51000976562</v>
      </c>
      <c r="J257" s="70">
        <v>1.915862672727054</v>
      </c>
      <c r="K257" s="85">
        <f t="shared" si="23"/>
        <v>115.59838721025466</v>
      </c>
      <c r="L257" s="59"/>
      <c r="M257" s="83">
        <v>38390</v>
      </c>
      <c r="N257" s="86">
        <f t="shared" si="24"/>
        <v>1598.7046123058324</v>
      </c>
      <c r="O257" s="86">
        <f t="shared" si="25"/>
        <v>1128.2821899734424</v>
      </c>
      <c r="P257" s="86">
        <f t="shared" si="26"/>
        <v>1274.3528592690227</v>
      </c>
      <c r="Q257" s="61">
        <f t="shared" si="21"/>
        <v>4001.3396615482975</v>
      </c>
      <c r="R257" s="61">
        <f t="shared" si="27"/>
        <v>-1408.1353291496507</v>
      </c>
      <c r="S257" s="62">
        <f t="shared" si="22"/>
        <v>2.8415874374550629</v>
      </c>
      <c r="T257" s="59"/>
      <c r="U257" s="59"/>
      <c r="V257" s="59"/>
    </row>
    <row r="258" spans="7:22" x14ac:dyDescent="0.4">
      <c r="G258" s="64"/>
      <c r="H258" s="83">
        <v>38397</v>
      </c>
      <c r="I258" s="84">
        <v>1515.40002441406</v>
      </c>
      <c r="J258" s="70">
        <v>1.8780339009636611</v>
      </c>
      <c r="K258" s="85">
        <f t="shared" si="23"/>
        <v>115.66411646436941</v>
      </c>
      <c r="L258" s="59"/>
      <c r="M258" s="83">
        <v>38397</v>
      </c>
      <c r="N258" s="86">
        <f t="shared" si="24"/>
        <v>1582.9213746142921</v>
      </c>
      <c r="O258" s="86">
        <f t="shared" si="25"/>
        <v>1106.004220859689</v>
      </c>
      <c r="P258" s="86">
        <f t="shared" si="26"/>
        <v>1275.0774564276871</v>
      </c>
      <c r="Q258" s="61">
        <f t="shared" ref="Q258:Q321" si="28">SUM(N258:P258)</f>
        <v>3964.0030519016682</v>
      </c>
      <c r="R258" s="61">
        <f t="shared" si="27"/>
        <v>-1409.7610384121076</v>
      </c>
      <c r="S258" s="62">
        <f t="shared" ref="S258:S321" si="29">Q258/-R258</f>
        <v>2.8118262201135491</v>
      </c>
      <c r="T258" s="59"/>
      <c r="U258" s="59"/>
      <c r="V258" s="59"/>
    </row>
    <row r="259" spans="7:22" x14ac:dyDescent="0.4">
      <c r="G259" s="64"/>
      <c r="H259" s="83">
        <v>38404</v>
      </c>
      <c r="I259" s="84">
        <v>1526.90002441406</v>
      </c>
      <c r="J259" s="70">
        <v>1.906537780484757</v>
      </c>
      <c r="K259" s="85">
        <f t="shared" ref="K259:K322" si="30">K258*(1+Tbill_YTM)^(1/52)</f>
        <v>115.72988309214439</v>
      </c>
      <c r="L259" s="59"/>
      <c r="M259" s="83">
        <v>38404</v>
      </c>
      <c r="N259" s="86">
        <f t="shared" ref="N259:N322" si="31">IF(YEAR(M259)&lt;&gt;YEAR(M258), Q258*$C$5, N258)*(I259/I258)</f>
        <v>1594.9337776199623</v>
      </c>
      <c r="O259" s="86">
        <f t="shared" ref="O259:O322" si="32">IF(YEAR(M259)&lt;&gt;YEAR(M258), Q258*$C$6, O258)*(J259/J258)</f>
        <v>1122.7906116937584</v>
      </c>
      <c r="P259" s="86">
        <f t="shared" ref="P259:P322" si="33">IF(YEAR(M259)&lt;&gt;YEAR(M258), Q258*$C$7, P258)*(1+Tbill_YTM)^(1/52)</f>
        <v>1275.8024655923659</v>
      </c>
      <c r="Q259" s="61">
        <f t="shared" si="28"/>
        <v>3993.5268549060866</v>
      </c>
      <c r="R259" s="61">
        <f t="shared" ref="R259:R322" si="34">R258*EXP($C$20/52) - IF(YEAR(M260)&lt;&gt;YEAR(M259), Initial_Assets * $C$19, 0)</f>
        <v>-1411.3886245755637</v>
      </c>
      <c r="S259" s="62">
        <f t="shared" si="29"/>
        <v>2.8295019425333896</v>
      </c>
      <c r="T259" s="59"/>
      <c r="U259" s="59"/>
      <c r="V259" s="59"/>
    </row>
    <row r="260" spans="7:22" x14ac:dyDescent="0.4">
      <c r="G260" s="64"/>
      <c r="H260" s="83">
        <v>38411</v>
      </c>
      <c r="I260" s="84">
        <v>1520.57995605468</v>
      </c>
      <c r="J260" s="70">
        <v>1.8907548884685901</v>
      </c>
      <c r="K260" s="85">
        <f t="shared" si="30"/>
        <v>115.79568711483026</v>
      </c>
      <c r="L260" s="59"/>
      <c r="M260" s="83">
        <v>38411</v>
      </c>
      <c r="N260" s="86">
        <f t="shared" si="31"/>
        <v>1588.3321073455049</v>
      </c>
      <c r="O260" s="86">
        <f t="shared" si="32"/>
        <v>1113.4958139915996</v>
      </c>
      <c r="P260" s="86">
        <f t="shared" si="33"/>
        <v>1276.5278869973256</v>
      </c>
      <c r="Q260" s="61">
        <f t="shared" si="28"/>
        <v>3978.3558083344296</v>
      </c>
      <c r="R260" s="61">
        <f t="shared" si="34"/>
        <v>-1413.0180898069236</v>
      </c>
      <c r="S260" s="62">
        <f t="shared" si="29"/>
        <v>2.8155023895540054</v>
      </c>
      <c r="T260" s="59"/>
      <c r="U260" s="59"/>
      <c r="V260" s="59"/>
    </row>
    <row r="261" spans="7:22" x14ac:dyDescent="0.4">
      <c r="G261" s="64"/>
      <c r="H261" s="83">
        <v>38418</v>
      </c>
      <c r="I261" s="84">
        <v>1505.64001464843</v>
      </c>
      <c r="J261" s="70">
        <v>1.8536009497561621</v>
      </c>
      <c r="K261" s="85">
        <f t="shared" si="30"/>
        <v>115.86152855368978</v>
      </c>
      <c r="L261" s="59"/>
      <c r="M261" s="83">
        <v>38418</v>
      </c>
      <c r="N261" s="86">
        <f t="shared" si="31"/>
        <v>1572.7264902104635</v>
      </c>
      <c r="O261" s="86">
        <f t="shared" si="32"/>
        <v>1091.615264861777</v>
      </c>
      <c r="P261" s="86">
        <f t="shared" si="33"/>
        <v>1277.2537208769661</v>
      </c>
      <c r="Q261" s="61">
        <f t="shared" si="28"/>
        <v>3941.595475949207</v>
      </c>
      <c r="R261" s="61">
        <f t="shared" si="34"/>
        <v>-1414.6494362755941</v>
      </c>
      <c r="S261" s="62">
        <f t="shared" si="29"/>
        <v>2.786270135113055</v>
      </c>
      <c r="T261" s="59"/>
      <c r="U261" s="59"/>
      <c r="V261" s="59"/>
    </row>
    <row r="262" spans="7:22" x14ac:dyDescent="0.4">
      <c r="G262" s="64"/>
      <c r="H262" s="83">
        <v>38425</v>
      </c>
      <c r="I262" s="84">
        <v>1484.40002441406</v>
      </c>
      <c r="J262" s="70">
        <v>1.8013036334146679</v>
      </c>
      <c r="K262" s="85">
        <f t="shared" si="30"/>
        <v>115.92740742999779</v>
      </c>
      <c r="L262" s="59"/>
      <c r="M262" s="83">
        <v>38425</v>
      </c>
      <c r="N262" s="86">
        <f t="shared" si="31"/>
        <v>1550.5401143381371</v>
      </c>
      <c r="O262" s="86">
        <f t="shared" si="32"/>
        <v>1060.8165382873274</v>
      </c>
      <c r="P262" s="86">
        <f t="shared" si="33"/>
        <v>1277.9799674658207</v>
      </c>
      <c r="Q262" s="61">
        <f t="shared" si="28"/>
        <v>3889.3366200912851</v>
      </c>
      <c r="R262" s="61">
        <f t="shared" si="34"/>
        <v>-1416.2826661534864</v>
      </c>
      <c r="S262" s="62">
        <f t="shared" si="29"/>
        <v>2.7461584562454759</v>
      </c>
      <c r="T262" s="59"/>
      <c r="U262" s="59"/>
      <c r="V262" s="59"/>
    </row>
    <row r="263" spans="7:22" x14ac:dyDescent="0.4">
      <c r="G263" s="64"/>
      <c r="H263" s="83">
        <v>38432</v>
      </c>
      <c r="I263" s="84">
        <v>1469.93994140625</v>
      </c>
      <c r="J263" s="70">
        <v>1.7662093197080551</v>
      </c>
      <c r="K263" s="85">
        <f t="shared" si="30"/>
        <v>115.99332376504121</v>
      </c>
      <c r="L263" s="59"/>
      <c r="M263" s="83">
        <v>38432</v>
      </c>
      <c r="N263" s="86">
        <f t="shared" si="31"/>
        <v>1535.4357365481146</v>
      </c>
      <c r="O263" s="86">
        <f t="shared" si="32"/>
        <v>1040.1489352862466</v>
      </c>
      <c r="P263" s="86">
        <f t="shared" si="33"/>
        <v>1278.7066269985557</v>
      </c>
      <c r="Q263" s="61">
        <f t="shared" si="28"/>
        <v>3854.2912988329167</v>
      </c>
      <c r="R263" s="61">
        <f t="shared" si="34"/>
        <v>-1417.9177816150191</v>
      </c>
      <c r="S263" s="62">
        <f t="shared" si="29"/>
        <v>2.7182755931326636</v>
      </c>
      <c r="T263" s="59"/>
      <c r="U263" s="59"/>
      <c r="V263" s="59"/>
    </row>
    <row r="264" spans="7:22" x14ac:dyDescent="0.4">
      <c r="G264" s="64"/>
      <c r="H264" s="83">
        <v>38439</v>
      </c>
      <c r="I264" s="84">
        <v>1469.34997558593</v>
      </c>
      <c r="J264" s="70">
        <v>1.764791570450678</v>
      </c>
      <c r="K264" s="85">
        <f t="shared" si="30"/>
        <v>116.0592775801191</v>
      </c>
      <c r="L264" s="59"/>
      <c r="M264" s="83">
        <v>38439</v>
      </c>
      <c r="N264" s="86">
        <f t="shared" si="31"/>
        <v>1534.819483748701</v>
      </c>
      <c r="O264" s="86">
        <f t="shared" si="32"/>
        <v>1039.3140000585197</v>
      </c>
      <c r="P264" s="86">
        <f t="shared" si="33"/>
        <v>1279.4336997099711</v>
      </c>
      <c r="Q264" s="61">
        <f t="shared" si="28"/>
        <v>3853.5671835171916</v>
      </c>
      <c r="R264" s="61">
        <f t="shared" si="34"/>
        <v>-1419.5547848371214</v>
      </c>
      <c r="S264" s="62">
        <f t="shared" si="29"/>
        <v>2.7146308298058019</v>
      </c>
      <c r="T264" s="59"/>
      <c r="U264" s="59"/>
      <c r="V264" s="59"/>
    </row>
    <row r="265" spans="7:22" x14ac:dyDescent="0.4">
      <c r="G265" s="64"/>
      <c r="H265" s="83">
        <v>38446</v>
      </c>
      <c r="I265" s="84">
        <v>1485.59997558593</v>
      </c>
      <c r="J265" s="70">
        <v>1.8038263320749639</v>
      </c>
      <c r="K265" s="85">
        <f t="shared" si="30"/>
        <v>116.12526889654259</v>
      </c>
      <c r="L265" s="59"/>
      <c r="M265" s="83">
        <v>38446</v>
      </c>
      <c r="N265" s="86">
        <f t="shared" si="31"/>
        <v>1551.7935314741048</v>
      </c>
      <c r="O265" s="86">
        <f t="shared" si="32"/>
        <v>1062.3021959023536</v>
      </c>
      <c r="P265" s="86">
        <f t="shared" si="33"/>
        <v>1280.1611858350002</v>
      </c>
      <c r="Q265" s="61">
        <f t="shared" si="28"/>
        <v>3894.2569132114586</v>
      </c>
      <c r="R265" s="61">
        <f t="shared" si="34"/>
        <v>-1421.1936779992357</v>
      </c>
      <c r="S265" s="62">
        <f t="shared" si="29"/>
        <v>2.7401310416000548</v>
      </c>
      <c r="T265" s="59"/>
      <c r="U265" s="59"/>
      <c r="V265" s="59"/>
    </row>
    <row r="266" spans="7:22" ht="17.5" customHeight="1" thickBot="1" x14ac:dyDescent="0.45">
      <c r="G266" s="65" t="s">
        <v>48</v>
      </c>
      <c r="H266" s="88">
        <v>38453</v>
      </c>
      <c r="I266" s="89">
        <v>1408.58996582031</v>
      </c>
      <c r="J266" s="70">
        <v>1.616814100341738</v>
      </c>
      <c r="K266" s="85">
        <f t="shared" si="30"/>
        <v>116.19129773563498</v>
      </c>
      <c r="L266" s="59"/>
      <c r="M266" s="88">
        <v>38453</v>
      </c>
      <c r="N266" s="86">
        <f t="shared" si="31"/>
        <v>1471.352203406693</v>
      </c>
      <c r="O266" s="86">
        <f t="shared" si="32"/>
        <v>952.16769963835861</v>
      </c>
      <c r="P266" s="86">
        <f t="shared" si="33"/>
        <v>1280.8890856087103</v>
      </c>
      <c r="Q266" s="61">
        <f t="shared" si="28"/>
        <v>3704.4089886537622</v>
      </c>
      <c r="R266" s="61">
        <f t="shared" si="34"/>
        <v>-1422.8344632833205</v>
      </c>
      <c r="S266" s="62">
        <f t="shared" si="29"/>
        <v>2.6035417922795463</v>
      </c>
      <c r="T266" s="59"/>
      <c r="U266" s="59"/>
      <c r="V266" s="59"/>
    </row>
    <row r="267" spans="7:22" x14ac:dyDescent="0.4">
      <c r="G267" s="64"/>
      <c r="H267" s="83">
        <v>38460</v>
      </c>
      <c r="I267" s="84">
        <v>1421.2099609375</v>
      </c>
      <c r="J267" s="70">
        <v>1.645785179998456</v>
      </c>
      <c r="K267" s="85">
        <f t="shared" si="30"/>
        <v>116.25736411873163</v>
      </c>
      <c r="L267" s="59"/>
      <c r="M267" s="83">
        <v>38460</v>
      </c>
      <c r="N267" s="86">
        <f t="shared" si="31"/>
        <v>1484.5345049090652</v>
      </c>
      <c r="O267" s="86">
        <f t="shared" si="32"/>
        <v>969.22923210949807</v>
      </c>
      <c r="P267" s="86">
        <f t="shared" si="33"/>
        <v>1281.6173992663018</v>
      </c>
      <c r="Q267" s="61">
        <f t="shared" si="28"/>
        <v>3735.3811362848646</v>
      </c>
      <c r="R267" s="61">
        <f t="shared" si="34"/>
        <v>-1424.4771428738536</v>
      </c>
      <c r="S267" s="62">
        <f t="shared" si="29"/>
        <v>2.622282256315331</v>
      </c>
      <c r="T267" s="59"/>
      <c r="U267" s="59"/>
      <c r="V267" s="59"/>
    </row>
    <row r="268" spans="7:22" x14ac:dyDescent="0.4">
      <c r="G268" s="64"/>
      <c r="H268" s="83">
        <v>38467</v>
      </c>
      <c r="I268" s="84">
        <v>1420.7900390625</v>
      </c>
      <c r="J268" s="70">
        <v>1.6448126267267691</v>
      </c>
      <c r="K268" s="85">
        <f t="shared" si="30"/>
        <v>116.32346806718009</v>
      </c>
      <c r="L268" s="59"/>
      <c r="M268" s="83">
        <v>38467</v>
      </c>
      <c r="N268" s="86">
        <f t="shared" si="31"/>
        <v>1484.0958726661611</v>
      </c>
      <c r="O268" s="86">
        <f t="shared" si="32"/>
        <v>968.65647992278582</v>
      </c>
      <c r="P268" s="86">
        <f t="shared" si="33"/>
        <v>1282.3461270431094</v>
      </c>
      <c r="Q268" s="61">
        <f t="shared" si="28"/>
        <v>3735.0984796320563</v>
      </c>
      <c r="R268" s="61">
        <f t="shared" si="34"/>
        <v>-1426.1217189578347</v>
      </c>
      <c r="S268" s="62">
        <f t="shared" si="29"/>
        <v>2.6190600914216144</v>
      </c>
      <c r="T268" s="59"/>
      <c r="U268" s="59"/>
      <c r="V268" s="59"/>
    </row>
    <row r="269" spans="7:22" ht="17.5" customHeight="1" thickBot="1" x14ac:dyDescent="0.45">
      <c r="G269" s="66" t="s">
        <v>50</v>
      </c>
      <c r="H269" s="93">
        <v>38474</v>
      </c>
      <c r="I269" s="94">
        <v>1456</v>
      </c>
      <c r="J269" s="70">
        <v>1.7263359859062439</v>
      </c>
      <c r="K269" s="85">
        <f t="shared" si="30"/>
        <v>116.38960960234</v>
      </c>
      <c r="L269" s="59"/>
      <c r="M269" s="93">
        <v>38474</v>
      </c>
      <c r="N269" s="86">
        <f t="shared" si="31"/>
        <v>1520.874676196175</v>
      </c>
      <c r="O269" s="86">
        <f t="shared" si="32"/>
        <v>1016.666890866323</v>
      </c>
      <c r="P269" s="86">
        <f t="shared" si="33"/>
        <v>1283.0752691746011</v>
      </c>
      <c r="Q269" s="61">
        <f t="shared" si="28"/>
        <v>3820.6168362370991</v>
      </c>
      <c r="R269" s="61">
        <f t="shared" si="34"/>
        <v>-1427.7681937247883</v>
      </c>
      <c r="S269" s="62">
        <f t="shared" si="29"/>
        <v>2.6759363691033085</v>
      </c>
      <c r="T269" s="59"/>
      <c r="U269" s="59"/>
      <c r="V269" s="59"/>
    </row>
    <row r="270" spans="7:22" x14ac:dyDescent="0.4">
      <c r="G270" s="64"/>
      <c r="H270" s="83">
        <v>38481</v>
      </c>
      <c r="I270" s="84">
        <v>1470.63000488281</v>
      </c>
      <c r="J270" s="70">
        <v>1.761028711047973</v>
      </c>
      <c r="K270" s="85">
        <f t="shared" si="30"/>
        <v>116.45578874558319</v>
      </c>
      <c r="L270" s="59"/>
      <c r="M270" s="83">
        <v>38481</v>
      </c>
      <c r="N270" s="86">
        <f t="shared" si="31"/>
        <v>1536.156547033326</v>
      </c>
      <c r="O270" s="86">
        <f t="shared" si="32"/>
        <v>1037.0979919344074</v>
      </c>
      <c r="P270" s="86">
        <f t="shared" si="33"/>
        <v>1283.804825896379</v>
      </c>
      <c r="Q270" s="61">
        <f t="shared" si="28"/>
        <v>3857.0593648641125</v>
      </c>
      <c r="R270" s="61">
        <f t="shared" si="34"/>
        <v>-1429.4165693667669</v>
      </c>
      <c r="S270" s="62">
        <f t="shared" si="29"/>
        <v>2.6983452182681735</v>
      </c>
      <c r="T270" s="59"/>
      <c r="U270" s="59"/>
      <c r="V270" s="59"/>
    </row>
    <row r="271" spans="7:22" x14ac:dyDescent="0.4">
      <c r="G271" s="64"/>
      <c r="H271" s="83">
        <v>38488</v>
      </c>
      <c r="I271" s="84">
        <v>1528.06005859375</v>
      </c>
      <c r="J271" s="70">
        <v>1.8985697283347129</v>
      </c>
      <c r="K271" s="85">
        <f t="shared" si="30"/>
        <v>116.52200551829361</v>
      </c>
      <c r="L271" s="59"/>
      <c r="M271" s="83">
        <v>38488</v>
      </c>
      <c r="N271" s="86">
        <f t="shared" si="31"/>
        <v>1596.1454991909875</v>
      </c>
      <c r="O271" s="86">
        <f t="shared" si="32"/>
        <v>1118.0980982596516</v>
      </c>
      <c r="P271" s="86">
        <f t="shared" si="33"/>
        <v>1284.5347974441793</v>
      </c>
      <c r="Q271" s="61">
        <f t="shared" si="28"/>
        <v>3998.7783948948181</v>
      </c>
      <c r="R271" s="61">
        <f t="shared" si="34"/>
        <v>-1431.0668480783538</v>
      </c>
      <c r="S271" s="62">
        <f t="shared" si="29"/>
        <v>2.7942638740212624</v>
      </c>
      <c r="T271" s="59"/>
      <c r="U271" s="59"/>
      <c r="V271" s="59"/>
    </row>
    <row r="272" spans="7:22" x14ac:dyDescent="0.4">
      <c r="G272" s="64"/>
      <c r="H272" s="83">
        <v>38495</v>
      </c>
      <c r="I272" s="84">
        <v>1549.80004882812</v>
      </c>
      <c r="J272" s="70">
        <v>1.9525923266234899</v>
      </c>
      <c r="K272" s="85">
        <f t="shared" si="30"/>
        <v>116.58825994186738</v>
      </c>
      <c r="L272" s="59"/>
      <c r="M272" s="83">
        <v>38495</v>
      </c>
      <c r="N272" s="86">
        <f t="shared" si="31"/>
        <v>1618.8541534548649</v>
      </c>
      <c r="O272" s="86">
        <f t="shared" si="32"/>
        <v>1149.912870984753</v>
      </c>
      <c r="P272" s="86">
        <f t="shared" si="33"/>
        <v>1285.265184053872</v>
      </c>
      <c r="Q272" s="61">
        <f t="shared" si="28"/>
        <v>4054.0322084934896</v>
      </c>
      <c r="R272" s="61">
        <f t="shared" si="34"/>
        <v>-1432.7190320566658</v>
      </c>
      <c r="S272" s="62">
        <f t="shared" si="29"/>
        <v>2.829607283623456</v>
      </c>
      <c r="T272" s="59"/>
      <c r="U272" s="59"/>
      <c r="V272" s="59"/>
    </row>
    <row r="273" spans="1:22" x14ac:dyDescent="0.4">
      <c r="G273" s="64"/>
      <c r="H273" s="83">
        <v>38502</v>
      </c>
      <c r="I273" s="84">
        <v>1544.47998046875</v>
      </c>
      <c r="J273" s="70">
        <v>1.939186823554274</v>
      </c>
      <c r="K273" s="85">
        <f t="shared" si="30"/>
        <v>116.65455203771278</v>
      </c>
      <c r="L273" s="59"/>
      <c r="M273" s="83">
        <v>38502</v>
      </c>
      <c r="N273" s="86">
        <f t="shared" si="31"/>
        <v>1613.2970399635199</v>
      </c>
      <c r="O273" s="86">
        <f t="shared" si="32"/>
        <v>1142.0181556818543</v>
      </c>
      <c r="P273" s="86">
        <f t="shared" si="33"/>
        <v>1285.9959859614614</v>
      </c>
      <c r="Q273" s="61">
        <f t="shared" si="28"/>
        <v>4041.3111816068354</v>
      </c>
      <c r="R273" s="61">
        <f t="shared" si="34"/>
        <v>-1434.3731235013563</v>
      </c>
      <c r="S273" s="62">
        <f t="shared" si="29"/>
        <v>2.8174755336615966</v>
      </c>
      <c r="T273" s="59"/>
      <c r="U273" s="59"/>
      <c r="V273" s="59"/>
    </row>
    <row r="274" spans="1:22" x14ac:dyDescent="0.4">
      <c r="G274" s="64"/>
      <c r="H274" s="83">
        <v>38509</v>
      </c>
      <c r="I274" s="84">
        <v>1521.02001953125</v>
      </c>
      <c r="J274" s="70">
        <v>1.8802760604412541</v>
      </c>
      <c r="K274" s="85">
        <f t="shared" si="30"/>
        <v>116.72088182725027</v>
      </c>
      <c r="L274" s="59"/>
      <c r="M274" s="83">
        <v>38509</v>
      </c>
      <c r="N274" s="86">
        <f t="shared" si="31"/>
        <v>1588.7917786349517</v>
      </c>
      <c r="O274" s="86">
        <f t="shared" si="32"/>
        <v>1107.3246644601929</v>
      </c>
      <c r="P274" s="86">
        <f t="shared" si="33"/>
        <v>1286.7272034030859</v>
      </c>
      <c r="Q274" s="61">
        <f t="shared" si="28"/>
        <v>3982.8436464982306</v>
      </c>
      <c r="R274" s="61">
        <f t="shared" si="34"/>
        <v>-1436.0291246146185</v>
      </c>
      <c r="S274" s="62">
        <f t="shared" si="29"/>
        <v>2.7735117472405659</v>
      </c>
      <c r="T274" s="59"/>
      <c r="U274" s="59"/>
      <c r="V274" s="59"/>
    </row>
    <row r="275" spans="1:22" x14ac:dyDescent="0.4">
      <c r="G275" s="64"/>
      <c r="H275" s="83">
        <v>38516</v>
      </c>
      <c r="I275" s="84">
        <v>1538.13000488281</v>
      </c>
      <c r="J275" s="70">
        <v>1.9225785882685389</v>
      </c>
      <c r="K275" s="85">
        <f t="shared" si="30"/>
        <v>116.78724933191248</v>
      </c>
      <c r="L275" s="59"/>
      <c r="M275" s="83">
        <v>38516</v>
      </c>
      <c r="N275" s="86">
        <f t="shared" si="31"/>
        <v>1606.6641298926957</v>
      </c>
      <c r="O275" s="86">
        <f t="shared" si="32"/>
        <v>1132.2373001192213</v>
      </c>
      <c r="P275" s="86">
        <f t="shared" si="33"/>
        <v>1287.4588366150183</v>
      </c>
      <c r="Q275" s="61">
        <f t="shared" si="28"/>
        <v>4026.3602666269353</v>
      </c>
      <c r="R275" s="61">
        <f t="shared" si="34"/>
        <v>-1437.6870376011875</v>
      </c>
      <c r="S275" s="62">
        <f t="shared" si="29"/>
        <v>2.8005818800070745</v>
      </c>
      <c r="T275" s="59"/>
      <c r="U275" s="59"/>
      <c r="V275" s="59"/>
    </row>
    <row r="276" spans="1:22" ht="17.5" customHeight="1" x14ac:dyDescent="0.4">
      <c r="A276" s="4"/>
      <c r="G276" s="64"/>
      <c r="H276" s="83">
        <v>38523</v>
      </c>
      <c r="I276" s="84">
        <v>1500.18005371093</v>
      </c>
      <c r="J276" s="70">
        <v>1.8277078513122671</v>
      </c>
      <c r="K276" s="85">
        <f t="shared" si="30"/>
        <v>116.85365457314424</v>
      </c>
      <c r="L276" s="85"/>
      <c r="M276" s="83">
        <v>38523</v>
      </c>
      <c r="N276" s="86">
        <f t="shared" si="31"/>
        <v>1567.0232509777275</v>
      </c>
      <c r="O276" s="86">
        <f t="shared" si="32"/>
        <v>1076.3664047877446</v>
      </c>
      <c r="P276" s="86">
        <f t="shared" si="33"/>
        <v>1288.1908858336656</v>
      </c>
      <c r="Q276" s="61">
        <f t="shared" si="28"/>
        <v>3931.5805415991376</v>
      </c>
      <c r="R276" s="61">
        <f t="shared" si="34"/>
        <v>-1439.3468646683446</v>
      </c>
      <c r="S276" s="62">
        <f t="shared" si="29"/>
        <v>2.7315031825251208</v>
      </c>
      <c r="T276" s="59"/>
      <c r="U276" s="59"/>
      <c r="V276" s="59"/>
    </row>
    <row r="277" spans="1:22" ht="17.5" customHeight="1" x14ac:dyDescent="0.4">
      <c r="G277" s="64"/>
      <c r="H277" s="83">
        <v>38530</v>
      </c>
      <c r="I277" s="84">
        <v>1490.53002929687</v>
      </c>
      <c r="J277" s="70">
        <v>1.804194106621017</v>
      </c>
      <c r="K277" s="85">
        <f t="shared" si="30"/>
        <v>116.92009757240257</v>
      </c>
      <c r="L277" s="59"/>
      <c r="M277" s="83">
        <v>38530</v>
      </c>
      <c r="N277" s="86">
        <f t="shared" si="31"/>
        <v>1556.9432525189234</v>
      </c>
      <c r="O277" s="86">
        <f t="shared" si="32"/>
        <v>1062.5187842184912</v>
      </c>
      <c r="P277" s="86">
        <f t="shared" si="33"/>
        <v>1288.9233512955691</v>
      </c>
      <c r="Q277" s="61">
        <f t="shared" si="28"/>
        <v>3908.3853880329834</v>
      </c>
      <c r="R277" s="61">
        <f t="shared" si="34"/>
        <v>-1441.0086080259186</v>
      </c>
      <c r="S277" s="62">
        <f t="shared" si="29"/>
        <v>2.7122567944872995</v>
      </c>
      <c r="T277" s="59"/>
      <c r="U277" s="59"/>
      <c r="V277" s="59"/>
    </row>
    <row r="278" spans="1:22" ht="17.5" customHeight="1" x14ac:dyDescent="0.4">
      <c r="G278" s="64"/>
      <c r="H278" s="83">
        <v>38537</v>
      </c>
      <c r="I278" s="84">
        <v>1533.27001953125</v>
      </c>
      <c r="J278" s="70">
        <v>1.9076623185755039</v>
      </c>
      <c r="K278" s="85">
        <f t="shared" si="30"/>
        <v>116.98657835115668</v>
      </c>
      <c r="L278" s="59"/>
      <c r="M278" s="83">
        <v>38537</v>
      </c>
      <c r="N278" s="86">
        <f t="shared" si="31"/>
        <v>1601.5875992279482</v>
      </c>
      <c r="O278" s="86">
        <f t="shared" si="32"/>
        <v>1123.4528701728223</v>
      </c>
      <c r="P278" s="86">
        <f t="shared" si="33"/>
        <v>1289.6562332374049</v>
      </c>
      <c r="Q278" s="61">
        <f t="shared" si="28"/>
        <v>4014.6967026381753</v>
      </c>
      <c r="R278" s="61">
        <f t="shared" si="34"/>
        <v>-1442.6722698862902</v>
      </c>
      <c r="S278" s="62">
        <f t="shared" si="29"/>
        <v>2.7828196233054436</v>
      </c>
      <c r="T278" s="59"/>
      <c r="U278" s="59"/>
      <c r="V278" s="59"/>
    </row>
    <row r="279" spans="1:22" x14ac:dyDescent="0.4">
      <c r="G279" s="64"/>
      <c r="H279" s="83">
        <v>38544</v>
      </c>
      <c r="I279" s="84">
        <v>1577.81994628906</v>
      </c>
      <c r="J279" s="70">
        <v>2.0185184828369742</v>
      </c>
      <c r="K279" s="85">
        <f t="shared" si="30"/>
        <v>117.053096930888</v>
      </c>
      <c r="L279" s="59"/>
      <c r="M279" s="83">
        <v>38544</v>
      </c>
      <c r="N279" s="86">
        <f t="shared" si="31"/>
        <v>1648.1225274095054</v>
      </c>
      <c r="O279" s="86">
        <f t="shared" si="32"/>
        <v>1188.7378394796003</v>
      </c>
      <c r="P279" s="86">
        <f t="shared" si="33"/>
        <v>1290.3895318959835</v>
      </c>
      <c r="Q279" s="61">
        <f t="shared" si="28"/>
        <v>4127.2498987850886</v>
      </c>
      <c r="R279" s="61">
        <f t="shared" si="34"/>
        <v>-1444.337852464394</v>
      </c>
      <c r="S279" s="62">
        <f t="shared" si="29"/>
        <v>2.8575377234232211</v>
      </c>
      <c r="T279" s="59"/>
      <c r="U279" s="59"/>
      <c r="V279" s="59"/>
    </row>
    <row r="280" spans="1:22" x14ac:dyDescent="0.4">
      <c r="G280" s="64"/>
      <c r="H280" s="83">
        <v>38551</v>
      </c>
      <c r="I280" s="84">
        <v>1600.76000976562</v>
      </c>
      <c r="J280" s="70">
        <v>2.077213319638596</v>
      </c>
      <c r="K280" s="85">
        <f t="shared" si="30"/>
        <v>117.11965333309018</v>
      </c>
      <c r="L280" s="59"/>
      <c r="M280" s="83">
        <v>38551</v>
      </c>
      <c r="N280" s="86">
        <f t="shared" si="31"/>
        <v>1672.0847263187316</v>
      </c>
      <c r="O280" s="86">
        <f t="shared" si="32"/>
        <v>1223.304168240734</v>
      </c>
      <c r="P280" s="86">
        <f t="shared" si="33"/>
        <v>1291.1232475082502</v>
      </c>
      <c r="Q280" s="61">
        <f t="shared" si="28"/>
        <v>4186.5121420677151</v>
      </c>
      <c r="R280" s="61">
        <f t="shared" si="34"/>
        <v>-1446.0053579777218</v>
      </c>
      <c r="S280" s="62">
        <f t="shared" si="29"/>
        <v>2.8952258848630184</v>
      </c>
      <c r="T280" s="59"/>
      <c r="U280" s="59"/>
      <c r="V280" s="59"/>
    </row>
    <row r="281" spans="1:22" x14ac:dyDescent="0.4">
      <c r="G281" s="64"/>
      <c r="H281" s="83">
        <v>38558</v>
      </c>
      <c r="I281" s="84">
        <v>1605.14001464843</v>
      </c>
      <c r="J281" s="70">
        <v>2.0885806756784149</v>
      </c>
      <c r="K281" s="85">
        <f t="shared" si="30"/>
        <v>117.18624757926908</v>
      </c>
      <c r="L281" s="59"/>
      <c r="M281" s="83">
        <v>38558</v>
      </c>
      <c r="N281" s="86">
        <f t="shared" si="31"/>
        <v>1676.6598901290897</v>
      </c>
      <c r="O281" s="86">
        <f t="shared" si="32"/>
        <v>1229.9985861389432</v>
      </c>
      <c r="P281" s="86">
        <f t="shared" si="33"/>
        <v>1291.8573803112847</v>
      </c>
      <c r="Q281" s="61">
        <f t="shared" si="28"/>
        <v>4198.5158565793181</v>
      </c>
      <c r="R281" s="61">
        <f t="shared" si="34"/>
        <v>-1447.6747886463256</v>
      </c>
      <c r="S281" s="62">
        <f t="shared" si="29"/>
        <v>2.9001788865199591</v>
      </c>
      <c r="T281" s="59"/>
      <c r="U281" s="59"/>
      <c r="V281" s="59"/>
    </row>
    <row r="282" spans="1:22" ht="17.5" customHeight="1" x14ac:dyDescent="0.4">
      <c r="G282" s="64"/>
      <c r="H282" s="83">
        <v>38565</v>
      </c>
      <c r="I282" s="84">
        <v>1601.58996582031</v>
      </c>
      <c r="J282" s="70">
        <v>2.0793421503006151</v>
      </c>
      <c r="K282" s="85">
        <f t="shared" si="30"/>
        <v>117.25287969094276</v>
      </c>
      <c r="L282" s="59"/>
      <c r="M282" s="83">
        <v>38565</v>
      </c>
      <c r="N282" s="86">
        <f t="shared" si="31"/>
        <v>1672.9516625453346</v>
      </c>
      <c r="O282" s="86">
        <f t="shared" si="32"/>
        <v>1224.5578706880012</v>
      </c>
      <c r="P282" s="86">
        <f t="shared" si="33"/>
        <v>1292.5919305423017</v>
      </c>
      <c r="Q282" s="61">
        <f t="shared" si="28"/>
        <v>4190.101463775638</v>
      </c>
      <c r="R282" s="61">
        <f t="shared" si="34"/>
        <v>-1449.3461466928204</v>
      </c>
      <c r="S282" s="62">
        <f t="shared" si="29"/>
        <v>2.8910288086367699</v>
      </c>
      <c r="T282" s="59"/>
      <c r="U282" s="59"/>
      <c r="V282" s="59"/>
    </row>
    <row r="283" spans="1:22" x14ac:dyDescent="0.4">
      <c r="E283" s="4"/>
      <c r="F283" s="4"/>
      <c r="G283" s="64"/>
      <c r="H283" s="83">
        <v>38572</v>
      </c>
      <c r="I283" s="84">
        <v>1591.75</v>
      </c>
      <c r="J283" s="70">
        <v>2.053791720884421</v>
      </c>
      <c r="K283" s="85">
        <f t="shared" si="30"/>
        <v>117.31954968964158</v>
      </c>
      <c r="L283" s="59"/>
      <c r="M283" s="83">
        <v>38572</v>
      </c>
      <c r="N283" s="86">
        <f t="shared" si="31"/>
        <v>1662.6732595022402</v>
      </c>
      <c r="O283" s="86">
        <f t="shared" si="32"/>
        <v>1209.5108138885537</v>
      </c>
      <c r="P283" s="86">
        <f t="shared" si="33"/>
        <v>1293.3268984386509</v>
      </c>
      <c r="Q283" s="61">
        <f t="shared" si="28"/>
        <v>4165.5109718294443</v>
      </c>
      <c r="R283" s="61">
        <f t="shared" si="34"/>
        <v>-1451.0194343423873</v>
      </c>
      <c r="S283" s="62">
        <f t="shared" si="29"/>
        <v>2.8707478847223604</v>
      </c>
      <c r="T283" s="59"/>
      <c r="U283" s="59"/>
      <c r="V283" s="59"/>
    </row>
    <row r="284" spans="1:22" x14ac:dyDescent="0.4">
      <c r="B284" s="27"/>
      <c r="C284" s="4"/>
      <c r="D284" s="4"/>
      <c r="G284" s="64"/>
      <c r="H284" s="83">
        <v>38579</v>
      </c>
      <c r="I284" s="84">
        <v>1573.71997070312</v>
      </c>
      <c r="J284" s="70">
        <v>2.0072644083074018</v>
      </c>
      <c r="K284" s="85">
        <f t="shared" si="30"/>
        <v>117.38625759690808</v>
      </c>
      <c r="L284" s="59"/>
      <c r="M284" s="83">
        <v>38579</v>
      </c>
      <c r="N284" s="86">
        <f t="shared" si="31"/>
        <v>1643.8398701006606</v>
      </c>
      <c r="O284" s="86">
        <f t="shared" si="32"/>
        <v>1182.1101348757647</v>
      </c>
      <c r="P284" s="86">
        <f t="shared" si="33"/>
        <v>1294.062284237817</v>
      </c>
      <c r="Q284" s="61">
        <f t="shared" si="28"/>
        <v>4120.0122892142426</v>
      </c>
      <c r="R284" s="61">
        <f t="shared" si="34"/>
        <v>-1452.6946538227762</v>
      </c>
      <c r="S284" s="62">
        <f t="shared" si="29"/>
        <v>2.8361171966678622</v>
      </c>
      <c r="T284" s="59"/>
      <c r="U284" s="59"/>
      <c r="V284" s="59"/>
    </row>
    <row r="285" spans="1:22" x14ac:dyDescent="0.4">
      <c r="G285" s="59"/>
      <c r="H285" s="83">
        <v>38586</v>
      </c>
      <c r="I285" s="84">
        <v>1558.83996582031</v>
      </c>
      <c r="J285" s="70">
        <v>1.9693058073456819</v>
      </c>
      <c r="K285" s="85">
        <f t="shared" si="30"/>
        <v>117.45300343429709</v>
      </c>
      <c r="L285" s="59"/>
      <c r="M285" s="83">
        <v>38586</v>
      </c>
      <c r="N285" s="86">
        <f t="shared" si="31"/>
        <v>1628.2968600677341</v>
      </c>
      <c r="O285" s="86">
        <f t="shared" si="32"/>
        <v>1159.7557072692935</v>
      </c>
      <c r="P285" s="86">
        <f t="shared" si="33"/>
        <v>1294.7980881774195</v>
      </c>
      <c r="Q285" s="61">
        <f t="shared" si="28"/>
        <v>4082.8506555144468</v>
      </c>
      <c r="R285" s="61">
        <f t="shared" si="34"/>
        <v>-1454.3718073643095</v>
      </c>
      <c r="S285" s="62">
        <f t="shared" si="29"/>
        <v>2.8072949673808707</v>
      </c>
      <c r="T285" s="59"/>
      <c r="U285" s="59"/>
      <c r="V285" s="59"/>
    </row>
    <row r="286" spans="1:22" x14ac:dyDescent="0.4">
      <c r="G286" s="59"/>
      <c r="H286" s="83">
        <v>38593</v>
      </c>
      <c r="I286" s="84">
        <v>1573.11999511718</v>
      </c>
      <c r="J286" s="70">
        <v>2.0053861558612449</v>
      </c>
      <c r="K286" s="85">
        <f t="shared" si="30"/>
        <v>117.51978722337567</v>
      </c>
      <c r="L286" s="59"/>
      <c r="M286" s="83">
        <v>38593</v>
      </c>
      <c r="N286" s="86">
        <f t="shared" si="31"/>
        <v>1643.2131615326718</v>
      </c>
      <c r="O286" s="86">
        <f t="shared" si="32"/>
        <v>1181.004001950143</v>
      </c>
      <c r="P286" s="86">
        <f t="shared" si="33"/>
        <v>1295.5343104952128</v>
      </c>
      <c r="Q286" s="61">
        <f t="shared" si="28"/>
        <v>4119.7514739780272</v>
      </c>
      <c r="R286" s="61">
        <f t="shared" si="34"/>
        <v>-1456.0508971998838</v>
      </c>
      <c r="S286" s="62">
        <f t="shared" si="29"/>
        <v>2.8294007317331267</v>
      </c>
      <c r="T286" s="59"/>
      <c r="U286" s="59"/>
      <c r="V286" s="59"/>
    </row>
    <row r="287" spans="1:22" x14ac:dyDescent="0.4">
      <c r="G287" s="59"/>
      <c r="H287" s="83">
        <v>38600</v>
      </c>
      <c r="I287" s="84">
        <v>1607.82995605468</v>
      </c>
      <c r="J287" s="70">
        <v>2.093881471349702</v>
      </c>
      <c r="K287" s="85">
        <f t="shared" si="30"/>
        <v>117.58660898572316</v>
      </c>
      <c r="L287" s="59"/>
      <c r="M287" s="83">
        <v>38600</v>
      </c>
      <c r="N287" s="86">
        <f t="shared" si="31"/>
        <v>1679.4696866711352</v>
      </c>
      <c r="O287" s="86">
        <f t="shared" si="32"/>
        <v>1233.1203095451874</v>
      </c>
      <c r="P287" s="86">
        <f t="shared" si="33"/>
        <v>1296.2709514290871</v>
      </c>
      <c r="Q287" s="61">
        <f t="shared" si="28"/>
        <v>4208.8609476454094</v>
      </c>
      <c r="R287" s="61">
        <f t="shared" si="34"/>
        <v>-1457.7319255649743</v>
      </c>
      <c r="S287" s="62">
        <f t="shared" si="29"/>
        <v>2.8872667695839742</v>
      </c>
      <c r="T287" s="59"/>
      <c r="U287" s="59"/>
      <c r="V287" s="59"/>
    </row>
    <row r="288" spans="1:22" x14ac:dyDescent="0.4">
      <c r="G288" s="59"/>
      <c r="H288" s="83">
        <v>38607</v>
      </c>
      <c r="I288" s="84">
        <v>1599.43994140625</v>
      </c>
      <c r="J288" s="70">
        <v>2.072028792028056</v>
      </c>
      <c r="K288" s="85">
        <f t="shared" si="30"/>
        <v>117.65346874293117</v>
      </c>
      <c r="L288" s="59"/>
      <c r="M288" s="83">
        <v>38607</v>
      </c>
      <c r="N288" s="86">
        <f t="shared" si="31"/>
        <v>1670.7058399597945</v>
      </c>
      <c r="O288" s="86">
        <f t="shared" si="32"/>
        <v>1220.2509169562506</v>
      </c>
      <c r="P288" s="86">
        <f t="shared" si="33"/>
        <v>1297.0080112170674</v>
      </c>
      <c r="Q288" s="61">
        <f t="shared" si="28"/>
        <v>4187.9647681331126</v>
      </c>
      <c r="R288" s="61">
        <f t="shared" si="34"/>
        <v>-1459.4148946976368</v>
      </c>
      <c r="S288" s="62">
        <f t="shared" si="29"/>
        <v>2.8696190393484917</v>
      </c>
      <c r="T288" s="59"/>
      <c r="U288" s="59"/>
      <c r="V288" s="59"/>
    </row>
    <row r="289" spans="7:22" x14ac:dyDescent="0.4">
      <c r="G289" s="59"/>
      <c r="H289" s="83">
        <v>38614</v>
      </c>
      <c r="I289" s="84">
        <v>1571.75</v>
      </c>
      <c r="J289" s="70">
        <v>2.0002857345264711</v>
      </c>
      <c r="K289" s="85">
        <f t="shared" si="30"/>
        <v>117.72036651660356</v>
      </c>
      <c r="L289" s="59"/>
      <c r="M289" s="83">
        <v>38614</v>
      </c>
      <c r="N289" s="86">
        <f t="shared" si="31"/>
        <v>1641.7821238402055</v>
      </c>
      <c r="O289" s="86">
        <f t="shared" si="32"/>
        <v>1178.0002821975186</v>
      </c>
      <c r="P289" s="86">
        <f t="shared" si="33"/>
        <v>1297.7454900973141</v>
      </c>
      <c r="Q289" s="61">
        <f t="shared" si="28"/>
        <v>4117.5278961350386</v>
      </c>
      <c r="R289" s="61">
        <f t="shared" si="34"/>
        <v>-1461.0998068385106</v>
      </c>
      <c r="S289" s="62">
        <f t="shared" si="29"/>
        <v>2.8181017319032007</v>
      </c>
      <c r="T289" s="59"/>
      <c r="U289" s="59"/>
      <c r="V289" s="59"/>
    </row>
    <row r="290" spans="7:22" x14ac:dyDescent="0.4">
      <c r="G290" s="59"/>
      <c r="H290" s="83">
        <v>38621</v>
      </c>
      <c r="I290" s="84">
        <v>1601.66003417968</v>
      </c>
      <c r="J290" s="70">
        <v>2.0764156720977289</v>
      </c>
      <c r="K290" s="85">
        <f t="shared" si="30"/>
        <v>117.78730232835652</v>
      </c>
      <c r="L290" s="59"/>
      <c r="M290" s="83">
        <v>38621</v>
      </c>
      <c r="N290" s="86">
        <f t="shared" si="31"/>
        <v>1673.0248529253959</v>
      </c>
      <c r="O290" s="86">
        <f t="shared" si="32"/>
        <v>1222.8344208381423</v>
      </c>
      <c r="P290" s="86">
        <f t="shared" si="33"/>
        <v>1298.4833883081233</v>
      </c>
      <c r="Q290" s="61">
        <f t="shared" si="28"/>
        <v>4194.3426620716618</v>
      </c>
      <c r="R290" s="61">
        <f t="shared" si="34"/>
        <v>-1462.7866642308225</v>
      </c>
      <c r="S290" s="62">
        <f t="shared" si="29"/>
        <v>2.8673645751871648</v>
      </c>
      <c r="T290" s="59"/>
      <c r="U290" s="59"/>
      <c r="V290" s="59"/>
    </row>
    <row r="291" spans="7:22" x14ac:dyDescent="0.4">
      <c r="G291" s="59"/>
      <c r="H291" s="83">
        <v>38628</v>
      </c>
      <c r="I291" s="84">
        <v>1555.92004394531</v>
      </c>
      <c r="J291" s="70">
        <v>1.9578196772705421</v>
      </c>
      <c r="K291" s="85">
        <f t="shared" si="30"/>
        <v>117.8542761998185</v>
      </c>
      <c r="L291" s="59"/>
      <c r="M291" s="83">
        <v>38628</v>
      </c>
      <c r="N291" s="86">
        <f t="shared" si="31"/>
        <v>1625.246835867076</v>
      </c>
      <c r="O291" s="86">
        <f t="shared" si="32"/>
        <v>1152.9913414407908</v>
      </c>
      <c r="P291" s="86">
        <f t="shared" si="33"/>
        <v>1299.2217060879263</v>
      </c>
      <c r="Q291" s="61">
        <f t="shared" si="28"/>
        <v>4077.4598833957934</v>
      </c>
      <c r="R291" s="61">
        <f t="shared" si="34"/>
        <v>-1464.4754691203884</v>
      </c>
      <c r="S291" s="62">
        <f t="shared" si="29"/>
        <v>2.7842459429141879</v>
      </c>
      <c r="T291" s="59"/>
      <c r="U291" s="59"/>
      <c r="V291" s="59"/>
    </row>
    <row r="292" spans="7:22" x14ac:dyDescent="0.4">
      <c r="G292" s="59"/>
      <c r="H292" s="83">
        <v>38635</v>
      </c>
      <c r="I292" s="84">
        <v>1544.2900390625</v>
      </c>
      <c r="J292" s="70">
        <v>1.928551524970656</v>
      </c>
      <c r="K292" s="85">
        <f t="shared" si="30"/>
        <v>117.92128815263025</v>
      </c>
      <c r="L292" s="59"/>
      <c r="M292" s="83">
        <v>38635</v>
      </c>
      <c r="N292" s="86">
        <f t="shared" si="31"/>
        <v>1613.09863537923</v>
      </c>
      <c r="O292" s="86">
        <f t="shared" si="32"/>
        <v>1135.7548581356557</v>
      </c>
      <c r="P292" s="86">
        <f t="shared" si="33"/>
        <v>1299.9604436752902</v>
      </c>
      <c r="Q292" s="61">
        <f t="shared" si="28"/>
        <v>4048.8139371901757</v>
      </c>
      <c r="R292" s="61">
        <f t="shared" si="34"/>
        <v>-1466.1662237556179</v>
      </c>
      <c r="S292" s="62">
        <f t="shared" si="29"/>
        <v>2.7614972106089359</v>
      </c>
      <c r="T292" s="59"/>
      <c r="U292" s="59"/>
      <c r="V292" s="59"/>
    </row>
    <row r="293" spans="7:22" x14ac:dyDescent="0.4">
      <c r="G293" s="59"/>
      <c r="H293" s="83">
        <v>38642</v>
      </c>
      <c r="I293" s="84">
        <v>1565.11999511718</v>
      </c>
      <c r="J293" s="70">
        <v>1.980577559586165</v>
      </c>
      <c r="K293" s="85">
        <f t="shared" si="30"/>
        <v>117.98833820844483</v>
      </c>
      <c r="L293" s="59"/>
      <c r="M293" s="83">
        <v>38642</v>
      </c>
      <c r="N293" s="86">
        <f t="shared" si="31"/>
        <v>1634.8567072678579</v>
      </c>
      <c r="O293" s="86">
        <f t="shared" si="32"/>
        <v>1166.3938225600039</v>
      </c>
      <c r="P293" s="86">
        <f t="shared" si="33"/>
        <v>1300.6996013089174</v>
      </c>
      <c r="Q293" s="61">
        <f t="shared" si="28"/>
        <v>4101.9501311367794</v>
      </c>
      <c r="R293" s="61">
        <f t="shared" si="34"/>
        <v>-1467.8589303875156</v>
      </c>
      <c r="S293" s="62">
        <f t="shared" si="29"/>
        <v>2.7945125013163645</v>
      </c>
      <c r="T293" s="59"/>
      <c r="U293" s="59"/>
      <c r="V293" s="59"/>
    </row>
    <row r="294" spans="7:22" x14ac:dyDescent="0.4">
      <c r="G294" s="59"/>
      <c r="H294" s="83">
        <v>38649</v>
      </c>
      <c r="I294" s="84">
        <v>1557.10998535156</v>
      </c>
      <c r="J294" s="70">
        <v>1.960305062086489</v>
      </c>
      <c r="K294" s="85">
        <f t="shared" si="30"/>
        <v>118.05542638892761</v>
      </c>
      <c r="L294" s="59"/>
      <c r="M294" s="83">
        <v>38649</v>
      </c>
      <c r="N294" s="86">
        <f t="shared" si="31"/>
        <v>1626.4897972344681</v>
      </c>
      <c r="O294" s="86">
        <f t="shared" si="32"/>
        <v>1154.4550243356991</v>
      </c>
      <c r="P294" s="86">
        <f t="shared" si="33"/>
        <v>1301.4391792276465</v>
      </c>
      <c r="Q294" s="61">
        <f t="shared" si="28"/>
        <v>4082.3840007978138</v>
      </c>
      <c r="R294" s="61">
        <f t="shared" si="34"/>
        <v>-1469.5535912696853</v>
      </c>
      <c r="S294" s="62">
        <f t="shared" si="29"/>
        <v>2.7779755873146885</v>
      </c>
      <c r="T294" s="59"/>
      <c r="U294" s="59"/>
      <c r="V294" s="59"/>
    </row>
    <row r="295" spans="7:22" x14ac:dyDescent="0.4">
      <c r="G295" s="59"/>
      <c r="H295" s="83">
        <v>38656</v>
      </c>
      <c r="I295" s="84">
        <v>1628.03002929687</v>
      </c>
      <c r="J295" s="70">
        <v>2.138872950620065</v>
      </c>
      <c r="K295" s="85">
        <f t="shared" si="30"/>
        <v>118.12255271575629</v>
      </c>
      <c r="L295" s="59"/>
      <c r="M295" s="83">
        <v>38656</v>
      </c>
      <c r="N295" s="86">
        <f t="shared" si="31"/>
        <v>1700.5698101954174</v>
      </c>
      <c r="O295" s="86">
        <f t="shared" si="32"/>
        <v>1259.6165117437793</v>
      </c>
      <c r="P295" s="86">
        <f t="shared" si="33"/>
        <v>1302.1791776704513</v>
      </c>
      <c r="Q295" s="61">
        <f t="shared" si="28"/>
        <v>4262.3654996096484</v>
      </c>
      <c r="R295" s="61">
        <f t="shared" si="34"/>
        <v>-1471.2502086583327</v>
      </c>
      <c r="S295" s="62">
        <f t="shared" si="29"/>
        <v>2.8971044316769197</v>
      </c>
      <c r="T295" s="59"/>
      <c r="U295" s="59"/>
      <c r="V295" s="59"/>
    </row>
    <row r="296" spans="7:22" x14ac:dyDescent="0.4">
      <c r="G296" s="59"/>
      <c r="H296" s="83">
        <v>38663</v>
      </c>
      <c r="I296" s="84">
        <v>1653.35998535156</v>
      </c>
      <c r="J296" s="70">
        <v>2.2054289193317351</v>
      </c>
      <c r="K296" s="85">
        <f t="shared" si="30"/>
        <v>118.18971721062087</v>
      </c>
      <c r="L296" s="59"/>
      <c r="M296" s="83">
        <v>38663</v>
      </c>
      <c r="N296" s="86">
        <f t="shared" si="31"/>
        <v>1727.0283876080136</v>
      </c>
      <c r="O296" s="86">
        <f t="shared" si="32"/>
        <v>1298.8123868985042</v>
      </c>
      <c r="P296" s="86">
        <f t="shared" si="33"/>
        <v>1302.919596876442</v>
      </c>
      <c r="Q296" s="61">
        <f t="shared" si="28"/>
        <v>4328.7603713829594</v>
      </c>
      <c r="R296" s="61">
        <f t="shared" si="34"/>
        <v>-1472.9487848122681</v>
      </c>
      <c r="S296" s="62">
        <f t="shared" si="29"/>
        <v>2.9388397044196437</v>
      </c>
      <c r="T296" s="59"/>
      <c r="U296" s="59"/>
      <c r="V296" s="59"/>
    </row>
    <row r="297" spans="7:22" x14ac:dyDescent="0.4">
      <c r="G297" s="59"/>
      <c r="H297" s="83">
        <v>38670</v>
      </c>
      <c r="I297" s="84">
        <v>1679.84997558593</v>
      </c>
      <c r="J297" s="70">
        <v>2.2760993009223149</v>
      </c>
      <c r="K297" s="85">
        <f t="shared" si="30"/>
        <v>118.2569198952237</v>
      </c>
      <c r="L297" s="59"/>
      <c r="M297" s="83">
        <v>38670</v>
      </c>
      <c r="N297" s="86">
        <f t="shared" si="31"/>
        <v>1754.6986865916244</v>
      </c>
      <c r="O297" s="86">
        <f t="shared" si="32"/>
        <v>1340.4313056458386</v>
      </c>
      <c r="P297" s="86">
        <f t="shared" si="33"/>
        <v>1303.6604370848647</v>
      </c>
      <c r="Q297" s="61">
        <f t="shared" si="28"/>
        <v>4398.7904293223273</v>
      </c>
      <c r="R297" s="61">
        <f t="shared" si="34"/>
        <v>-1474.6493219929098</v>
      </c>
      <c r="S297" s="62">
        <f t="shared" si="29"/>
        <v>2.9829399869642206</v>
      </c>
      <c r="T297" s="59"/>
      <c r="U297" s="59"/>
      <c r="V297" s="59"/>
    </row>
    <row r="298" spans="7:22" x14ac:dyDescent="0.4">
      <c r="G298" s="59"/>
      <c r="H298" s="83">
        <v>38677</v>
      </c>
      <c r="I298" s="84">
        <v>1701.05004882812</v>
      </c>
      <c r="J298" s="70">
        <v>2.3335490405863819</v>
      </c>
      <c r="K298" s="85">
        <f t="shared" si="30"/>
        <v>118.32416079127948</v>
      </c>
      <c r="L298" s="59"/>
      <c r="M298" s="83">
        <v>38677</v>
      </c>
      <c r="N298" s="86">
        <f t="shared" si="31"/>
        <v>1776.8433668990083</v>
      </c>
      <c r="O298" s="86">
        <f t="shared" si="32"/>
        <v>1374.264376775782</v>
      </c>
      <c r="P298" s="86">
        <f t="shared" si="33"/>
        <v>1304.4016985351013</v>
      </c>
      <c r="Q298" s="61">
        <f t="shared" si="28"/>
        <v>4455.5094422098919</v>
      </c>
      <c r="R298" s="61">
        <f t="shared" si="34"/>
        <v>-1476.3518224642867</v>
      </c>
      <c r="S298" s="62">
        <f t="shared" si="29"/>
        <v>3.0179184760803666</v>
      </c>
      <c r="T298" s="59"/>
      <c r="U298" s="59"/>
      <c r="V298" s="59"/>
    </row>
    <row r="299" spans="7:22" x14ac:dyDescent="0.4">
      <c r="G299" s="59"/>
      <c r="H299" s="83">
        <v>38684</v>
      </c>
      <c r="I299" s="84">
        <v>1709.09997558593</v>
      </c>
      <c r="J299" s="70">
        <v>2.3556352794662079</v>
      </c>
      <c r="K299" s="85">
        <f t="shared" si="30"/>
        <v>118.39143992051524</v>
      </c>
      <c r="L299" s="59"/>
      <c r="M299" s="83">
        <v>38684</v>
      </c>
      <c r="N299" s="86">
        <f t="shared" si="31"/>
        <v>1785.2519724973513</v>
      </c>
      <c r="O299" s="86">
        <f t="shared" si="32"/>
        <v>1387.2713163264837</v>
      </c>
      <c r="P299" s="86">
        <f t="shared" si="33"/>
        <v>1305.14338146667</v>
      </c>
      <c r="Q299" s="61">
        <f t="shared" si="28"/>
        <v>4477.666670290505</v>
      </c>
      <c r="R299" s="61">
        <f t="shared" si="34"/>
        <v>-1478.0562884930418</v>
      </c>
      <c r="S299" s="62">
        <f t="shared" si="29"/>
        <v>3.0294290583856776</v>
      </c>
      <c r="T299" s="59"/>
      <c r="U299" s="59"/>
      <c r="V299" s="59"/>
    </row>
    <row r="300" spans="7:22" x14ac:dyDescent="0.4">
      <c r="G300" s="59"/>
      <c r="H300" s="83">
        <v>38691</v>
      </c>
      <c r="I300" s="84">
        <v>1692.61999511718</v>
      </c>
      <c r="J300" s="70">
        <v>2.3102068973333338</v>
      </c>
      <c r="K300" s="85">
        <f t="shared" si="30"/>
        <v>118.45875730467037</v>
      </c>
      <c r="L300" s="59"/>
      <c r="M300" s="83">
        <v>38691</v>
      </c>
      <c r="N300" s="86">
        <f t="shared" si="31"/>
        <v>1768.0376971133337</v>
      </c>
      <c r="O300" s="86">
        <f t="shared" si="32"/>
        <v>1360.5178150398433</v>
      </c>
      <c r="P300" s="86">
        <f t="shared" si="33"/>
        <v>1305.8854861192251</v>
      </c>
      <c r="Q300" s="61">
        <f t="shared" si="28"/>
        <v>4434.4409982724019</v>
      </c>
      <c r="R300" s="61">
        <f t="shared" si="34"/>
        <v>-1479.7627223484349</v>
      </c>
      <c r="S300" s="62">
        <f t="shared" si="29"/>
        <v>2.9967243608048117</v>
      </c>
      <c r="T300" s="59"/>
      <c r="U300" s="59"/>
      <c r="V300" s="59"/>
    </row>
    <row r="301" spans="7:22" x14ac:dyDescent="0.4">
      <c r="G301" s="59"/>
      <c r="H301" s="83">
        <v>38698</v>
      </c>
      <c r="I301" s="84">
        <v>1688.68005371093</v>
      </c>
      <c r="J301" s="70">
        <v>2.2994518786781541</v>
      </c>
      <c r="K301" s="85">
        <f t="shared" si="30"/>
        <v>118.52611296549662</v>
      </c>
      <c r="L301" s="59"/>
      <c r="M301" s="83">
        <v>38698</v>
      </c>
      <c r="N301" s="86">
        <f t="shared" si="31"/>
        <v>1763.9222045924116</v>
      </c>
      <c r="O301" s="86">
        <f t="shared" si="32"/>
        <v>1354.1840124274679</v>
      </c>
      <c r="P301" s="86">
        <f t="shared" si="33"/>
        <v>1306.6280127325574</v>
      </c>
      <c r="Q301" s="61">
        <f t="shared" si="28"/>
        <v>4424.7342297524365</v>
      </c>
      <c r="R301" s="61">
        <f t="shared" si="34"/>
        <v>-1481.4711263023455</v>
      </c>
      <c r="S301" s="62">
        <f t="shared" si="29"/>
        <v>2.9867164814722256</v>
      </c>
      <c r="T301" s="59"/>
      <c r="U301" s="59"/>
      <c r="V301" s="59"/>
    </row>
    <row r="302" spans="7:22" x14ac:dyDescent="0.4">
      <c r="G302" s="59"/>
      <c r="H302" s="83">
        <v>38705</v>
      </c>
      <c r="I302" s="84">
        <v>1682.92004394531</v>
      </c>
      <c r="J302" s="70">
        <v>2.283765230105911</v>
      </c>
      <c r="K302" s="85">
        <f t="shared" si="30"/>
        <v>118.59350692475812</v>
      </c>
      <c r="L302" s="59"/>
      <c r="M302" s="83">
        <v>38705</v>
      </c>
      <c r="N302" s="86">
        <f t="shared" si="31"/>
        <v>1757.9055473210008</v>
      </c>
      <c r="O302" s="86">
        <f t="shared" si="32"/>
        <v>1344.9458940297429</v>
      </c>
      <c r="P302" s="86">
        <f t="shared" si="33"/>
        <v>1307.3709615465934</v>
      </c>
      <c r="Q302" s="61">
        <f t="shared" si="28"/>
        <v>4410.2224028973369</v>
      </c>
      <c r="R302" s="61">
        <f t="shared" si="34"/>
        <v>-1483.1815026292761</v>
      </c>
      <c r="S302" s="62">
        <f t="shared" si="29"/>
        <v>2.973488002027544</v>
      </c>
      <c r="T302" s="59"/>
      <c r="U302" s="59"/>
      <c r="V302" s="59"/>
    </row>
    <row r="303" spans="7:22" ht="17.5" customHeight="1" thickBot="1" x14ac:dyDescent="0.45">
      <c r="G303" s="74" t="s">
        <v>49</v>
      </c>
      <c r="H303" s="90">
        <v>38712</v>
      </c>
      <c r="I303" s="91">
        <v>1645.19995117187</v>
      </c>
      <c r="J303" s="73">
        <v>2.1813909828417302</v>
      </c>
      <c r="K303" s="92">
        <f t="shared" si="30"/>
        <v>118.66093920423135</v>
      </c>
      <c r="L303" s="74"/>
      <c r="M303" s="90">
        <v>38712</v>
      </c>
      <c r="N303" s="86">
        <f t="shared" si="31"/>
        <v>1718.5047685552761</v>
      </c>
      <c r="O303" s="86">
        <f t="shared" si="32"/>
        <v>1284.6560613896513</v>
      </c>
      <c r="P303" s="86">
        <f t="shared" si="33"/>
        <v>1308.1143328013968</v>
      </c>
      <c r="Q303" s="75">
        <f t="shared" si="28"/>
        <v>4311.275162746324</v>
      </c>
      <c r="R303" s="61">
        <f t="shared" si="34"/>
        <v>-1684.8938536063554</v>
      </c>
      <c r="S303" s="76">
        <f t="shared" si="29"/>
        <v>2.558781464789873</v>
      </c>
      <c r="T303" s="74"/>
      <c r="U303" s="74"/>
      <c r="V303" s="74"/>
    </row>
    <row r="304" spans="7:22" ht="17.5" customHeight="1" thickTop="1" x14ac:dyDescent="0.4">
      <c r="G304" s="59"/>
      <c r="H304" s="83">
        <v>38719</v>
      </c>
      <c r="I304" s="84">
        <v>1734.98999023437</v>
      </c>
      <c r="J304" s="70">
        <v>2.4194984316298589</v>
      </c>
      <c r="K304" s="85">
        <f t="shared" si="30"/>
        <v>118.7284098257052</v>
      </c>
      <c r="L304" s="59"/>
      <c r="M304" s="83">
        <v>38719</v>
      </c>
      <c r="N304" s="86">
        <f t="shared" si="31"/>
        <v>1818.6286103845152</v>
      </c>
      <c r="O304" s="86">
        <f t="shared" si="32"/>
        <v>1434.5603667528758</v>
      </c>
      <c r="P304" s="86">
        <f t="shared" si="33"/>
        <v>1294.1179662658776</v>
      </c>
      <c r="Q304" s="61">
        <f t="shared" si="28"/>
        <v>4547.3069434032686</v>
      </c>
      <c r="R304" s="61">
        <f t="shared" si="34"/>
        <v>-1686.8390839314256</v>
      </c>
      <c r="S304" s="62">
        <f t="shared" si="29"/>
        <v>2.695756214519943</v>
      </c>
      <c r="T304" s="59"/>
      <c r="U304" s="59"/>
      <c r="V304" s="59"/>
    </row>
    <row r="305" spans="7:22" x14ac:dyDescent="0.4">
      <c r="G305" s="59"/>
      <c r="H305" s="83">
        <v>38726</v>
      </c>
      <c r="I305" s="84">
        <v>1746.78002929687</v>
      </c>
      <c r="J305" s="70">
        <v>2.4523815965831268</v>
      </c>
      <c r="K305" s="85">
        <f t="shared" si="30"/>
        <v>118.79591881098092</v>
      </c>
      <c r="L305" s="59"/>
      <c r="M305" s="83">
        <v>38726</v>
      </c>
      <c r="N305" s="86">
        <f t="shared" si="31"/>
        <v>1830.9870115725917</v>
      </c>
      <c r="O305" s="86">
        <f t="shared" si="32"/>
        <v>1454.0573354463327</v>
      </c>
      <c r="P305" s="86">
        <f t="shared" si="33"/>
        <v>1294.8538018662864</v>
      </c>
      <c r="Q305" s="61">
        <f t="shared" si="28"/>
        <v>4579.8981488852105</v>
      </c>
      <c r="R305" s="61">
        <f t="shared" si="34"/>
        <v>-1688.7865600484249</v>
      </c>
      <c r="S305" s="62">
        <f t="shared" si="29"/>
        <v>2.7119461139919805</v>
      </c>
      <c r="T305" s="59"/>
      <c r="U305" s="59"/>
      <c r="V305" s="59"/>
    </row>
    <row r="306" spans="7:22" x14ac:dyDescent="0.4">
      <c r="G306" s="59"/>
      <c r="H306" s="83">
        <v>38733</v>
      </c>
      <c r="I306" s="84">
        <v>1676.38000488281</v>
      </c>
      <c r="J306" s="70">
        <v>2.2547061922661462</v>
      </c>
      <c r="K306" s="85">
        <f t="shared" si="30"/>
        <v>118.86346618187218</v>
      </c>
      <c r="L306" s="59"/>
      <c r="M306" s="83">
        <v>38733</v>
      </c>
      <c r="N306" s="86">
        <f t="shared" si="31"/>
        <v>1757.1932148983624</v>
      </c>
      <c r="O306" s="86">
        <f t="shared" si="32"/>
        <v>1336.852340887207</v>
      </c>
      <c r="P306" s="86">
        <f t="shared" si="33"/>
        <v>1295.5900558628887</v>
      </c>
      <c r="Q306" s="61">
        <f t="shared" si="28"/>
        <v>4389.6356116484585</v>
      </c>
      <c r="R306" s="61">
        <f t="shared" si="34"/>
        <v>-1690.736284550147</v>
      </c>
      <c r="S306" s="62">
        <f t="shared" si="29"/>
        <v>2.5962863941353254</v>
      </c>
      <c r="T306" s="59"/>
      <c r="U306" s="59"/>
      <c r="V306" s="59"/>
    </row>
    <row r="307" spans="7:22" x14ac:dyDescent="0.4">
      <c r="G307" s="59"/>
      <c r="H307" s="83">
        <v>38740</v>
      </c>
      <c r="I307" s="84">
        <v>1711.10998535156</v>
      </c>
      <c r="J307" s="70">
        <v>2.3481288074155642</v>
      </c>
      <c r="K307" s="85">
        <f t="shared" si="30"/>
        <v>118.93105196020504</v>
      </c>
      <c r="L307" s="59"/>
      <c r="M307" s="83">
        <v>38740</v>
      </c>
      <c r="N307" s="86">
        <f t="shared" si="31"/>
        <v>1793.5974226886519</v>
      </c>
      <c r="O307" s="86">
        <f t="shared" si="32"/>
        <v>1392.2441441220126</v>
      </c>
      <c r="P307" s="86">
        <f t="shared" si="33"/>
        <v>1296.3267284935844</v>
      </c>
      <c r="Q307" s="61">
        <f t="shared" si="28"/>
        <v>4482.1682953042491</v>
      </c>
      <c r="R307" s="61">
        <f t="shared" si="34"/>
        <v>-1692.6882600323795</v>
      </c>
      <c r="S307" s="62">
        <f t="shared" si="29"/>
        <v>2.6479585173105114</v>
      </c>
      <c r="T307" s="59"/>
      <c r="U307" s="59"/>
      <c r="V307" s="59"/>
    </row>
    <row r="308" spans="7:22" x14ac:dyDescent="0.4">
      <c r="G308" s="59"/>
      <c r="H308" s="83">
        <v>38747</v>
      </c>
      <c r="I308" s="84">
        <v>1664.53002929687</v>
      </c>
      <c r="J308" s="70">
        <v>2.2202869531846718</v>
      </c>
      <c r="K308" s="85">
        <f t="shared" si="30"/>
        <v>118.99867616781798</v>
      </c>
      <c r="L308" s="59"/>
      <c r="M308" s="83">
        <v>38747</v>
      </c>
      <c r="N308" s="86">
        <f t="shared" si="31"/>
        <v>1744.7719878283222</v>
      </c>
      <c r="O308" s="86">
        <f t="shared" si="32"/>
        <v>1316.44460860907</v>
      </c>
      <c r="P308" s="86">
        <f t="shared" si="33"/>
        <v>1297.0638199964089</v>
      </c>
      <c r="Q308" s="61">
        <f t="shared" si="28"/>
        <v>4358.2804164338013</v>
      </c>
      <c r="R308" s="61">
        <f t="shared" si="34"/>
        <v>-1694.6424890939063</v>
      </c>
      <c r="S308" s="62">
        <f t="shared" si="29"/>
        <v>2.571799329051458</v>
      </c>
      <c r="T308" s="59"/>
      <c r="U308" s="59"/>
      <c r="V308" s="59"/>
    </row>
    <row r="309" spans="7:22" x14ac:dyDescent="0.4">
      <c r="G309" s="59"/>
      <c r="H309" s="83">
        <v>38754</v>
      </c>
      <c r="I309" s="84">
        <v>1663.75</v>
      </c>
      <c r="J309" s="70">
        <v>2.218206018818262</v>
      </c>
      <c r="K309" s="85">
        <f t="shared" si="30"/>
        <v>119.06633882656187</v>
      </c>
      <c r="L309" s="59"/>
      <c r="M309" s="83">
        <v>38754</v>
      </c>
      <c r="N309" s="86">
        <f t="shared" si="31"/>
        <v>1743.9543556781596</v>
      </c>
      <c r="O309" s="86">
        <f t="shared" si="32"/>
        <v>1315.2107884383931</v>
      </c>
      <c r="P309" s="86">
        <f t="shared" si="33"/>
        <v>1297.8013306095331</v>
      </c>
      <c r="Q309" s="61">
        <f t="shared" si="28"/>
        <v>4356.9664747260858</v>
      </c>
      <c r="R309" s="61">
        <f t="shared" si="34"/>
        <v>-1696.5989743365121</v>
      </c>
      <c r="S309" s="62">
        <f t="shared" si="29"/>
        <v>2.5680591233588137</v>
      </c>
      <c r="T309" s="59"/>
      <c r="U309" s="59"/>
      <c r="V309" s="59"/>
    </row>
    <row r="310" spans="7:22" x14ac:dyDescent="0.4">
      <c r="G310" s="59"/>
      <c r="H310" s="83">
        <v>38761</v>
      </c>
      <c r="I310" s="84">
        <v>1675.2099609375</v>
      </c>
      <c r="J310" s="70">
        <v>2.2487641607590398</v>
      </c>
      <c r="K310" s="85">
        <f t="shared" si="30"/>
        <v>119.13403995830006</v>
      </c>
      <c r="L310" s="59"/>
      <c r="M310" s="83">
        <v>38761</v>
      </c>
      <c r="N310" s="86">
        <f t="shared" si="31"/>
        <v>1755.9667666731136</v>
      </c>
      <c r="O310" s="86">
        <f t="shared" si="32"/>
        <v>1333.3292127931129</v>
      </c>
      <c r="P310" s="86">
        <f t="shared" si="33"/>
        <v>1298.539260571263</v>
      </c>
      <c r="Q310" s="61">
        <f t="shared" si="28"/>
        <v>4387.8352400374897</v>
      </c>
      <c r="R310" s="61">
        <f t="shared" si="34"/>
        <v>-1698.5577183649852</v>
      </c>
      <c r="S310" s="62">
        <f t="shared" si="29"/>
        <v>2.5832712027361522</v>
      </c>
      <c r="T310" s="59"/>
      <c r="U310" s="59"/>
      <c r="V310" s="59"/>
    </row>
    <row r="311" spans="7:22" x14ac:dyDescent="0.4">
      <c r="G311" s="59"/>
      <c r="H311" s="83">
        <v>38768</v>
      </c>
      <c r="I311" s="84">
        <v>1676.5</v>
      </c>
      <c r="J311" s="70">
        <v>2.2522275995844709</v>
      </c>
      <c r="K311" s="85">
        <f t="shared" si="30"/>
        <v>119.20177958490829</v>
      </c>
      <c r="L311" s="59"/>
      <c r="M311" s="83">
        <v>38768</v>
      </c>
      <c r="N311" s="86">
        <f t="shared" si="31"/>
        <v>1757.3189946172411</v>
      </c>
      <c r="O311" s="86">
        <f t="shared" si="32"/>
        <v>1335.3827425688235</v>
      </c>
      <c r="P311" s="86">
        <f t="shared" si="33"/>
        <v>1299.2776101200402</v>
      </c>
      <c r="Q311" s="61">
        <f t="shared" si="28"/>
        <v>4391.9793473061054</v>
      </c>
      <c r="R311" s="61">
        <f t="shared" si="34"/>
        <v>-1700.5187237871212</v>
      </c>
      <c r="S311" s="62">
        <f t="shared" si="29"/>
        <v>2.5827291907289305</v>
      </c>
      <c r="T311" s="59"/>
      <c r="U311" s="59"/>
      <c r="V311" s="59"/>
    </row>
    <row r="312" spans="7:22" x14ac:dyDescent="0.4">
      <c r="G312" s="59"/>
      <c r="H312" s="83">
        <v>38775</v>
      </c>
      <c r="I312" s="84">
        <v>1684.31994628906</v>
      </c>
      <c r="J312" s="70">
        <v>2.2732383945257051</v>
      </c>
      <c r="K312" s="85">
        <f t="shared" si="30"/>
        <v>119.26955772827475</v>
      </c>
      <c r="L312" s="59"/>
      <c r="M312" s="83">
        <v>38775</v>
      </c>
      <c r="N312" s="86">
        <f t="shared" si="31"/>
        <v>1765.5159168663622</v>
      </c>
      <c r="O312" s="86">
        <f t="shared" si="32"/>
        <v>1347.8403880471724</v>
      </c>
      <c r="P312" s="86">
        <f t="shared" si="33"/>
        <v>1300.0163794944422</v>
      </c>
      <c r="Q312" s="61">
        <f t="shared" si="28"/>
        <v>4413.3726844079765</v>
      </c>
      <c r="R312" s="61">
        <f t="shared" si="34"/>
        <v>-1702.4819932137264</v>
      </c>
      <c r="S312" s="62">
        <f t="shared" si="29"/>
        <v>2.592316806873816</v>
      </c>
      <c r="T312" s="59"/>
      <c r="U312" s="59"/>
      <c r="V312" s="59"/>
    </row>
    <row r="313" spans="7:22" x14ac:dyDescent="0.4">
      <c r="G313" s="59"/>
      <c r="H313" s="83">
        <v>38782</v>
      </c>
      <c r="I313" s="84">
        <v>1648.22998046875</v>
      </c>
      <c r="J313" s="70">
        <v>2.1758209221023632</v>
      </c>
      <c r="K313" s="85">
        <f t="shared" si="30"/>
        <v>119.33737441030004</v>
      </c>
      <c r="L313" s="59"/>
      <c r="M313" s="83">
        <v>38782</v>
      </c>
      <c r="N313" s="86">
        <f t="shared" si="31"/>
        <v>1727.6861629438345</v>
      </c>
      <c r="O313" s="86">
        <f t="shared" si="32"/>
        <v>1290.0799683085961</v>
      </c>
      <c r="P313" s="86">
        <f t="shared" si="33"/>
        <v>1300.7555689331816</v>
      </c>
      <c r="Q313" s="61">
        <f t="shared" si="28"/>
        <v>4318.5217001856126</v>
      </c>
      <c r="R313" s="61">
        <f t="shared" si="34"/>
        <v>-1704.4475292586214</v>
      </c>
      <c r="S313" s="62">
        <f t="shared" si="29"/>
        <v>2.5336782893305183</v>
      </c>
      <c r="T313" s="59"/>
      <c r="U313" s="59"/>
      <c r="V313" s="59"/>
    </row>
    <row r="314" spans="7:22" x14ac:dyDescent="0.4">
      <c r="G314" s="59"/>
      <c r="H314" s="83">
        <v>38789</v>
      </c>
      <c r="I314" s="84">
        <v>1685.66003417968</v>
      </c>
      <c r="J314" s="70">
        <v>2.2746434104015929</v>
      </c>
      <c r="K314" s="85">
        <f t="shared" si="30"/>
        <v>119.40522965289729</v>
      </c>
      <c r="L314" s="59"/>
      <c r="M314" s="83">
        <v>38789</v>
      </c>
      <c r="N314" s="86">
        <f t="shared" si="31"/>
        <v>1766.9206063412462</v>
      </c>
      <c r="O314" s="86">
        <f t="shared" si="32"/>
        <v>1348.6734450410756</v>
      </c>
      <c r="P314" s="86">
        <f t="shared" si="33"/>
        <v>1301.4951786751071</v>
      </c>
      <c r="Q314" s="61">
        <f t="shared" si="28"/>
        <v>4417.0892300574287</v>
      </c>
      <c r="R314" s="61">
        <f t="shared" si="34"/>
        <v>-1706.4153345386444</v>
      </c>
      <c r="S314" s="62">
        <f t="shared" si="29"/>
        <v>2.5885194188387066</v>
      </c>
      <c r="T314" s="59"/>
      <c r="U314" s="59"/>
      <c r="V314" s="59"/>
    </row>
    <row r="315" spans="7:22" x14ac:dyDescent="0.4">
      <c r="G315" s="59"/>
      <c r="H315" s="83">
        <v>38796</v>
      </c>
      <c r="I315" s="84">
        <v>1679.81005859375</v>
      </c>
      <c r="J315" s="70">
        <v>2.258855400781941</v>
      </c>
      <c r="K315" s="85">
        <f t="shared" si="30"/>
        <v>119.47312347799202</v>
      </c>
      <c r="L315" s="59"/>
      <c r="M315" s="83">
        <v>38796</v>
      </c>
      <c r="N315" s="86">
        <f t="shared" si="31"/>
        <v>1760.7886211249013</v>
      </c>
      <c r="O315" s="86">
        <f t="shared" si="32"/>
        <v>1339.3124747779088</v>
      </c>
      <c r="P315" s="86">
        <f t="shared" si="33"/>
        <v>1302.2352089592032</v>
      </c>
      <c r="Q315" s="61">
        <f t="shared" si="28"/>
        <v>4402.3363048620131</v>
      </c>
      <c r="R315" s="61">
        <f t="shared" si="34"/>
        <v>-1708.3854116736547</v>
      </c>
      <c r="S315" s="62">
        <f t="shared" si="29"/>
        <v>2.5768987927315385</v>
      </c>
      <c r="T315" s="59"/>
      <c r="U315" s="59"/>
      <c r="V315" s="59"/>
    </row>
    <row r="316" spans="7:22" x14ac:dyDescent="0.4">
      <c r="G316" s="59"/>
      <c r="H316" s="83">
        <v>38803</v>
      </c>
      <c r="I316" s="84">
        <v>1703.66003417968</v>
      </c>
      <c r="J316" s="70">
        <v>2.322997945809794</v>
      </c>
      <c r="K316" s="85">
        <f t="shared" si="30"/>
        <v>119.54105590752224</v>
      </c>
      <c r="L316" s="59"/>
      <c r="M316" s="83">
        <v>38803</v>
      </c>
      <c r="N316" s="86">
        <f t="shared" si="31"/>
        <v>1785.7883319023019</v>
      </c>
      <c r="O316" s="86">
        <f t="shared" si="32"/>
        <v>1377.3436434353046</v>
      </c>
      <c r="P316" s="86">
        <f t="shared" si="33"/>
        <v>1302.9756600245903</v>
      </c>
      <c r="Q316" s="61">
        <f t="shared" si="28"/>
        <v>4466.1076353621966</v>
      </c>
      <c r="R316" s="61">
        <f t="shared" si="34"/>
        <v>-1710.3577632865365</v>
      </c>
      <c r="S316" s="62">
        <f t="shared" si="29"/>
        <v>2.611212537650808</v>
      </c>
      <c r="T316" s="59"/>
      <c r="U316" s="59"/>
      <c r="V316" s="59"/>
    </row>
    <row r="317" spans="7:22" x14ac:dyDescent="0.4">
      <c r="G317" s="64"/>
      <c r="H317" s="83">
        <v>38810</v>
      </c>
      <c r="I317" s="84">
        <v>1723.03002929687</v>
      </c>
      <c r="J317" s="70">
        <v>2.3758212297571051</v>
      </c>
      <c r="K317" s="85">
        <f t="shared" si="30"/>
        <v>119.60902696343844</v>
      </c>
      <c r="L317" s="59"/>
      <c r="M317" s="83">
        <v>38810</v>
      </c>
      <c r="N317" s="86">
        <f t="shared" si="31"/>
        <v>1806.092095901754</v>
      </c>
      <c r="O317" s="86">
        <f t="shared" si="32"/>
        <v>1408.6634362493462</v>
      </c>
      <c r="P317" s="86">
        <f t="shared" si="33"/>
        <v>1303.7165321105244</v>
      </c>
      <c r="Q317" s="61">
        <f t="shared" si="28"/>
        <v>4518.4720642616248</v>
      </c>
      <c r="R317" s="61">
        <f t="shared" si="34"/>
        <v>-1712.3323920032021</v>
      </c>
      <c r="S317" s="62">
        <f t="shared" si="29"/>
        <v>2.638782099412142</v>
      </c>
      <c r="T317" s="59"/>
      <c r="U317" s="59"/>
      <c r="V317" s="59"/>
    </row>
    <row r="318" spans="7:22" x14ac:dyDescent="0.4">
      <c r="G318" s="64"/>
      <c r="H318" s="83">
        <v>38817</v>
      </c>
      <c r="I318" s="84">
        <v>1712.06994628906</v>
      </c>
      <c r="J318" s="70">
        <v>2.3455963382031468</v>
      </c>
      <c r="K318" s="85">
        <f t="shared" si="30"/>
        <v>119.67703666770359</v>
      </c>
      <c r="L318" s="59"/>
      <c r="M318" s="83">
        <v>38817</v>
      </c>
      <c r="N318" s="86">
        <f t="shared" si="31"/>
        <v>1794.6036604396566</v>
      </c>
      <c r="O318" s="86">
        <f t="shared" si="32"/>
        <v>1390.7426015234878</v>
      </c>
      <c r="P318" s="86">
        <f t="shared" si="33"/>
        <v>1304.457825456398</v>
      </c>
      <c r="Q318" s="61">
        <f t="shared" si="28"/>
        <v>4489.8040874195431</v>
      </c>
      <c r="R318" s="61">
        <f t="shared" si="34"/>
        <v>-1714.3093004525952</v>
      </c>
      <c r="S318" s="62">
        <f t="shared" si="29"/>
        <v>2.6190163503366568</v>
      </c>
      <c r="T318" s="59"/>
      <c r="U318" s="59"/>
      <c r="V318" s="59"/>
    </row>
    <row r="319" spans="7:22" x14ac:dyDescent="0.4">
      <c r="G319" s="64"/>
      <c r="H319" s="83">
        <v>38824</v>
      </c>
      <c r="I319" s="84">
        <v>1709.02001953125</v>
      </c>
      <c r="J319" s="70">
        <v>2.3372393232921458</v>
      </c>
      <c r="K319" s="85">
        <f t="shared" si="30"/>
        <v>119.74508504229314</v>
      </c>
      <c r="L319" s="59"/>
      <c r="M319" s="83">
        <v>38824</v>
      </c>
      <c r="N319" s="86">
        <f t="shared" si="31"/>
        <v>1791.4067059370075</v>
      </c>
      <c r="O319" s="86">
        <f t="shared" si="32"/>
        <v>1385.7875900967563</v>
      </c>
      <c r="P319" s="86">
        <f t="shared" si="33"/>
        <v>1305.1995403017397</v>
      </c>
      <c r="Q319" s="61">
        <f t="shared" si="28"/>
        <v>4482.3938363355037</v>
      </c>
      <c r="R319" s="61">
        <f t="shared" si="34"/>
        <v>-1716.2884912666946</v>
      </c>
      <c r="S319" s="62">
        <f t="shared" si="29"/>
        <v>2.6116785488827143</v>
      </c>
      <c r="T319" s="59"/>
      <c r="U319" s="59"/>
      <c r="V319" s="59"/>
    </row>
    <row r="320" spans="7:22" x14ac:dyDescent="0.4">
      <c r="G320" s="64"/>
      <c r="H320" s="83">
        <v>38831</v>
      </c>
      <c r="I320" s="84">
        <v>1700.7099609375</v>
      </c>
      <c r="J320" s="70">
        <v>2.3145098110544819</v>
      </c>
      <c r="K320" s="85">
        <f t="shared" si="30"/>
        <v>119.81317210919505</v>
      </c>
      <c r="L320" s="59"/>
      <c r="M320" s="83">
        <v>38831</v>
      </c>
      <c r="N320" s="86">
        <f t="shared" si="31"/>
        <v>1782.6960445512759</v>
      </c>
      <c r="O320" s="86">
        <f t="shared" si="32"/>
        <v>1372.310888898892</v>
      </c>
      <c r="P320" s="86">
        <f t="shared" si="33"/>
        <v>1305.9416768862141</v>
      </c>
      <c r="Q320" s="61">
        <f t="shared" si="28"/>
        <v>4460.9486103363815</v>
      </c>
      <c r="R320" s="61">
        <f t="shared" si="34"/>
        <v>-1718.2699670805182</v>
      </c>
      <c r="S320" s="62">
        <f t="shared" si="29"/>
        <v>2.5961861033489981</v>
      </c>
      <c r="T320" s="59"/>
      <c r="U320" s="59"/>
      <c r="V320" s="59"/>
    </row>
    <row r="321" spans="1:22" x14ac:dyDescent="0.4">
      <c r="G321" s="64"/>
      <c r="H321" s="83">
        <v>38838</v>
      </c>
      <c r="I321" s="84">
        <v>1713.83996582031</v>
      </c>
      <c r="J321" s="70">
        <v>2.3502472687262239</v>
      </c>
      <c r="K321" s="85">
        <f t="shared" si="30"/>
        <v>119.88129789040977</v>
      </c>
      <c r="L321" s="59"/>
      <c r="M321" s="83">
        <v>38838</v>
      </c>
      <c r="N321" s="86">
        <f t="shared" si="31"/>
        <v>1796.4590072592862</v>
      </c>
      <c r="O321" s="86">
        <f t="shared" si="32"/>
        <v>1393.5002146344139</v>
      </c>
      <c r="P321" s="86">
        <f t="shared" si="33"/>
        <v>1306.6842354496218</v>
      </c>
      <c r="Q321" s="61">
        <f t="shared" si="28"/>
        <v>4496.6434573433216</v>
      </c>
      <c r="R321" s="61">
        <f t="shared" si="34"/>
        <v>-1720.2537305321257</v>
      </c>
      <c r="S321" s="62">
        <f t="shared" si="29"/>
        <v>2.6139419886346511</v>
      </c>
      <c r="T321" s="59"/>
      <c r="U321" s="59"/>
      <c r="V321" s="59"/>
    </row>
    <row r="322" spans="1:22" x14ac:dyDescent="0.4">
      <c r="G322" s="64"/>
      <c r="H322" s="83">
        <v>38845</v>
      </c>
      <c r="I322" s="84">
        <v>1635.81005859375</v>
      </c>
      <c r="J322" s="70">
        <v>2.1362371160916909</v>
      </c>
      <c r="K322" s="85">
        <f t="shared" si="30"/>
        <v>119.94946240795025</v>
      </c>
      <c r="L322" s="59"/>
      <c r="M322" s="83">
        <v>38845</v>
      </c>
      <c r="N322" s="86">
        <f t="shared" si="31"/>
        <v>1714.6675141978756</v>
      </c>
      <c r="O322" s="86">
        <f t="shared" si="32"/>
        <v>1266.6100794565118</v>
      </c>
      <c r="P322" s="86">
        <f t="shared" si="33"/>
        <v>1307.4272162319003</v>
      </c>
      <c r="Q322" s="61">
        <f t="shared" ref="Q322:Q385" si="35">SUM(N322:P322)</f>
        <v>4288.7048098862879</v>
      </c>
      <c r="R322" s="61">
        <f t="shared" si="34"/>
        <v>-1722.2397842626226</v>
      </c>
      <c r="S322" s="62">
        <f t="shared" ref="S322:S385" si="36">Q322/-R322</f>
        <v>2.4901903028111141</v>
      </c>
      <c r="T322" s="59"/>
      <c r="U322" s="59"/>
      <c r="V322" s="59"/>
    </row>
    <row r="323" spans="1:22" x14ac:dyDescent="0.4">
      <c r="G323" s="64"/>
      <c r="H323" s="83">
        <v>38852</v>
      </c>
      <c r="I323" s="84">
        <v>1600.85998535156</v>
      </c>
      <c r="J323" s="70">
        <v>2.0449531148986999</v>
      </c>
      <c r="K323" s="85">
        <f t="shared" ref="K323:K386" si="37">K322*(1+Tbill_YTM)^(1/52)</f>
        <v>120.01766568384198</v>
      </c>
      <c r="L323" s="59"/>
      <c r="M323" s="83">
        <v>38852</v>
      </c>
      <c r="N323" s="86">
        <f t="shared" ref="N323:N386" si="38">IF(YEAR(M323)&lt;&gt;YEAR(M322), Q322*$C$5, N322)*(I323/I322)</f>
        <v>1678.0326036271842</v>
      </c>
      <c r="O323" s="86">
        <f t="shared" ref="O323:O386" si="39">IF(YEAR(M323)&lt;&gt;YEAR(M322), Q322*$C$6, O322)*(J323/J322)</f>
        <v>1212.4862955688434</v>
      </c>
      <c r="P323" s="86">
        <f t="shared" ref="P323:P386" si="40">IF(YEAR(M323)&lt;&gt;YEAR(M322), Q322*$C$7, P322)*(1+Tbill_YTM)^(1/52)</f>
        <v>1308.1706194731232</v>
      </c>
      <c r="Q323" s="61">
        <f t="shared" si="35"/>
        <v>4198.6895186691509</v>
      </c>
      <c r="R323" s="61">
        <f t="shared" ref="R323:R386" si="41">R322*EXP($C$20/52) - IF(YEAR(M324)&lt;&gt;YEAR(M323), Initial_Assets * $C$19, 0)</f>
        <v>-1724.2281309161638</v>
      </c>
      <c r="S323" s="62">
        <f t="shared" si="36"/>
        <v>2.4351125256483255</v>
      </c>
      <c r="T323" s="59"/>
      <c r="U323" s="59"/>
      <c r="V323" s="59"/>
    </row>
    <row r="324" spans="1:22" x14ac:dyDescent="0.4">
      <c r="G324" s="64"/>
      <c r="H324" s="83">
        <v>38859</v>
      </c>
      <c r="I324" s="84">
        <v>1606.36999511718</v>
      </c>
      <c r="J324" s="70">
        <v>2.05903018814237</v>
      </c>
      <c r="K324" s="85">
        <f t="shared" si="37"/>
        <v>120.08590774012296</v>
      </c>
      <c r="L324" s="59"/>
      <c r="M324" s="83">
        <v>38859</v>
      </c>
      <c r="N324" s="86">
        <f t="shared" si="38"/>
        <v>1683.8082342992097</v>
      </c>
      <c r="O324" s="86">
        <f t="shared" si="39"/>
        <v>1220.8328235480508</v>
      </c>
      <c r="P324" s="86">
        <f t="shared" si="40"/>
        <v>1308.9144454135007</v>
      </c>
      <c r="Q324" s="61">
        <f t="shared" si="35"/>
        <v>4213.5555032607608</v>
      </c>
      <c r="R324" s="61">
        <f t="shared" si="41"/>
        <v>-1726.2187731399563</v>
      </c>
      <c r="S324" s="62">
        <f t="shared" si="36"/>
        <v>2.440916278297907</v>
      </c>
      <c r="T324" s="59"/>
      <c r="U324" s="59"/>
      <c r="V324" s="59"/>
    </row>
    <row r="325" spans="1:22" x14ac:dyDescent="0.4">
      <c r="G325" s="64"/>
      <c r="H325" s="83">
        <v>38866</v>
      </c>
      <c r="I325" s="84">
        <v>1612.90002441406</v>
      </c>
      <c r="J325" s="70">
        <v>2.075770450339248</v>
      </c>
      <c r="K325" s="85">
        <f t="shared" si="37"/>
        <v>120.15418859884372</v>
      </c>
      <c r="L325" s="59"/>
      <c r="M325" s="83">
        <v>38866</v>
      </c>
      <c r="N325" s="86">
        <f t="shared" si="38"/>
        <v>1690.6530565591645</v>
      </c>
      <c r="O325" s="86">
        <f t="shared" si="39"/>
        <v>1230.7584000075135</v>
      </c>
      <c r="P325" s="86">
        <f t="shared" si="40"/>
        <v>1309.6586942933798</v>
      </c>
      <c r="Q325" s="61">
        <f t="shared" si="35"/>
        <v>4231.0701508600578</v>
      </c>
      <c r="R325" s="61">
        <f t="shared" si="41"/>
        <v>-1728.2117135842639</v>
      </c>
      <c r="S325" s="62">
        <f t="shared" si="36"/>
        <v>2.4482360104393308</v>
      </c>
      <c r="T325" s="59"/>
      <c r="U325" s="59"/>
      <c r="V325" s="59"/>
    </row>
    <row r="326" spans="1:22" ht="17.5" customHeight="1" thickBot="1" x14ac:dyDescent="0.45">
      <c r="G326" s="65" t="s">
        <v>48</v>
      </c>
      <c r="H326" s="88">
        <v>38873</v>
      </c>
      <c r="I326" s="89">
        <v>1550.96997070312</v>
      </c>
      <c r="J326" s="70">
        <v>1.9163649403445511</v>
      </c>
      <c r="K326" s="85">
        <f t="shared" si="37"/>
        <v>120.22250828206732</v>
      </c>
      <c r="L326" s="59"/>
      <c r="M326" s="88">
        <v>38873</v>
      </c>
      <c r="N326" s="86">
        <f t="shared" si="38"/>
        <v>1625.7375422591938</v>
      </c>
      <c r="O326" s="86">
        <f t="shared" si="39"/>
        <v>1136.2442544759635</v>
      </c>
      <c r="P326" s="86">
        <f t="shared" si="40"/>
        <v>1310.4033663532437</v>
      </c>
      <c r="Q326" s="61">
        <f t="shared" si="35"/>
        <v>4072.385163088401</v>
      </c>
      <c r="R326" s="61">
        <f t="shared" si="41"/>
        <v>-1730.20695490241</v>
      </c>
      <c r="S326" s="62">
        <f t="shared" si="36"/>
        <v>2.3536982969289348</v>
      </c>
      <c r="T326" s="59"/>
      <c r="U326" s="59"/>
      <c r="V326" s="59"/>
    </row>
    <row r="327" spans="1:22" ht="17.5" customHeight="1" thickBot="1" x14ac:dyDescent="0.45">
      <c r="G327" s="66" t="s">
        <v>50</v>
      </c>
      <c r="H327" s="93">
        <v>38880</v>
      </c>
      <c r="I327" s="94">
        <v>1562.83996582031</v>
      </c>
      <c r="J327" s="70">
        <v>1.945697864790962</v>
      </c>
      <c r="K327" s="85">
        <f t="shared" si="37"/>
        <v>120.29086681186941</v>
      </c>
      <c r="L327" s="59"/>
      <c r="M327" s="93">
        <v>38880</v>
      </c>
      <c r="N327" s="86">
        <f t="shared" si="38"/>
        <v>1638.1797539415388</v>
      </c>
      <c r="O327" s="86">
        <f t="shared" si="39"/>
        <v>1153.6362272508461</v>
      </c>
      <c r="P327" s="86">
        <f t="shared" si="40"/>
        <v>1311.1484618337126</v>
      </c>
      <c r="Q327" s="61">
        <f t="shared" si="35"/>
        <v>4102.9644430260978</v>
      </c>
      <c r="R327" s="61">
        <f t="shared" si="41"/>
        <v>-1732.2044997507812</v>
      </c>
      <c r="S327" s="62">
        <f t="shared" si="36"/>
        <v>2.3686374464541609</v>
      </c>
      <c r="T327" s="59"/>
      <c r="U327" s="59"/>
      <c r="V327" s="59"/>
    </row>
    <row r="328" spans="1:22" ht="17.5" customHeight="1" thickBot="1" x14ac:dyDescent="0.45">
      <c r="A328" s="4"/>
      <c r="G328" s="68" t="s">
        <v>48</v>
      </c>
      <c r="H328" s="95">
        <v>38887</v>
      </c>
      <c r="I328" s="96">
        <v>1551.05004882812</v>
      </c>
      <c r="J328" s="70">
        <v>1.9163415431976301</v>
      </c>
      <c r="K328" s="85">
        <f t="shared" si="37"/>
        <v>120.35926421033813</v>
      </c>
      <c r="L328" s="85"/>
      <c r="M328" s="95">
        <v>38887</v>
      </c>
      <c r="N328" s="86">
        <f t="shared" si="38"/>
        <v>1625.8214807084125</v>
      </c>
      <c r="O328" s="86">
        <f t="shared" si="39"/>
        <v>1136.2303819231943</v>
      </c>
      <c r="P328" s="86">
        <f t="shared" si="40"/>
        <v>1311.8939809755436</v>
      </c>
      <c r="Q328" s="61">
        <f t="shared" si="35"/>
        <v>4073.9458436071509</v>
      </c>
      <c r="R328" s="61">
        <f t="shared" si="41"/>
        <v>-1734.2043507888311</v>
      </c>
      <c r="S328" s="62">
        <f t="shared" si="36"/>
        <v>2.3491728882781606</v>
      </c>
      <c r="T328" s="59"/>
      <c r="U328" s="59"/>
      <c r="V328" s="59"/>
    </row>
    <row r="329" spans="1:22" ht="17.5" customHeight="1" thickTop="1" thickBot="1" x14ac:dyDescent="0.45">
      <c r="G329" s="66" t="s">
        <v>50</v>
      </c>
      <c r="H329" s="93">
        <v>38894</v>
      </c>
      <c r="I329" s="94">
        <v>1575.22998046875</v>
      </c>
      <c r="J329" s="70">
        <v>1.96837770938873</v>
      </c>
      <c r="K329" s="85">
        <f t="shared" si="37"/>
        <v>120.42770049957421</v>
      </c>
      <c r="L329" s="59"/>
      <c r="M329" s="93">
        <v>38894</v>
      </c>
      <c r="N329" s="86">
        <f t="shared" si="38"/>
        <v>1651.1670537239959</v>
      </c>
      <c r="O329" s="86">
        <f t="shared" si="39"/>
        <v>1167.0834796890942</v>
      </c>
      <c r="P329" s="86">
        <f t="shared" si="40"/>
        <v>1312.6399240196306</v>
      </c>
      <c r="Q329" s="61">
        <f t="shared" si="35"/>
        <v>4130.8904574327207</v>
      </c>
      <c r="R329" s="61">
        <f t="shared" si="41"/>
        <v>-1736.2065106790833</v>
      </c>
      <c r="S329" s="62">
        <f t="shared" si="36"/>
        <v>2.3792621626657784</v>
      </c>
      <c r="T329" s="59"/>
      <c r="U329" s="59"/>
      <c r="V329" s="59"/>
    </row>
    <row r="330" spans="1:22" ht="17.5" customHeight="1" thickBot="1" x14ac:dyDescent="0.45">
      <c r="G330" s="65" t="s">
        <v>48</v>
      </c>
      <c r="H330" s="88">
        <v>38901</v>
      </c>
      <c r="I330" s="89">
        <v>1533.7099609375</v>
      </c>
      <c r="J330" s="70">
        <v>1.85994660854339</v>
      </c>
      <c r="K330" s="85">
        <f t="shared" si="37"/>
        <v>120.49617570169096</v>
      </c>
      <c r="L330" s="59"/>
      <c r="M330" s="88">
        <v>38901</v>
      </c>
      <c r="N330" s="86">
        <f t="shared" si="38"/>
        <v>1607.645479623701</v>
      </c>
      <c r="O330" s="86">
        <f t="shared" si="39"/>
        <v>1102.7928987312366</v>
      </c>
      <c r="P330" s="86">
        <f t="shared" si="40"/>
        <v>1313.3862912070042</v>
      </c>
      <c r="Q330" s="61">
        <f t="shared" si="35"/>
        <v>4023.8246695619418</v>
      </c>
      <c r="R330" s="61">
        <f t="shared" si="41"/>
        <v>-1738.2109820871358</v>
      </c>
      <c r="S330" s="62">
        <f t="shared" si="36"/>
        <v>2.3149230507854592</v>
      </c>
      <c r="T330" s="59"/>
      <c r="U330" s="59"/>
      <c r="V330" s="59"/>
    </row>
    <row r="331" spans="1:22" x14ac:dyDescent="0.4">
      <c r="G331" s="64"/>
      <c r="H331" s="83">
        <v>38908</v>
      </c>
      <c r="I331" s="84">
        <v>1462.17004394531</v>
      </c>
      <c r="J331" s="70">
        <v>1.6932135820388701</v>
      </c>
      <c r="K331" s="85">
        <f t="shared" si="37"/>
        <v>120.56468983881423</v>
      </c>
      <c r="L331" s="59"/>
      <c r="M331" s="83">
        <v>38908</v>
      </c>
      <c r="N331" s="86">
        <f t="shared" si="38"/>
        <v>1532.6568395976251</v>
      </c>
      <c r="O331" s="86">
        <f t="shared" si="39"/>
        <v>1003.9341482872385</v>
      </c>
      <c r="P331" s="86">
        <f t="shared" si="40"/>
        <v>1314.1330827788327</v>
      </c>
      <c r="Q331" s="61">
        <f t="shared" si="35"/>
        <v>3850.7240706636958</v>
      </c>
      <c r="R331" s="61">
        <f t="shared" si="41"/>
        <v>-1740.2177676816639</v>
      </c>
      <c r="S331" s="62">
        <f t="shared" si="36"/>
        <v>2.2127828724526069</v>
      </c>
      <c r="T331" s="59"/>
      <c r="U331" s="59"/>
      <c r="V331" s="59"/>
    </row>
    <row r="332" spans="1:22" x14ac:dyDescent="0.4">
      <c r="G332" s="64"/>
      <c r="H332" s="83">
        <v>38915</v>
      </c>
      <c r="I332" s="84">
        <v>1451.88000488281</v>
      </c>
      <c r="J332" s="70">
        <v>1.66188251972198</v>
      </c>
      <c r="K332" s="85">
        <f t="shared" si="37"/>
        <v>120.63324293308247</v>
      </c>
      <c r="L332" s="59"/>
      <c r="M332" s="83">
        <v>38915</v>
      </c>
      <c r="N332" s="86">
        <f t="shared" si="38"/>
        <v>1521.8707488729699</v>
      </c>
      <c r="O332" s="86">
        <f t="shared" si="39"/>
        <v>985.35744674426724</v>
      </c>
      <c r="P332" s="86">
        <f t="shared" si="40"/>
        <v>1314.8802989764208</v>
      </c>
      <c r="Q332" s="61">
        <f t="shared" si="35"/>
        <v>3822.1084945936582</v>
      </c>
      <c r="R332" s="61">
        <f t="shared" si="41"/>
        <v>-1742.2268701344237</v>
      </c>
      <c r="S332" s="62">
        <f t="shared" si="36"/>
        <v>2.19380642103101</v>
      </c>
      <c r="T332" s="59"/>
      <c r="U332" s="59"/>
      <c r="V332" s="59"/>
    </row>
    <row r="333" spans="1:22" x14ac:dyDescent="0.4">
      <c r="G333" s="64"/>
      <c r="H333" s="83">
        <v>38922</v>
      </c>
      <c r="I333" s="84">
        <v>1510.30004882812</v>
      </c>
      <c r="J333" s="70">
        <v>1.79483318328857</v>
      </c>
      <c r="K333" s="85">
        <f t="shared" si="37"/>
        <v>120.70183500664673</v>
      </c>
      <c r="L333" s="59"/>
      <c r="M333" s="83">
        <v>38922</v>
      </c>
      <c r="N333" s="86">
        <f t="shared" si="38"/>
        <v>1583.1070464521333</v>
      </c>
      <c r="O333" s="86">
        <f t="shared" si="39"/>
        <v>1064.1860792380053</v>
      </c>
      <c r="P333" s="86">
        <f t="shared" si="40"/>
        <v>1315.6279400412109</v>
      </c>
      <c r="Q333" s="61">
        <f t="shared" si="35"/>
        <v>3962.9210657313492</v>
      </c>
      <c r="R333" s="61">
        <f t="shared" si="41"/>
        <v>-1744.2382921202561</v>
      </c>
      <c r="S333" s="62">
        <f t="shared" si="36"/>
        <v>2.2720066883258898</v>
      </c>
      <c r="T333" s="59"/>
      <c r="U333" s="59"/>
      <c r="V333" s="59"/>
    </row>
    <row r="334" spans="1:22" x14ac:dyDescent="0.4">
      <c r="G334" s="64"/>
      <c r="H334" s="83">
        <v>38929</v>
      </c>
      <c r="I334" s="84">
        <v>1503.83996582031</v>
      </c>
      <c r="J334" s="70">
        <v>1.7749456167221001</v>
      </c>
      <c r="K334" s="85">
        <f t="shared" si="37"/>
        <v>120.77046608167063</v>
      </c>
      <c r="L334" s="59"/>
      <c r="M334" s="83">
        <v>38929</v>
      </c>
      <c r="N334" s="86">
        <f t="shared" si="38"/>
        <v>1576.3355423803</v>
      </c>
      <c r="O334" s="86">
        <f t="shared" si="39"/>
        <v>1052.3944143150409</v>
      </c>
      <c r="P334" s="86">
        <f t="shared" si="40"/>
        <v>1316.3760062147826</v>
      </c>
      <c r="Q334" s="61">
        <f t="shared" si="35"/>
        <v>3945.1059629101233</v>
      </c>
      <c r="R334" s="61">
        <f t="shared" si="41"/>
        <v>-1746.2520363170902</v>
      </c>
      <c r="S334" s="62">
        <f t="shared" si="36"/>
        <v>2.2591847458803809</v>
      </c>
      <c r="T334" s="59"/>
      <c r="U334" s="59"/>
      <c r="V334" s="59"/>
    </row>
    <row r="335" spans="1:22" x14ac:dyDescent="0.4">
      <c r="E335" s="4"/>
      <c r="F335" s="4"/>
      <c r="G335" s="64"/>
      <c r="H335" s="83">
        <v>38936</v>
      </c>
      <c r="I335" s="84">
        <v>1486.73999023437</v>
      </c>
      <c r="J335" s="70">
        <v>1.73544120788574</v>
      </c>
      <c r="K335" s="85">
        <f t="shared" si="37"/>
        <v>120.83913618033041</v>
      </c>
      <c r="L335" s="59"/>
      <c r="M335" s="83">
        <v>38936</v>
      </c>
      <c r="N335" s="86">
        <f t="shared" si="38"/>
        <v>1558.4112286882848</v>
      </c>
      <c r="O335" s="86">
        <f t="shared" si="39"/>
        <v>1028.9716013519144</v>
      </c>
      <c r="P335" s="86">
        <f t="shared" si="40"/>
        <v>1317.1244977388526</v>
      </c>
      <c r="Q335" s="61">
        <f t="shared" si="35"/>
        <v>3904.5073277790516</v>
      </c>
      <c r="R335" s="61">
        <f t="shared" si="41"/>
        <v>-1748.2681054059465</v>
      </c>
      <c r="S335" s="62">
        <f t="shared" si="36"/>
        <v>2.2333572955461705</v>
      </c>
      <c r="T335" s="59"/>
      <c r="U335" s="59"/>
      <c r="V335" s="59"/>
    </row>
    <row r="336" spans="1:22" ht="17.5" customHeight="1" thickBot="1" x14ac:dyDescent="0.45">
      <c r="B336" s="27"/>
      <c r="C336" s="4"/>
      <c r="D336" s="4"/>
      <c r="G336" s="66" t="s">
        <v>50</v>
      </c>
      <c r="H336" s="93">
        <v>38943</v>
      </c>
      <c r="I336" s="94">
        <v>1576.4599609375</v>
      </c>
      <c r="J336" s="70">
        <v>1.9397712945938099</v>
      </c>
      <c r="K336" s="85">
        <f t="shared" si="37"/>
        <v>120.9078453248149</v>
      </c>
      <c r="L336" s="59"/>
      <c r="M336" s="93">
        <v>38943</v>
      </c>
      <c r="N336" s="86">
        <f t="shared" si="38"/>
        <v>1652.4563278312094</v>
      </c>
      <c r="O336" s="86">
        <f t="shared" si="39"/>
        <v>1150.122266421417</v>
      </c>
      <c r="P336" s="86">
        <f t="shared" si="40"/>
        <v>1317.8734148552755</v>
      </c>
      <c r="Q336" s="61">
        <f t="shared" si="35"/>
        <v>4120.4520091079021</v>
      </c>
      <c r="R336" s="61">
        <f t="shared" si="41"/>
        <v>-1750.286502070941</v>
      </c>
      <c r="S336" s="62">
        <f t="shared" si="36"/>
        <v>2.3541585930261011</v>
      </c>
      <c r="T336" s="59"/>
      <c r="U336" s="59"/>
      <c r="V336" s="59"/>
    </row>
    <row r="337" spans="7:22" ht="17.5" customHeight="1" thickBot="1" x14ac:dyDescent="0.45">
      <c r="G337" s="65" t="s">
        <v>48</v>
      </c>
      <c r="H337" s="88">
        <v>38950</v>
      </c>
      <c r="I337" s="89">
        <v>1557.69995117187</v>
      </c>
      <c r="J337" s="70">
        <v>1.8989055156707699</v>
      </c>
      <c r="K337" s="85">
        <f t="shared" si="37"/>
        <v>120.97659353732557</v>
      </c>
      <c r="L337" s="59"/>
      <c r="M337" s="88">
        <v>38950</v>
      </c>
      <c r="N337" s="86">
        <f t="shared" si="38"/>
        <v>1632.7919547322851</v>
      </c>
      <c r="O337" s="86">
        <f t="shared" si="39"/>
        <v>1125.8922747698057</v>
      </c>
      <c r="P337" s="86">
        <f t="shared" si="40"/>
        <v>1318.622757806043</v>
      </c>
      <c r="Q337" s="61">
        <f t="shared" si="35"/>
        <v>4077.3069873081336</v>
      </c>
      <c r="R337" s="61">
        <f t="shared" si="41"/>
        <v>-1752.3072289992886</v>
      </c>
      <c r="S337" s="62">
        <f t="shared" si="36"/>
        <v>2.3268219863685724</v>
      </c>
      <c r="T337" s="59"/>
      <c r="U337" s="59"/>
      <c r="V337" s="59"/>
    </row>
    <row r="338" spans="7:22" ht="17.5" customHeight="1" thickBot="1" x14ac:dyDescent="0.45">
      <c r="G338" s="66" t="s">
        <v>50</v>
      </c>
      <c r="H338" s="93">
        <v>38957</v>
      </c>
      <c r="I338" s="94">
        <v>1589.46997070312</v>
      </c>
      <c r="J338" s="70">
        <v>1.97110283374786</v>
      </c>
      <c r="K338" s="85">
        <f t="shared" si="37"/>
        <v>121.0453808400765</v>
      </c>
      <c r="L338" s="59"/>
      <c r="M338" s="93">
        <v>38957</v>
      </c>
      <c r="N338" s="86">
        <f t="shared" si="38"/>
        <v>1666.0935108203414</v>
      </c>
      <c r="O338" s="86">
        <f t="shared" si="39"/>
        <v>1168.6992506889737</v>
      </c>
      <c r="P338" s="86">
        <f t="shared" si="40"/>
        <v>1319.3725268332846</v>
      </c>
      <c r="Q338" s="61">
        <f t="shared" si="35"/>
        <v>4154.1652883425995</v>
      </c>
      <c r="R338" s="61">
        <f t="shared" si="41"/>
        <v>-1754.3302888813064</v>
      </c>
      <c r="S338" s="62">
        <f t="shared" si="36"/>
        <v>2.3679493620278365</v>
      </c>
      <c r="T338" s="59"/>
      <c r="U338" s="59"/>
      <c r="V338" s="59"/>
    </row>
    <row r="339" spans="7:22" ht="17.5" customHeight="1" thickBot="1" x14ac:dyDescent="0.45">
      <c r="G339" s="65" t="s">
        <v>48</v>
      </c>
      <c r="H339" s="88">
        <v>38964</v>
      </c>
      <c r="I339" s="89">
        <v>1574.7099609375</v>
      </c>
      <c r="J339" s="70">
        <v>1.93023586273193</v>
      </c>
      <c r="K339" s="85">
        <f t="shared" si="37"/>
        <v>121.11420725529442</v>
      </c>
      <c r="L339" s="59"/>
      <c r="M339" s="88">
        <v>38964</v>
      </c>
      <c r="N339" s="86">
        <f t="shared" si="38"/>
        <v>1650.6219656238845</v>
      </c>
      <c r="O339" s="86">
        <f t="shared" si="39"/>
        <v>1144.4685522259047</v>
      </c>
      <c r="P339" s="86">
        <f t="shared" si="40"/>
        <v>1320.1227221792674</v>
      </c>
      <c r="Q339" s="61">
        <f t="shared" si="35"/>
        <v>4115.2132400290566</v>
      </c>
      <c r="R339" s="61">
        <f t="shared" si="41"/>
        <v>-1756.3556844104176</v>
      </c>
      <c r="S339" s="62">
        <f t="shared" si="36"/>
        <v>2.3430409207861973</v>
      </c>
      <c r="T339" s="59"/>
      <c r="U339" s="59"/>
      <c r="V339" s="59"/>
    </row>
    <row r="340" spans="7:22" ht="17.5" customHeight="1" thickBot="1" x14ac:dyDescent="0.45">
      <c r="G340" s="66" t="s">
        <v>50</v>
      </c>
      <c r="H340" s="93">
        <v>38971</v>
      </c>
      <c r="I340" s="94">
        <v>1632.43994140625</v>
      </c>
      <c r="J340" s="70">
        <v>2.0732672214507999</v>
      </c>
      <c r="K340" s="85">
        <f t="shared" si="37"/>
        <v>121.18307280521866</v>
      </c>
      <c r="L340" s="59"/>
      <c r="M340" s="93">
        <v>38971</v>
      </c>
      <c r="N340" s="86">
        <f t="shared" si="38"/>
        <v>1711.1349338533009</v>
      </c>
      <c r="O340" s="86">
        <f t="shared" si="39"/>
        <v>1229.2741944774198</v>
      </c>
      <c r="P340" s="86">
        <f t="shared" si="40"/>
        <v>1320.8733440863962</v>
      </c>
      <c r="Q340" s="61">
        <f t="shared" si="35"/>
        <v>4261.2824724171169</v>
      </c>
      <c r="R340" s="61">
        <f t="shared" si="41"/>
        <v>-1758.3834182831549</v>
      </c>
      <c r="S340" s="62">
        <f t="shared" si="36"/>
        <v>2.4234091541751086</v>
      </c>
      <c r="T340" s="59"/>
      <c r="U340" s="59"/>
      <c r="V340" s="59"/>
    </row>
    <row r="341" spans="7:22" x14ac:dyDescent="0.4">
      <c r="G341" s="64"/>
      <c r="H341" s="83">
        <v>38978</v>
      </c>
      <c r="I341" s="84">
        <v>1622.36999511718</v>
      </c>
      <c r="J341" s="70">
        <v>2.04411625862121</v>
      </c>
      <c r="K341" s="85">
        <f t="shared" si="37"/>
        <v>121.25197751210123</v>
      </c>
      <c r="L341" s="59"/>
      <c r="M341" s="83">
        <v>38978</v>
      </c>
      <c r="N341" s="86">
        <f t="shared" si="38"/>
        <v>1700.5795459090371</v>
      </c>
      <c r="O341" s="86">
        <f t="shared" si="39"/>
        <v>1211.9901097343495</v>
      </c>
      <c r="P341" s="86">
        <f t="shared" si="40"/>
        <v>1321.6243927972137</v>
      </c>
      <c r="Q341" s="61">
        <f t="shared" si="35"/>
        <v>4234.1940484406005</v>
      </c>
      <c r="R341" s="61">
        <f t="shared" si="41"/>
        <v>-1760.4134931991646</v>
      </c>
      <c r="S341" s="62">
        <f t="shared" si="36"/>
        <v>2.4052269905895138</v>
      </c>
      <c r="T341" s="59"/>
      <c r="U341" s="59"/>
      <c r="V341" s="59"/>
    </row>
    <row r="342" spans="7:22" x14ac:dyDescent="0.4">
      <c r="G342" s="64"/>
      <c r="H342" s="83">
        <v>38985</v>
      </c>
      <c r="I342" s="84">
        <v>1654.13000488281</v>
      </c>
      <c r="J342" s="70">
        <v>2.1223056316375701</v>
      </c>
      <c r="K342" s="85">
        <f t="shared" si="37"/>
        <v>121.32092139820678</v>
      </c>
      <c r="L342" s="59"/>
      <c r="M342" s="83">
        <v>38985</v>
      </c>
      <c r="N342" s="86">
        <f t="shared" si="38"/>
        <v>1733.8706096909464</v>
      </c>
      <c r="O342" s="86">
        <f t="shared" si="39"/>
        <v>1258.3498734623081</v>
      </c>
      <c r="P342" s="86">
        <f t="shared" si="40"/>
        <v>1322.3758685544005</v>
      </c>
      <c r="Q342" s="61">
        <f t="shared" si="35"/>
        <v>4314.5963517076552</v>
      </c>
      <c r="R342" s="61">
        <f t="shared" si="41"/>
        <v>-1762.4459118612092</v>
      </c>
      <c r="S342" s="62">
        <f t="shared" si="36"/>
        <v>2.4480730572612464</v>
      </c>
      <c r="T342" s="59"/>
      <c r="U342" s="59"/>
      <c r="V342" s="59"/>
    </row>
    <row r="343" spans="7:22" x14ac:dyDescent="0.4">
      <c r="G343" s="64"/>
      <c r="H343" s="83">
        <v>38992</v>
      </c>
      <c r="I343" s="84">
        <v>1684.88000488281</v>
      </c>
      <c r="J343" s="70">
        <v>2.1972277164459202</v>
      </c>
      <c r="K343" s="85">
        <f t="shared" si="37"/>
        <v>121.38990448581261</v>
      </c>
      <c r="L343" s="59"/>
      <c r="M343" s="83">
        <v>38992</v>
      </c>
      <c r="N343" s="86">
        <f t="shared" si="38"/>
        <v>1766.1029741910836</v>
      </c>
      <c r="O343" s="86">
        <f t="shared" si="39"/>
        <v>1302.7724083379162</v>
      </c>
      <c r="P343" s="86">
        <f t="shared" si="40"/>
        <v>1323.1277716007755</v>
      </c>
      <c r="Q343" s="61">
        <f t="shared" si="35"/>
        <v>4392.0031541297749</v>
      </c>
      <c r="R343" s="61">
        <f t="shared" si="41"/>
        <v>-1764.4806769751719</v>
      </c>
      <c r="S343" s="62">
        <f t="shared" si="36"/>
        <v>2.4891194397543264</v>
      </c>
      <c r="T343" s="59"/>
      <c r="U343" s="59"/>
      <c r="V343" s="59"/>
    </row>
    <row r="344" spans="7:22" x14ac:dyDescent="0.4">
      <c r="G344" s="64"/>
      <c r="H344" s="83">
        <v>38999</v>
      </c>
      <c r="I344" s="84">
        <v>1727.2099609375</v>
      </c>
      <c r="J344" s="70">
        <v>2.3032054901122998</v>
      </c>
      <c r="K344" s="85">
        <f t="shared" si="37"/>
        <v>121.4589267972087</v>
      </c>
      <c r="L344" s="59"/>
      <c r="M344" s="83">
        <v>38999</v>
      </c>
      <c r="N344" s="86">
        <f t="shared" si="38"/>
        <v>1810.4735294050529</v>
      </c>
      <c r="O344" s="86">
        <f t="shared" si="39"/>
        <v>1365.6083713090025</v>
      </c>
      <c r="P344" s="86">
        <f t="shared" si="40"/>
        <v>1323.8801021792951</v>
      </c>
      <c r="Q344" s="61">
        <f t="shared" si="35"/>
        <v>4499.9620028933505</v>
      </c>
      <c r="R344" s="61">
        <f t="shared" si="41"/>
        <v>-1766.5177912500601</v>
      </c>
      <c r="S344" s="62">
        <f t="shared" si="36"/>
        <v>2.5473629675187102</v>
      </c>
      <c r="T344" s="59"/>
      <c r="U344" s="59"/>
      <c r="V344" s="59"/>
    </row>
    <row r="345" spans="7:22" x14ac:dyDescent="0.4">
      <c r="G345" s="64"/>
      <c r="H345" s="83">
        <v>39006</v>
      </c>
      <c r="I345" s="84">
        <v>1709.57995605468</v>
      </c>
      <c r="J345" s="70">
        <v>2.2558014392852699</v>
      </c>
      <c r="K345" s="85">
        <f t="shared" si="37"/>
        <v>121.52798835469773</v>
      </c>
      <c r="L345" s="59"/>
      <c r="M345" s="83">
        <v>39006</v>
      </c>
      <c r="N345" s="86">
        <f t="shared" si="38"/>
        <v>1791.9936353067681</v>
      </c>
      <c r="O345" s="86">
        <f t="shared" si="39"/>
        <v>1337.5017308371646</v>
      </c>
      <c r="P345" s="86">
        <f t="shared" si="40"/>
        <v>1324.6328605330543</v>
      </c>
      <c r="Q345" s="61">
        <f t="shared" si="35"/>
        <v>4454.1282266769867</v>
      </c>
      <c r="R345" s="61">
        <f t="shared" si="41"/>
        <v>-1768.557257398008</v>
      </c>
      <c r="S345" s="62">
        <f t="shared" si="36"/>
        <v>2.5185094845219362</v>
      </c>
      <c r="T345" s="59"/>
      <c r="U345" s="59"/>
      <c r="V345" s="59"/>
    </row>
    <row r="346" spans="7:22" x14ac:dyDescent="0.4">
      <c r="G346" s="64"/>
      <c r="H346" s="83">
        <v>39013</v>
      </c>
      <c r="I346" s="84">
        <v>1717.60998535156</v>
      </c>
      <c r="J346" s="70">
        <v>2.27269291877746</v>
      </c>
      <c r="K346" s="85">
        <f t="shared" si="37"/>
        <v>121.59708918059499</v>
      </c>
      <c r="L346" s="59"/>
      <c r="M346" s="83">
        <v>39013</v>
      </c>
      <c r="N346" s="86">
        <f t="shared" si="38"/>
        <v>1800.410768030144</v>
      </c>
      <c r="O346" s="86">
        <f t="shared" si="39"/>
        <v>1347.5169665151607</v>
      </c>
      <c r="P346" s="86">
        <f t="shared" si="40"/>
        <v>1325.3860469052861</v>
      </c>
      <c r="Q346" s="61">
        <f t="shared" si="35"/>
        <v>4473.3137814505908</v>
      </c>
      <c r="R346" s="61">
        <f t="shared" si="41"/>
        <v>-1770.5990781342819</v>
      </c>
      <c r="S346" s="62">
        <f t="shared" si="36"/>
        <v>2.5264408169489263</v>
      </c>
      <c r="T346" s="59"/>
      <c r="U346" s="59"/>
      <c r="V346" s="59"/>
    </row>
    <row r="347" spans="7:22" x14ac:dyDescent="0.4">
      <c r="G347" s="64"/>
      <c r="H347" s="83">
        <v>39020</v>
      </c>
      <c r="I347" s="84">
        <v>1703.97998046875</v>
      </c>
      <c r="J347" s="70">
        <v>2.2394547462463299</v>
      </c>
      <c r="K347" s="85">
        <f t="shared" si="37"/>
        <v>121.66622929722853</v>
      </c>
      <c r="L347" s="59"/>
      <c r="M347" s="83">
        <v>39020</v>
      </c>
      <c r="N347" s="86">
        <f t="shared" si="38"/>
        <v>1786.1237018343268</v>
      </c>
      <c r="O347" s="86">
        <f t="shared" si="39"/>
        <v>1327.8095079968541</v>
      </c>
      <c r="P347" s="86">
        <f t="shared" si="40"/>
        <v>1326.1396615393617</v>
      </c>
      <c r="Q347" s="61">
        <f t="shared" si="35"/>
        <v>4440.0728713705421</v>
      </c>
      <c r="R347" s="61">
        <f t="shared" si="41"/>
        <v>-1772.6432561772822</v>
      </c>
      <c r="S347" s="62">
        <f t="shared" si="36"/>
        <v>2.5047752027362749</v>
      </c>
      <c r="T347" s="59"/>
      <c r="U347" s="59"/>
      <c r="V347" s="59"/>
    </row>
    <row r="348" spans="7:22" x14ac:dyDescent="0.4">
      <c r="G348" s="64"/>
      <c r="H348" s="83">
        <v>39027</v>
      </c>
      <c r="I348" s="84">
        <v>1751.10998535156</v>
      </c>
      <c r="J348" s="70">
        <v>2.3606908321380602</v>
      </c>
      <c r="K348" s="85">
        <f t="shared" si="37"/>
        <v>121.73540872693904</v>
      </c>
      <c r="L348" s="59"/>
      <c r="M348" s="83">
        <v>39027</v>
      </c>
      <c r="N348" s="86">
        <f t="shared" si="38"/>
        <v>1835.5257017132203</v>
      </c>
      <c r="O348" s="86">
        <f t="shared" si="39"/>
        <v>1399.6923749443497</v>
      </c>
      <c r="P348" s="86">
        <f t="shared" si="40"/>
        <v>1326.8937046787908</v>
      </c>
      <c r="Q348" s="61">
        <f t="shared" si="35"/>
        <v>4562.1117813363608</v>
      </c>
      <c r="R348" s="61">
        <f t="shared" si="41"/>
        <v>-1774.6897942485482</v>
      </c>
      <c r="S348" s="62">
        <f t="shared" si="36"/>
        <v>2.5706530775808529</v>
      </c>
      <c r="T348" s="59"/>
      <c r="U348" s="59"/>
      <c r="V348" s="59"/>
    </row>
    <row r="349" spans="7:22" x14ac:dyDescent="0.4">
      <c r="G349" s="59"/>
      <c r="H349" s="83">
        <v>39034</v>
      </c>
      <c r="I349" s="84">
        <v>1800.67004394531</v>
      </c>
      <c r="J349" s="70">
        <v>2.4955482482910099</v>
      </c>
      <c r="K349" s="85">
        <f t="shared" si="37"/>
        <v>121.80462749207996</v>
      </c>
      <c r="L349" s="59"/>
      <c r="M349" s="83">
        <v>39034</v>
      </c>
      <c r="N349" s="86">
        <f t="shared" si="38"/>
        <v>1887.4749008430385</v>
      </c>
      <c r="O349" s="86">
        <f t="shared" si="39"/>
        <v>1479.6515523699777</v>
      </c>
      <c r="P349" s="86">
        <f t="shared" si="40"/>
        <v>1327.6481765672218</v>
      </c>
      <c r="Q349" s="61">
        <f t="shared" si="35"/>
        <v>4694.7746297802378</v>
      </c>
      <c r="R349" s="61">
        <f t="shared" si="41"/>
        <v>-1776.7386950727609</v>
      </c>
      <c r="S349" s="62">
        <f t="shared" si="36"/>
        <v>2.6423551436121437</v>
      </c>
      <c r="T349" s="59"/>
      <c r="U349" s="59"/>
      <c r="V349" s="59"/>
    </row>
    <row r="350" spans="7:22" x14ac:dyDescent="0.4">
      <c r="G350" s="59"/>
      <c r="H350" s="83">
        <v>39041</v>
      </c>
      <c r="I350" s="84">
        <v>1815.53002929687</v>
      </c>
      <c r="J350" s="70">
        <v>2.5274243354797301</v>
      </c>
      <c r="K350" s="85">
        <f t="shared" si="37"/>
        <v>121.87388561501741</v>
      </c>
      <c r="L350" s="59"/>
      <c r="M350" s="83">
        <v>39041</v>
      </c>
      <c r="N350" s="86">
        <f t="shared" si="38"/>
        <v>1903.0512411460688</v>
      </c>
      <c r="O350" s="86">
        <f t="shared" si="39"/>
        <v>1498.5514081129272</v>
      </c>
      <c r="P350" s="86">
        <f t="shared" si="40"/>
        <v>1328.4030774484413</v>
      </c>
      <c r="Q350" s="61">
        <f t="shared" si="35"/>
        <v>4730.0057267074371</v>
      </c>
      <c r="R350" s="61">
        <f t="shared" si="41"/>
        <v>-1778.7899613777472</v>
      </c>
      <c r="S350" s="62">
        <f t="shared" si="36"/>
        <v>2.6591142458684947</v>
      </c>
      <c r="T350" s="59"/>
      <c r="U350" s="59"/>
      <c r="V350" s="59"/>
    </row>
    <row r="351" spans="7:22" x14ac:dyDescent="0.4">
      <c r="G351" s="59"/>
      <c r="H351" s="83">
        <v>39048</v>
      </c>
      <c r="I351" s="84">
        <v>1775.11999511718</v>
      </c>
      <c r="J351" s="70">
        <v>2.4198100566864</v>
      </c>
      <c r="K351" s="85">
        <f t="shared" si="37"/>
        <v>121.94318311813025</v>
      </c>
      <c r="L351" s="59"/>
      <c r="M351" s="83">
        <v>39048</v>
      </c>
      <c r="N351" s="86">
        <f t="shared" si="38"/>
        <v>1860.6931614341086</v>
      </c>
      <c r="O351" s="86">
        <f t="shared" si="39"/>
        <v>1434.7451343681616</v>
      </c>
      <c r="P351" s="86">
        <f t="shared" si="40"/>
        <v>1329.1584075663745</v>
      </c>
      <c r="Q351" s="61">
        <f t="shared" si="35"/>
        <v>4624.5967033686447</v>
      </c>
      <c r="R351" s="61">
        <f t="shared" si="41"/>
        <v>-1780.8435958944833</v>
      </c>
      <c r="S351" s="62">
        <f t="shared" si="36"/>
        <v>2.5968573062957834</v>
      </c>
      <c r="T351" s="59"/>
      <c r="U351" s="59"/>
      <c r="V351" s="59"/>
    </row>
    <row r="352" spans="7:22" x14ac:dyDescent="0.4">
      <c r="G352" s="59"/>
      <c r="H352" s="83">
        <v>39055</v>
      </c>
      <c r="I352" s="84">
        <v>1786.2099609375</v>
      </c>
      <c r="J352" s="70">
        <v>2.4383358955383301</v>
      </c>
      <c r="K352" s="85">
        <f t="shared" si="37"/>
        <v>122.01252002381004</v>
      </c>
      <c r="L352" s="59"/>
      <c r="M352" s="83">
        <v>39055</v>
      </c>
      <c r="N352" s="86">
        <f t="shared" si="38"/>
        <v>1872.3177409662912</v>
      </c>
      <c r="O352" s="86">
        <f t="shared" si="39"/>
        <v>1445.7294085592082</v>
      </c>
      <c r="P352" s="86">
        <f t="shared" si="40"/>
        <v>1329.9141671650857</v>
      </c>
      <c r="Q352" s="61">
        <f t="shared" si="35"/>
        <v>4647.9613166905856</v>
      </c>
      <c r="R352" s="61">
        <f t="shared" si="41"/>
        <v>-1782.8996013570984</v>
      </c>
      <c r="S352" s="62">
        <f t="shared" si="36"/>
        <v>2.6069675001063852</v>
      </c>
      <c r="T352" s="59"/>
      <c r="U352" s="59"/>
      <c r="V352" s="59"/>
    </row>
    <row r="353" spans="7:22" x14ac:dyDescent="0.4">
      <c r="G353" s="59"/>
      <c r="H353" s="83">
        <v>39062</v>
      </c>
      <c r="I353" s="84">
        <v>1808.56005859375</v>
      </c>
      <c r="J353" s="70">
        <v>2.4996352195739702</v>
      </c>
      <c r="K353" s="85">
        <f t="shared" si="37"/>
        <v>122.08189635446108</v>
      </c>
      <c r="L353" s="59"/>
      <c r="M353" s="83">
        <v>39062</v>
      </c>
      <c r="N353" s="86">
        <f t="shared" si="38"/>
        <v>1895.7452692352317</v>
      </c>
      <c r="O353" s="86">
        <f t="shared" si="39"/>
        <v>1482.0747847829214</v>
      </c>
      <c r="P353" s="86">
        <f t="shared" si="40"/>
        <v>1330.6703564887775</v>
      </c>
      <c r="Q353" s="61">
        <f t="shared" si="35"/>
        <v>4708.4904105069309</v>
      </c>
      <c r="R353" s="61">
        <f t="shared" si="41"/>
        <v>-1784.9579805028779</v>
      </c>
      <c r="S353" s="62">
        <f t="shared" si="36"/>
        <v>2.6378718501711749</v>
      </c>
      <c r="T353" s="59"/>
      <c r="U353" s="59"/>
      <c r="V353" s="59"/>
    </row>
    <row r="354" spans="7:22" x14ac:dyDescent="0.4">
      <c r="G354" s="59"/>
      <c r="H354" s="83">
        <v>39069</v>
      </c>
      <c r="I354" s="84">
        <v>1748.60998535156</v>
      </c>
      <c r="J354" s="70">
        <v>2.1958644390106201</v>
      </c>
      <c r="K354" s="85">
        <f t="shared" si="37"/>
        <v>122.15131213250042</v>
      </c>
      <c r="L354" s="59"/>
      <c r="M354" s="83">
        <v>39069</v>
      </c>
      <c r="N354" s="86">
        <f t="shared" si="38"/>
        <v>1832.9051842741846</v>
      </c>
      <c r="O354" s="86">
        <f t="shared" si="39"/>
        <v>1301.9640987511013</v>
      </c>
      <c r="P354" s="86">
        <f t="shared" si="40"/>
        <v>1331.4269757817917</v>
      </c>
      <c r="Q354" s="61">
        <f t="shared" si="35"/>
        <v>4466.2962588070777</v>
      </c>
      <c r="R354" s="61">
        <f t="shared" si="41"/>
        <v>-1787.018736072268</v>
      </c>
      <c r="S354" s="62">
        <f t="shared" si="36"/>
        <v>2.4993001856397203</v>
      </c>
      <c r="T354" s="59"/>
      <c r="U354" s="59"/>
      <c r="V354" s="59"/>
    </row>
    <row r="355" spans="7:22" ht="17.5" customHeight="1" thickBot="1" x14ac:dyDescent="0.45">
      <c r="G355" s="74" t="s">
        <v>49</v>
      </c>
      <c r="H355" s="90">
        <v>39076</v>
      </c>
      <c r="I355" s="91">
        <v>1756.90002441406</v>
      </c>
      <c r="J355" s="73">
        <v>2.3505425453186</v>
      </c>
      <c r="K355" s="92">
        <f t="shared" si="37"/>
        <v>122.22076738035786</v>
      </c>
      <c r="L355" s="74"/>
      <c r="M355" s="90">
        <v>39076</v>
      </c>
      <c r="N355" s="86">
        <f t="shared" si="38"/>
        <v>1841.5948610476114</v>
      </c>
      <c r="O355" s="86">
        <f t="shared" si="39"/>
        <v>1393.6752889767297</v>
      </c>
      <c r="P355" s="86">
        <f t="shared" si="40"/>
        <v>1332.1840252886091</v>
      </c>
      <c r="Q355" s="75">
        <f t="shared" si="35"/>
        <v>4567.4541753129506</v>
      </c>
      <c r="R355" s="61">
        <f t="shared" si="41"/>
        <v>-1989.0818708088784</v>
      </c>
      <c r="S355" s="76">
        <f t="shared" si="36"/>
        <v>2.2962625331533255</v>
      </c>
      <c r="T355" s="74"/>
      <c r="U355" s="74"/>
      <c r="V355" s="74"/>
    </row>
    <row r="356" spans="7:22" ht="17.5" customHeight="1" thickTop="1" x14ac:dyDescent="0.4">
      <c r="G356" s="59"/>
      <c r="H356" s="83">
        <v>39083</v>
      </c>
      <c r="I356" s="84">
        <v>1785.30004882812</v>
      </c>
      <c r="J356" s="70">
        <v>2.4073927402496298</v>
      </c>
      <c r="K356" s="85">
        <f t="shared" si="37"/>
        <v>122.29026212047592</v>
      </c>
      <c r="L356" s="59"/>
      <c r="M356" s="83">
        <v>39083</v>
      </c>
      <c r="N356" s="86">
        <f t="shared" si="38"/>
        <v>1856.5145537921946</v>
      </c>
      <c r="O356" s="86">
        <f t="shared" si="39"/>
        <v>1403.3767708187818</v>
      </c>
      <c r="P356" s="86">
        <f t="shared" si="40"/>
        <v>1371.0153690592401</v>
      </c>
      <c r="Q356" s="61">
        <f t="shared" si="35"/>
        <v>4630.9066936702166</v>
      </c>
      <c r="R356" s="61">
        <f t="shared" si="41"/>
        <v>-1991.3782898775712</v>
      </c>
      <c r="S356" s="62">
        <f t="shared" si="36"/>
        <v>2.3254781460708411</v>
      </c>
      <c r="T356" s="59"/>
      <c r="U356" s="59"/>
      <c r="V356" s="59"/>
    </row>
    <row r="357" spans="7:22" x14ac:dyDescent="0.4">
      <c r="G357" s="59"/>
      <c r="H357" s="83">
        <v>39090</v>
      </c>
      <c r="I357" s="84">
        <v>1844.81005859375</v>
      </c>
      <c r="J357" s="70">
        <v>2.5843207836151101</v>
      </c>
      <c r="K357" s="85">
        <f t="shared" si="37"/>
        <v>122.35979637530991</v>
      </c>
      <c r="L357" s="59"/>
      <c r="M357" s="83">
        <v>39090</v>
      </c>
      <c r="N357" s="86">
        <f t="shared" si="38"/>
        <v>1918.3983807145814</v>
      </c>
      <c r="O357" s="86">
        <f t="shared" si="39"/>
        <v>1506.516030987767</v>
      </c>
      <c r="P357" s="86">
        <f t="shared" si="40"/>
        <v>1371.7949285302925</v>
      </c>
      <c r="Q357" s="61">
        <f t="shared" si="35"/>
        <v>4796.7093402326409</v>
      </c>
      <c r="R357" s="61">
        <f t="shared" si="41"/>
        <v>-1993.6773601898435</v>
      </c>
      <c r="S357" s="62">
        <f t="shared" si="36"/>
        <v>2.4059606815096126</v>
      </c>
      <c r="T357" s="59"/>
      <c r="U357" s="59"/>
      <c r="V357" s="59"/>
    </row>
    <row r="358" spans="7:22" x14ac:dyDescent="0.4">
      <c r="G358" s="59"/>
      <c r="H358" s="83">
        <v>39097</v>
      </c>
      <c r="I358" s="84">
        <v>1796.81005859375</v>
      </c>
      <c r="J358" s="70">
        <v>2.4407479763031001</v>
      </c>
      <c r="K358" s="85">
        <f t="shared" si="37"/>
        <v>122.4293701673279</v>
      </c>
      <c r="L358" s="59"/>
      <c r="M358" s="83">
        <v>39097</v>
      </c>
      <c r="N358" s="86">
        <f t="shared" si="38"/>
        <v>1868.4836906654104</v>
      </c>
      <c r="O358" s="86">
        <f t="shared" si="39"/>
        <v>1422.8210279522327</v>
      </c>
      <c r="P358" s="86">
        <f t="shared" si="40"/>
        <v>1372.5749312589353</v>
      </c>
      <c r="Q358" s="61">
        <f t="shared" si="35"/>
        <v>4663.8796498765787</v>
      </c>
      <c r="R358" s="61">
        <f t="shared" si="41"/>
        <v>-1995.9790848065882</v>
      </c>
      <c r="S358" s="62">
        <f t="shared" si="36"/>
        <v>2.33663753562253</v>
      </c>
      <c r="T358" s="59"/>
      <c r="U358" s="59"/>
      <c r="V358" s="59"/>
    </row>
    <row r="359" spans="7:22" x14ac:dyDescent="0.4">
      <c r="G359" s="59"/>
      <c r="H359" s="83">
        <v>39104</v>
      </c>
      <c r="I359" s="84">
        <v>1772.96997070312</v>
      </c>
      <c r="J359" s="70">
        <v>2.3705568313598602</v>
      </c>
      <c r="K359" s="85">
        <f t="shared" si="37"/>
        <v>122.49898351901075</v>
      </c>
      <c r="L359" s="59"/>
      <c r="M359" s="83">
        <v>39104</v>
      </c>
      <c r="N359" s="86">
        <f t="shared" si="38"/>
        <v>1843.6926365444565</v>
      </c>
      <c r="O359" s="86">
        <f t="shared" si="39"/>
        <v>1381.9034740011882</v>
      </c>
      <c r="P359" s="86">
        <f t="shared" si="40"/>
        <v>1373.3553774972047</v>
      </c>
      <c r="Q359" s="61">
        <f t="shared" si="35"/>
        <v>4598.9514880428487</v>
      </c>
      <c r="R359" s="61">
        <f t="shared" si="41"/>
        <v>-1998.2834667922316</v>
      </c>
      <c r="S359" s="62">
        <f t="shared" si="36"/>
        <v>2.3014510025573953</v>
      </c>
      <c r="T359" s="59"/>
      <c r="U359" s="59"/>
      <c r="V359" s="59"/>
    </row>
    <row r="360" spans="7:22" x14ac:dyDescent="0.4">
      <c r="G360" s="59"/>
      <c r="H360" s="83">
        <v>39111</v>
      </c>
      <c r="I360" s="84">
        <v>1798.13000488281</v>
      </c>
      <c r="J360" s="70">
        <v>2.4442284107208199</v>
      </c>
      <c r="K360" s="85">
        <f t="shared" si="37"/>
        <v>122.56863645285208</v>
      </c>
      <c r="L360" s="59"/>
      <c r="M360" s="83">
        <v>39111</v>
      </c>
      <c r="N360" s="86">
        <f t="shared" si="38"/>
        <v>1869.8562887883268</v>
      </c>
      <c r="O360" s="86">
        <f t="shared" si="39"/>
        <v>1424.8499286515344</v>
      </c>
      <c r="P360" s="86">
        <f t="shared" si="40"/>
        <v>1374.1362674972804</v>
      </c>
      <c r="Q360" s="61">
        <f t="shared" si="35"/>
        <v>4668.8424849371413</v>
      </c>
      <c r="R360" s="61">
        <f t="shared" si="41"/>
        <v>-2000.5905092147384</v>
      </c>
      <c r="S360" s="62">
        <f t="shared" si="36"/>
        <v>2.3337321972849563</v>
      </c>
      <c r="T360" s="59"/>
      <c r="U360" s="59"/>
      <c r="V360" s="59"/>
    </row>
    <row r="361" spans="7:22" x14ac:dyDescent="0.4">
      <c r="G361" s="59"/>
      <c r="H361" s="83">
        <v>39118</v>
      </c>
      <c r="I361" s="84">
        <v>1785.53002929687</v>
      </c>
      <c r="J361" s="70">
        <v>2.4059419631957999</v>
      </c>
      <c r="K361" s="85">
        <f t="shared" si="37"/>
        <v>122.63832899135829</v>
      </c>
      <c r="L361" s="59"/>
      <c r="M361" s="83">
        <v>39118</v>
      </c>
      <c r="N361" s="86">
        <f t="shared" si="38"/>
        <v>1856.7537080383408</v>
      </c>
      <c r="O361" s="86">
        <f t="shared" si="39"/>
        <v>1402.5310480653056</v>
      </c>
      <c r="P361" s="86">
        <f t="shared" si="40"/>
        <v>1374.9176015114856</v>
      </c>
      <c r="Q361" s="61">
        <f t="shared" si="35"/>
        <v>4634.2023576151323</v>
      </c>
      <c r="R361" s="61">
        <f t="shared" si="41"/>
        <v>-2002.900215145615</v>
      </c>
      <c r="S361" s="62">
        <f t="shared" si="36"/>
        <v>2.313745998214003</v>
      </c>
      <c r="T361" s="59"/>
      <c r="U361" s="59"/>
      <c r="V361" s="59"/>
    </row>
    <row r="362" spans="7:22" x14ac:dyDescent="0.4">
      <c r="G362" s="59"/>
      <c r="H362" s="83">
        <v>39125</v>
      </c>
      <c r="I362" s="84">
        <v>1821.48999023437</v>
      </c>
      <c r="J362" s="70">
        <v>2.50310754776</v>
      </c>
      <c r="K362" s="85">
        <f t="shared" si="37"/>
        <v>122.70806115704863</v>
      </c>
      <c r="L362" s="59"/>
      <c r="M362" s="83">
        <v>39125</v>
      </c>
      <c r="N362" s="86">
        <f t="shared" si="38"/>
        <v>1894.1480893794992</v>
      </c>
      <c r="O362" s="86">
        <f t="shared" si="39"/>
        <v>1459.1732078677342</v>
      </c>
      <c r="P362" s="86">
        <f t="shared" si="40"/>
        <v>1375.6993797922864</v>
      </c>
      <c r="Q362" s="61">
        <f t="shared" si="35"/>
        <v>4729.0206770395198</v>
      </c>
      <c r="R362" s="61">
        <f t="shared" si="41"/>
        <v>-2005.2125876599141</v>
      </c>
      <c r="S362" s="62">
        <f t="shared" si="36"/>
        <v>2.3583637496303043</v>
      </c>
      <c r="T362" s="59"/>
      <c r="U362" s="59"/>
      <c r="V362" s="59"/>
    </row>
    <row r="363" spans="7:22" x14ac:dyDescent="0.4">
      <c r="G363" s="59"/>
      <c r="H363" s="83">
        <v>39132</v>
      </c>
      <c r="I363" s="84">
        <v>1839.77001953125</v>
      </c>
      <c r="J363" s="70">
        <v>2.5524156093597399</v>
      </c>
      <c r="K363" s="85">
        <f t="shared" si="37"/>
        <v>122.7778329724551</v>
      </c>
      <c r="L363" s="59"/>
      <c r="M363" s="83">
        <v>39132</v>
      </c>
      <c r="N363" s="86">
        <f t="shared" si="38"/>
        <v>1913.1572976387395</v>
      </c>
      <c r="O363" s="86">
        <f t="shared" si="39"/>
        <v>1487.9170796532746</v>
      </c>
      <c r="P363" s="86">
        <f t="shared" si="40"/>
        <v>1376.4816025922933</v>
      </c>
      <c r="Q363" s="61">
        <f t="shared" si="35"/>
        <v>4777.5559798843078</v>
      </c>
      <c r="R363" s="61">
        <f t="shared" si="41"/>
        <v>-2007.5276298362387</v>
      </c>
      <c r="S363" s="62">
        <f t="shared" si="36"/>
        <v>2.3798207849692363</v>
      </c>
      <c r="T363" s="59"/>
      <c r="U363" s="59"/>
      <c r="V363" s="59"/>
    </row>
    <row r="364" spans="7:22" x14ac:dyDescent="0.4">
      <c r="G364" s="59"/>
      <c r="H364" s="83">
        <v>39139</v>
      </c>
      <c r="I364" s="84">
        <v>1726.03002929687</v>
      </c>
      <c r="J364" s="70">
        <v>2.2293033599853498</v>
      </c>
      <c r="K364" s="85">
        <f t="shared" si="37"/>
        <v>122.84764446012254</v>
      </c>
      <c r="L364" s="59"/>
      <c r="M364" s="83">
        <v>39139</v>
      </c>
      <c r="N364" s="86">
        <f t="shared" si="38"/>
        <v>1794.8802901648894</v>
      </c>
      <c r="O364" s="86">
        <f t="shared" si="39"/>
        <v>1299.5605154924951</v>
      </c>
      <c r="P364" s="86">
        <f t="shared" si="40"/>
        <v>1377.2642701642596</v>
      </c>
      <c r="Q364" s="61">
        <f t="shared" si="35"/>
        <v>4471.7050758216446</v>
      </c>
      <c r="R364" s="61">
        <f t="shared" si="41"/>
        <v>-2009.8453447567456</v>
      </c>
      <c r="S364" s="62">
        <f t="shared" si="36"/>
        <v>2.2249000837240347</v>
      </c>
      <c r="T364" s="59"/>
      <c r="U364" s="59"/>
      <c r="V364" s="59"/>
    </row>
    <row r="365" spans="7:22" x14ac:dyDescent="0.4">
      <c r="G365" s="59"/>
      <c r="H365" s="83">
        <v>39146</v>
      </c>
      <c r="I365" s="84">
        <v>1744.73999023437</v>
      </c>
      <c r="J365" s="70">
        <v>2.29195237159729</v>
      </c>
      <c r="K365" s="85">
        <f t="shared" si="37"/>
        <v>122.9174956426086</v>
      </c>
      <c r="L365" s="59"/>
      <c r="M365" s="83">
        <v>39146</v>
      </c>
      <c r="N365" s="86">
        <f t="shared" si="38"/>
        <v>1814.336579769627</v>
      </c>
      <c r="O365" s="86">
        <f t="shared" si="39"/>
        <v>1336.0814230041779</v>
      </c>
      <c r="P365" s="86">
        <f t="shared" si="40"/>
        <v>1378.0473827610829</v>
      </c>
      <c r="Q365" s="61">
        <f t="shared" si="35"/>
        <v>4528.4653855348879</v>
      </c>
      <c r="R365" s="61">
        <f t="shared" si="41"/>
        <v>-2012.1657355071504</v>
      </c>
      <c r="S365" s="62">
        <f t="shared" si="36"/>
        <v>2.2505429377036501</v>
      </c>
      <c r="T365" s="59"/>
      <c r="U365" s="59"/>
      <c r="V365" s="59"/>
    </row>
    <row r="366" spans="7:22" x14ac:dyDescent="0.4">
      <c r="G366" s="59"/>
      <c r="H366" s="83">
        <v>39153</v>
      </c>
      <c r="I366" s="84">
        <v>1742.22998046875</v>
      </c>
      <c r="J366" s="70">
        <v>2.2725200653076101</v>
      </c>
      <c r="K366" s="85">
        <f t="shared" si="37"/>
        <v>122.98738654248376</v>
      </c>
      <c r="L366" s="59"/>
      <c r="M366" s="83">
        <v>39153</v>
      </c>
      <c r="N366" s="86">
        <f t="shared" si="38"/>
        <v>1811.7264472806412</v>
      </c>
      <c r="O366" s="86">
        <f t="shared" si="39"/>
        <v>1324.753463592144</v>
      </c>
      <c r="P366" s="86">
        <f t="shared" si="40"/>
        <v>1378.8309406358042</v>
      </c>
      <c r="Q366" s="61">
        <f t="shared" si="35"/>
        <v>4515.3108515085896</v>
      </c>
      <c r="R366" s="61">
        <f t="shared" si="41"/>
        <v>-2014.4888051767311</v>
      </c>
      <c r="S366" s="62">
        <f t="shared" si="36"/>
        <v>2.2414176936130756</v>
      </c>
      <c r="T366" s="59"/>
      <c r="U366" s="59"/>
      <c r="V366" s="59"/>
    </row>
    <row r="367" spans="7:22" x14ac:dyDescent="0.4">
      <c r="G367" s="59"/>
      <c r="H367" s="83">
        <v>39160</v>
      </c>
      <c r="I367" s="84">
        <v>1794.0400390625</v>
      </c>
      <c r="J367" s="70">
        <v>2.4007210731506299</v>
      </c>
      <c r="K367" s="85">
        <f t="shared" si="37"/>
        <v>123.05731718233133</v>
      </c>
      <c r="L367" s="59"/>
      <c r="M367" s="83">
        <v>39160</v>
      </c>
      <c r="N367" s="86">
        <f t="shared" si="38"/>
        <v>1865.6031767834834</v>
      </c>
      <c r="O367" s="86">
        <f t="shared" si="39"/>
        <v>1399.4875580315061</v>
      </c>
      <c r="P367" s="86">
        <f t="shared" si="40"/>
        <v>1379.6149440416086</v>
      </c>
      <c r="Q367" s="61">
        <f t="shared" si="35"/>
        <v>4644.7056788565978</v>
      </c>
      <c r="R367" s="61">
        <f t="shared" si="41"/>
        <v>-2016.8145568583323</v>
      </c>
      <c r="S367" s="62">
        <f t="shared" si="36"/>
        <v>2.3029909532643549</v>
      </c>
      <c r="T367" s="59"/>
      <c r="U367" s="59"/>
      <c r="V367" s="59"/>
    </row>
    <row r="368" spans="7:22" x14ac:dyDescent="0.4">
      <c r="G368" s="59"/>
      <c r="H368" s="83">
        <v>39167</v>
      </c>
      <c r="I368" s="84">
        <v>1772.35998535156</v>
      </c>
      <c r="J368" s="70">
        <v>2.3488018512725799</v>
      </c>
      <c r="K368" s="85">
        <f t="shared" si="37"/>
        <v>123.12728758474746</v>
      </c>
      <c r="L368" s="59"/>
      <c r="M368" s="83">
        <v>39167</v>
      </c>
      <c r="N368" s="86">
        <f t="shared" si="38"/>
        <v>1843.0583192578385</v>
      </c>
      <c r="O368" s="86">
        <f t="shared" si="39"/>
        <v>1369.2215242745519</v>
      </c>
      <c r="P368" s="86">
        <f t="shared" si="40"/>
        <v>1380.3993932318251</v>
      </c>
      <c r="Q368" s="61">
        <f t="shared" si="35"/>
        <v>4592.6792367642156</v>
      </c>
      <c r="R368" s="61">
        <f t="shared" si="41"/>
        <v>-2019.1429936483692</v>
      </c>
      <c r="S368" s="62">
        <f t="shared" si="36"/>
        <v>2.274568592324286</v>
      </c>
      <c r="T368" s="59"/>
      <c r="U368" s="59"/>
      <c r="V368" s="59"/>
    </row>
    <row r="369" spans="1:22" x14ac:dyDescent="0.4">
      <c r="G369" s="59"/>
      <c r="H369" s="83">
        <v>39174</v>
      </c>
      <c r="I369" s="84">
        <v>1812.93994140625</v>
      </c>
      <c r="J369" s="70">
        <v>2.4483513832092201</v>
      </c>
      <c r="K369" s="85">
        <f t="shared" si="37"/>
        <v>123.19729777234116</v>
      </c>
      <c r="L369" s="59"/>
      <c r="M369" s="83">
        <v>39174</v>
      </c>
      <c r="N369" s="86">
        <f t="shared" si="38"/>
        <v>1885.2569844386476</v>
      </c>
      <c r="O369" s="86">
        <f t="shared" si="39"/>
        <v>1427.253393495557</v>
      </c>
      <c r="P369" s="86">
        <f t="shared" si="40"/>
        <v>1381.1842884599268</v>
      </c>
      <c r="Q369" s="61">
        <f t="shared" si="35"/>
        <v>4693.6946663941308</v>
      </c>
      <c r="R369" s="61">
        <f t="shared" si="41"/>
        <v>-2021.4741186468318</v>
      </c>
      <c r="S369" s="62">
        <f t="shared" si="36"/>
        <v>2.3219167750394325</v>
      </c>
      <c r="T369" s="59"/>
      <c r="U369" s="59"/>
      <c r="V369" s="59"/>
    </row>
    <row r="370" spans="1:22" x14ac:dyDescent="0.4">
      <c r="G370" s="59"/>
      <c r="H370" s="83">
        <v>39181</v>
      </c>
      <c r="I370" s="84">
        <v>1816.84997558593</v>
      </c>
      <c r="J370" s="70">
        <v>2.4556035995483398</v>
      </c>
      <c r="K370" s="85">
        <f t="shared" si="37"/>
        <v>123.26734776773426</v>
      </c>
      <c r="L370" s="59"/>
      <c r="M370" s="83">
        <v>39181</v>
      </c>
      <c r="N370" s="86">
        <f t="shared" si="38"/>
        <v>1889.322987441989</v>
      </c>
      <c r="O370" s="86">
        <f t="shared" si="39"/>
        <v>1431.4810343690681</v>
      </c>
      <c r="P370" s="86">
        <f t="shared" si="40"/>
        <v>1381.969629979531</v>
      </c>
      <c r="Q370" s="61">
        <f t="shared" si="35"/>
        <v>4702.7736517905887</v>
      </c>
      <c r="R370" s="61">
        <f t="shared" si="41"/>
        <v>-2023.8079349572895</v>
      </c>
      <c r="S370" s="62">
        <f t="shared" si="36"/>
        <v>2.323725275783068</v>
      </c>
      <c r="T370" s="59"/>
      <c r="U370" s="59"/>
      <c r="V370" s="59"/>
    </row>
    <row r="371" spans="1:22" x14ac:dyDescent="0.4">
      <c r="G371" s="59"/>
      <c r="H371" s="83">
        <v>39188</v>
      </c>
      <c r="I371" s="84">
        <v>1845.89001464843</v>
      </c>
      <c r="J371" s="70">
        <v>2.53885817527771</v>
      </c>
      <c r="K371" s="85">
        <f t="shared" si="37"/>
        <v>123.3374375935615</v>
      </c>
      <c r="L371" s="59"/>
      <c r="M371" s="83">
        <v>39188</v>
      </c>
      <c r="N371" s="86">
        <f t="shared" si="38"/>
        <v>1919.5214155424162</v>
      </c>
      <c r="O371" s="86">
        <f t="shared" si="39"/>
        <v>1480.0138456920997</v>
      </c>
      <c r="P371" s="86">
        <f t="shared" si="40"/>
        <v>1382.7554180443988</v>
      </c>
      <c r="Q371" s="61">
        <f t="shared" si="35"/>
        <v>4782.2906792789145</v>
      </c>
      <c r="R371" s="61">
        <f t="shared" si="41"/>
        <v>-2026.1444456868944</v>
      </c>
      <c r="S371" s="62">
        <f t="shared" si="36"/>
        <v>2.3602910885544706</v>
      </c>
      <c r="T371" s="59"/>
      <c r="U371" s="59"/>
      <c r="V371" s="59"/>
    </row>
    <row r="372" spans="1:22" x14ac:dyDescent="0.4">
      <c r="G372" s="59"/>
      <c r="H372" s="83">
        <v>39195</v>
      </c>
      <c r="I372" s="84">
        <v>1891.06005859375</v>
      </c>
      <c r="J372" s="70">
        <v>2.66446805000305</v>
      </c>
      <c r="K372" s="85">
        <f t="shared" si="37"/>
        <v>123.40756727247047</v>
      </c>
      <c r="L372" s="59"/>
      <c r="M372" s="83">
        <v>39195</v>
      </c>
      <c r="N372" s="86">
        <f t="shared" si="38"/>
        <v>1966.4932643557092</v>
      </c>
      <c r="O372" s="86">
        <f t="shared" si="39"/>
        <v>1553.2374528866285</v>
      </c>
      <c r="P372" s="86">
        <f t="shared" si="40"/>
        <v>1383.5416529084362</v>
      </c>
      <c r="Q372" s="61">
        <f t="shared" si="35"/>
        <v>4903.2723701507739</v>
      </c>
      <c r="R372" s="61">
        <f t="shared" si="41"/>
        <v>-2028.4836539463861</v>
      </c>
      <c r="S372" s="62">
        <f t="shared" si="36"/>
        <v>2.417210688689321</v>
      </c>
      <c r="T372" s="59"/>
      <c r="U372" s="59"/>
      <c r="V372" s="59"/>
    </row>
    <row r="373" spans="1:22" x14ac:dyDescent="0.4">
      <c r="G373" s="59"/>
      <c r="H373" s="83">
        <v>39202</v>
      </c>
      <c r="I373" s="84">
        <v>1895.69995117187</v>
      </c>
      <c r="J373" s="70">
        <v>2.6708495616912802</v>
      </c>
      <c r="K373" s="85">
        <f t="shared" si="37"/>
        <v>123.47773682712163</v>
      </c>
      <c r="L373" s="59"/>
      <c r="M373" s="83">
        <v>39202</v>
      </c>
      <c r="N373" s="86">
        <f t="shared" si="38"/>
        <v>1971.3182393535908</v>
      </c>
      <c r="O373" s="86">
        <f t="shared" si="39"/>
        <v>1556.9575211232063</v>
      </c>
      <c r="P373" s="86">
        <f t="shared" si="40"/>
        <v>1384.328334825693</v>
      </c>
      <c r="Q373" s="61">
        <f t="shared" si="35"/>
        <v>4912.6040953024904</v>
      </c>
      <c r="R373" s="61">
        <f t="shared" si="41"/>
        <v>-2030.8255628500954</v>
      </c>
      <c r="S373" s="62">
        <f t="shared" si="36"/>
        <v>2.4190182481296216</v>
      </c>
      <c r="T373" s="59"/>
      <c r="U373" s="59"/>
      <c r="V373" s="59"/>
    </row>
    <row r="374" spans="1:22" x14ac:dyDescent="0.4">
      <c r="G374" s="59"/>
      <c r="H374" s="83">
        <v>39209</v>
      </c>
      <c r="I374" s="84">
        <v>1898.7900390625</v>
      </c>
      <c r="J374" s="70">
        <v>2.6772315502166699</v>
      </c>
      <c r="K374" s="85">
        <f t="shared" si="37"/>
        <v>123.54794628018833</v>
      </c>
      <c r="L374" s="59"/>
      <c r="M374" s="83">
        <v>39209</v>
      </c>
      <c r="N374" s="86">
        <f t="shared" si="38"/>
        <v>1974.5315889220385</v>
      </c>
      <c r="O374" s="86">
        <f t="shared" si="39"/>
        <v>1560.6778673294657</v>
      </c>
      <c r="P374" s="86">
        <f t="shared" si="40"/>
        <v>1385.1154640503639</v>
      </c>
      <c r="Q374" s="61">
        <f t="shared" si="35"/>
        <v>4920.3249203018677</v>
      </c>
      <c r="R374" s="61">
        <f t="shared" si="41"/>
        <v>-2033.1701755159488</v>
      </c>
      <c r="S374" s="62">
        <f t="shared" si="36"/>
        <v>2.4200261146626638</v>
      </c>
      <c r="T374" s="59"/>
      <c r="U374" s="59"/>
      <c r="V374" s="59"/>
    </row>
    <row r="375" spans="1:22" x14ac:dyDescent="0.4">
      <c r="G375" s="59"/>
      <c r="H375" s="83">
        <v>39216</v>
      </c>
      <c r="I375" s="84">
        <v>1896.93005371093</v>
      </c>
      <c r="J375" s="70">
        <v>2.6635966300964302</v>
      </c>
      <c r="K375" s="85">
        <f t="shared" si="37"/>
        <v>123.61819565435681</v>
      </c>
      <c r="L375" s="59"/>
      <c r="M375" s="83">
        <v>39216</v>
      </c>
      <c r="N375" s="86">
        <f t="shared" si="38"/>
        <v>1972.5974099153798</v>
      </c>
      <c r="O375" s="86">
        <f t="shared" si="39"/>
        <v>1552.7294632951784</v>
      </c>
      <c r="P375" s="86">
        <f t="shared" si="40"/>
        <v>1385.9030408367878</v>
      </c>
      <c r="Q375" s="61">
        <f t="shared" si="35"/>
        <v>4911.229914047346</v>
      </c>
      <c r="R375" s="61">
        <f t="shared" si="41"/>
        <v>-2035.5174950654723</v>
      </c>
      <c r="S375" s="62">
        <f t="shared" si="36"/>
        <v>2.4127672328797041</v>
      </c>
      <c r="T375" s="59"/>
      <c r="U375" s="59"/>
      <c r="V375" s="59"/>
    </row>
    <row r="376" spans="1:22" x14ac:dyDescent="0.4">
      <c r="G376" s="59"/>
      <c r="H376" s="83">
        <v>39223</v>
      </c>
      <c r="I376" s="84">
        <v>1889.25</v>
      </c>
      <c r="J376" s="70">
        <v>2.6322669982910099</v>
      </c>
      <c r="K376" s="85">
        <f t="shared" si="37"/>
        <v>123.68848497232622</v>
      </c>
      <c r="L376" s="59"/>
      <c r="M376" s="83">
        <v>39223</v>
      </c>
      <c r="N376" s="86">
        <f t="shared" si="38"/>
        <v>1964.611003654087</v>
      </c>
      <c r="O376" s="86">
        <f t="shared" si="39"/>
        <v>1534.4660213652699</v>
      </c>
      <c r="P376" s="86">
        <f t="shared" si="40"/>
        <v>1386.6910654394485</v>
      </c>
      <c r="Q376" s="61">
        <f t="shared" si="35"/>
        <v>4885.7680904588051</v>
      </c>
      <c r="R376" s="61">
        <f t="shared" si="41"/>
        <v>-2037.8675246237958</v>
      </c>
      <c r="S376" s="62">
        <f t="shared" si="36"/>
        <v>2.3974905294007032</v>
      </c>
      <c r="T376" s="59"/>
      <c r="U376" s="59"/>
      <c r="V376" s="59"/>
    </row>
    <row r="377" spans="1:22" x14ac:dyDescent="0.4">
      <c r="G377" s="59"/>
      <c r="H377" s="83">
        <v>39230</v>
      </c>
      <c r="I377" s="84">
        <v>1928.26000976562</v>
      </c>
      <c r="J377" s="70">
        <v>2.74511218070983</v>
      </c>
      <c r="K377" s="85">
        <f t="shared" si="37"/>
        <v>123.75881425680861</v>
      </c>
      <c r="L377" s="59"/>
      <c r="M377" s="83">
        <v>39230</v>
      </c>
      <c r="N377" s="86">
        <f t="shared" si="38"/>
        <v>2005.177098367963</v>
      </c>
      <c r="O377" s="86">
        <f t="shared" si="39"/>
        <v>1600.2485191927572</v>
      </c>
      <c r="P377" s="86">
        <f t="shared" si="40"/>
        <v>1387.4795381129741</v>
      </c>
      <c r="Q377" s="61">
        <f t="shared" si="35"/>
        <v>4992.905155673694</v>
      </c>
      <c r="R377" s="61">
        <f t="shared" si="41"/>
        <v>-2040.2202673196573</v>
      </c>
      <c r="S377" s="62">
        <f t="shared" si="36"/>
        <v>2.4472382887525823</v>
      </c>
      <c r="T377" s="59"/>
      <c r="U377" s="59"/>
      <c r="V377" s="59"/>
    </row>
    <row r="378" spans="1:22" x14ac:dyDescent="0.4">
      <c r="G378" s="59"/>
      <c r="H378" s="83">
        <v>39237</v>
      </c>
      <c r="I378" s="84">
        <v>1906.26000976562</v>
      </c>
      <c r="J378" s="70">
        <v>2.6737499237060498</v>
      </c>
      <c r="K378" s="85">
        <f t="shared" si="37"/>
        <v>123.82918353052892</v>
      </c>
      <c r="L378" s="59"/>
      <c r="M378" s="83">
        <v>39237</v>
      </c>
      <c r="N378" s="86">
        <f t="shared" si="38"/>
        <v>1982.2995320954262</v>
      </c>
      <c r="O378" s="86">
        <f t="shared" si="39"/>
        <v>1558.6482717059594</v>
      </c>
      <c r="P378" s="86">
        <f t="shared" si="40"/>
        <v>1388.2684591121379</v>
      </c>
      <c r="Q378" s="61">
        <f t="shared" si="35"/>
        <v>4929.2162629135237</v>
      </c>
      <c r="R378" s="61">
        <f t="shared" si="41"/>
        <v>-2042.5757262854067</v>
      </c>
      <c r="S378" s="62">
        <f t="shared" si="36"/>
        <v>2.4132355043098999</v>
      </c>
      <c r="T378" s="59"/>
      <c r="U378" s="59"/>
      <c r="V378" s="59"/>
    </row>
    <row r="379" spans="1:22" x14ac:dyDescent="0.4">
      <c r="G379" s="59"/>
      <c r="H379" s="83">
        <v>39244</v>
      </c>
      <c r="I379" s="84">
        <v>1942.41003417968</v>
      </c>
      <c r="J379" s="70">
        <v>2.7776019573211599</v>
      </c>
      <c r="K379" s="85">
        <f t="shared" si="37"/>
        <v>123.89959281622507</v>
      </c>
      <c r="L379" s="59"/>
      <c r="M379" s="83">
        <v>39244</v>
      </c>
      <c r="N379" s="86">
        <f t="shared" si="38"/>
        <v>2019.8915584266294</v>
      </c>
      <c r="O379" s="86">
        <f t="shared" si="39"/>
        <v>1619.188261355768</v>
      </c>
      <c r="P379" s="86">
        <f t="shared" si="40"/>
        <v>1389.0578286918578</v>
      </c>
      <c r="Q379" s="61">
        <f t="shared" si="35"/>
        <v>5028.137648474255</v>
      </c>
      <c r="R379" s="61">
        <f t="shared" si="41"/>
        <v>-2044.9339046570105</v>
      </c>
      <c r="S379" s="62">
        <f t="shared" si="36"/>
        <v>2.4588264867746945</v>
      </c>
      <c r="T379" s="59"/>
      <c r="U379" s="59"/>
      <c r="V379" s="59"/>
    </row>
    <row r="380" spans="1:22" ht="17.5" customHeight="1" x14ac:dyDescent="0.4">
      <c r="A380" s="4"/>
      <c r="G380" s="59"/>
      <c r="H380" s="83">
        <v>39251</v>
      </c>
      <c r="I380" s="84">
        <v>1921.93994140625</v>
      </c>
      <c r="J380" s="70">
        <v>2.7184240818023602</v>
      </c>
      <c r="K380" s="85">
        <f t="shared" si="37"/>
        <v>123.97004213664785</v>
      </c>
      <c r="L380" s="85"/>
      <c r="M380" s="83">
        <v>39251</v>
      </c>
      <c r="N380" s="86">
        <f t="shared" si="38"/>
        <v>1998.6049264253058</v>
      </c>
      <c r="O380" s="86">
        <f t="shared" si="39"/>
        <v>1584.690834134617</v>
      </c>
      <c r="P380" s="86">
        <f t="shared" si="40"/>
        <v>1389.847647107197</v>
      </c>
      <c r="Q380" s="61">
        <f t="shared" si="35"/>
        <v>4973.1434076671203</v>
      </c>
      <c r="R380" s="61">
        <f t="shared" si="41"/>
        <v>-2047.2948055740558</v>
      </c>
      <c r="S380" s="62">
        <f t="shared" si="36"/>
        <v>2.4291291093627647</v>
      </c>
      <c r="T380" s="59"/>
      <c r="U380" s="59"/>
      <c r="V380" s="59"/>
    </row>
    <row r="381" spans="1:22" ht="17.5" customHeight="1" x14ac:dyDescent="0.4">
      <c r="G381" s="59"/>
      <c r="H381" s="83">
        <v>39258</v>
      </c>
      <c r="I381" s="84">
        <v>1934.09997558593</v>
      </c>
      <c r="J381" s="70">
        <v>2.7596166133880602</v>
      </c>
      <c r="K381" s="85">
        <f t="shared" si="37"/>
        <v>124.04053151456101</v>
      </c>
      <c r="L381" s="59"/>
      <c r="M381" s="83">
        <v>39258</v>
      </c>
      <c r="N381" s="86">
        <f t="shared" si="38"/>
        <v>2011.2500167808485</v>
      </c>
      <c r="O381" s="86">
        <f t="shared" si="39"/>
        <v>1608.7038009397741</v>
      </c>
      <c r="P381" s="86">
        <f t="shared" si="40"/>
        <v>1390.6379146133634</v>
      </c>
      <c r="Q381" s="61">
        <f t="shared" si="35"/>
        <v>5010.5917323339854</v>
      </c>
      <c r="R381" s="61">
        <f t="shared" si="41"/>
        <v>-2049.6584321797541</v>
      </c>
      <c r="S381" s="62">
        <f t="shared" si="36"/>
        <v>2.4445984041376896</v>
      </c>
      <c r="T381" s="59"/>
      <c r="U381" s="59"/>
      <c r="V381" s="59"/>
    </row>
    <row r="382" spans="1:22" x14ac:dyDescent="0.4">
      <c r="G382" s="59"/>
      <c r="H382" s="83">
        <v>39265</v>
      </c>
      <c r="I382" s="84">
        <v>1988.31005859375</v>
      </c>
      <c r="J382" s="70">
        <v>2.8936371803283598</v>
      </c>
      <c r="K382" s="85">
        <f t="shared" si="37"/>
        <v>124.11106097274126</v>
      </c>
      <c r="L382" s="59"/>
      <c r="M382" s="83">
        <v>39265</v>
      </c>
      <c r="N382" s="86">
        <f t="shared" si="38"/>
        <v>2067.6225061740811</v>
      </c>
      <c r="O382" s="86">
        <f t="shared" si="39"/>
        <v>1686.8303763470246</v>
      </c>
      <c r="P382" s="86">
        <f t="shared" si="40"/>
        <v>1391.4286314657099</v>
      </c>
      <c r="Q382" s="61">
        <f t="shared" si="35"/>
        <v>5145.8815139868157</v>
      </c>
      <c r="R382" s="61">
        <f t="shared" si="41"/>
        <v>-2052.024787620946</v>
      </c>
      <c r="S382" s="62">
        <f t="shared" si="36"/>
        <v>2.5077092367645282</v>
      </c>
      <c r="T382" s="59"/>
      <c r="U382" s="59"/>
      <c r="V382" s="59"/>
    </row>
    <row r="383" spans="1:22" x14ac:dyDescent="0.4">
      <c r="G383" s="59"/>
      <c r="H383" s="83">
        <v>39272</v>
      </c>
      <c r="I383" s="84">
        <v>2032.16003417968</v>
      </c>
      <c r="J383" s="70">
        <v>3.01576495170593</v>
      </c>
      <c r="K383" s="85">
        <f t="shared" si="37"/>
        <v>124.18163053397822</v>
      </c>
      <c r="L383" s="59"/>
      <c r="M383" s="83">
        <v>39272</v>
      </c>
      <c r="N383" s="86">
        <f t="shared" si="38"/>
        <v>2113.2216299248184</v>
      </c>
      <c r="O383" s="86">
        <f t="shared" si="39"/>
        <v>1758.0241099483715</v>
      </c>
      <c r="P383" s="86">
        <f t="shared" si="40"/>
        <v>1392.2197979197349</v>
      </c>
      <c r="Q383" s="61">
        <f t="shared" si="35"/>
        <v>5263.4655377929248</v>
      </c>
      <c r="R383" s="61">
        <f t="shared" si="41"/>
        <v>-2054.3938750481047</v>
      </c>
      <c r="S383" s="62">
        <f t="shared" si="36"/>
        <v>2.562052779518571</v>
      </c>
      <c r="T383" s="59"/>
      <c r="U383" s="59"/>
      <c r="V383" s="59"/>
    </row>
    <row r="384" spans="1:22" x14ac:dyDescent="0.4">
      <c r="G384" s="59"/>
      <c r="H384" s="83">
        <v>39279</v>
      </c>
      <c r="I384" s="84">
        <v>2035.88000488281</v>
      </c>
      <c r="J384" s="70">
        <v>3.0334610939025799</v>
      </c>
      <c r="K384" s="85">
        <f t="shared" si="37"/>
        <v>124.25224022107452</v>
      </c>
      <c r="L384" s="59"/>
      <c r="M384" s="83">
        <v>39279</v>
      </c>
      <c r="N384" s="86">
        <f t="shared" si="38"/>
        <v>2117.089987938125</v>
      </c>
      <c r="O384" s="86">
        <f t="shared" si="39"/>
        <v>1768.3399817530317</v>
      </c>
      <c r="P384" s="86">
        <f t="shared" si="40"/>
        <v>1393.011414231082</v>
      </c>
      <c r="Q384" s="61">
        <f t="shared" si="35"/>
        <v>5278.4413839222389</v>
      </c>
      <c r="R384" s="61">
        <f t="shared" si="41"/>
        <v>-2056.7656976153417</v>
      </c>
      <c r="S384" s="62">
        <f t="shared" si="36"/>
        <v>2.5663795297841543</v>
      </c>
      <c r="T384" s="59"/>
      <c r="U384" s="59"/>
      <c r="V384" s="59"/>
    </row>
    <row r="385" spans="2:22" x14ac:dyDescent="0.4">
      <c r="G385" s="59"/>
      <c r="H385" s="83">
        <v>39286</v>
      </c>
      <c r="I385" s="84">
        <v>1956.18994140625</v>
      </c>
      <c r="J385" s="70">
        <v>2.7700603008270201</v>
      </c>
      <c r="K385" s="85">
        <f t="shared" si="37"/>
        <v>124.32289005684569</v>
      </c>
      <c r="L385" s="59"/>
      <c r="M385" s="83">
        <v>39286</v>
      </c>
      <c r="N385" s="86">
        <f t="shared" si="38"/>
        <v>2034.2211375541408</v>
      </c>
      <c r="O385" s="86">
        <f t="shared" si="39"/>
        <v>1614.7918928860879</v>
      </c>
      <c r="P385" s="86">
        <f t="shared" si="40"/>
        <v>1393.8034806555399</v>
      </c>
      <c r="Q385" s="61">
        <f t="shared" si="35"/>
        <v>5042.8165110957689</v>
      </c>
      <c r="R385" s="61">
        <f t="shared" si="41"/>
        <v>-2059.1402584804086</v>
      </c>
      <c r="S385" s="62">
        <f t="shared" si="36"/>
        <v>2.4489912672666772</v>
      </c>
      <c r="T385" s="59"/>
      <c r="U385" s="59"/>
      <c r="V385" s="59"/>
    </row>
    <row r="386" spans="2:22" x14ac:dyDescent="0.4">
      <c r="G386" s="59"/>
      <c r="H386" s="83">
        <v>39293</v>
      </c>
      <c r="I386" s="84">
        <v>1918.56005859375</v>
      </c>
      <c r="J386" s="70">
        <v>2.7027592658996502</v>
      </c>
      <c r="K386" s="85">
        <f t="shared" si="37"/>
        <v>124.39358006412031</v>
      </c>
      <c r="L386" s="59"/>
      <c r="M386" s="83">
        <v>39293</v>
      </c>
      <c r="N386" s="86">
        <f t="shared" si="38"/>
        <v>1995.090222196379</v>
      </c>
      <c r="O386" s="86">
        <f t="shared" si="39"/>
        <v>1575.5591131696631</v>
      </c>
      <c r="P386" s="86">
        <f t="shared" si="40"/>
        <v>1394.5959974490434</v>
      </c>
      <c r="Q386" s="61">
        <f t="shared" ref="Q386:Q449" si="42">SUM(N386:P386)</f>
        <v>4965.2453328150859</v>
      </c>
      <c r="R386" s="61">
        <f t="shared" si="41"/>
        <v>-2061.5175608047039</v>
      </c>
      <c r="S386" s="62">
        <f t="shared" ref="S386:S449" si="43">Q386/-R386</f>
        <v>2.4085389458806867</v>
      </c>
      <c r="T386" s="59"/>
      <c r="U386" s="59"/>
      <c r="V386" s="59"/>
    </row>
    <row r="387" spans="2:22" x14ac:dyDescent="0.4">
      <c r="E387" s="4"/>
      <c r="F387" s="4"/>
      <c r="G387" s="59"/>
      <c r="H387" s="83">
        <v>39300</v>
      </c>
      <c r="I387" s="84">
        <v>1925.14001464843</v>
      </c>
      <c r="J387" s="70">
        <v>2.67693996429443</v>
      </c>
      <c r="K387" s="85">
        <f t="shared" ref="K387:K450" si="44">K386*(1+Tbill_YTM)^(1/52)</f>
        <v>124.46431026573988</v>
      </c>
      <c r="L387" s="59"/>
      <c r="M387" s="83">
        <v>39300</v>
      </c>
      <c r="N387" s="86">
        <f t="shared" ref="N387:N450" si="45">IF(YEAR(M387)&lt;&gt;YEAR(M386), Q386*$C$5, N386)*(I387/I386)</f>
        <v>2001.9326485923482</v>
      </c>
      <c r="O387" s="86">
        <f t="shared" ref="O387:O450" si="46">IF(YEAR(M387)&lt;&gt;YEAR(M386), Q386*$C$6, O386)*(J387/J386)</f>
        <v>1560.507888869729</v>
      </c>
      <c r="P387" s="86">
        <f t="shared" ref="P387:P450" si="47">IF(YEAR(M387)&lt;&gt;YEAR(M386), Q386*$C$7, P386)*(1+Tbill_YTM)^(1/52)</f>
        <v>1395.388964867672</v>
      </c>
      <c r="Q387" s="61">
        <f t="shared" si="42"/>
        <v>4957.8295023297496</v>
      </c>
      <c r="R387" s="61">
        <f t="shared" ref="R387:R450" si="48">R386*EXP($C$20/52) - IF(YEAR(M388)&lt;&gt;YEAR(M387), Initial_Assets * $C$19, 0)</f>
        <v>-2063.8976077532752</v>
      </c>
      <c r="S387" s="62">
        <f t="shared" si="43"/>
        <v>2.4021683458060501</v>
      </c>
      <c r="T387" s="59"/>
      <c r="U387" s="59"/>
      <c r="V387" s="59"/>
    </row>
    <row r="388" spans="2:22" x14ac:dyDescent="0.4">
      <c r="B388" s="27"/>
      <c r="C388" s="4"/>
      <c r="D388" s="4"/>
      <c r="G388" s="59"/>
      <c r="H388" s="83">
        <v>39307</v>
      </c>
      <c r="I388" s="84">
        <v>1888.78002929687</v>
      </c>
      <c r="J388" s="70">
        <v>2.55800437927246</v>
      </c>
      <c r="K388" s="85">
        <f t="shared" si="44"/>
        <v>124.53508068455891</v>
      </c>
      <c r="L388" s="59"/>
      <c r="M388" s="83">
        <v>39307</v>
      </c>
      <c r="N388" s="86">
        <f t="shared" si="45"/>
        <v>1964.1222861128583</v>
      </c>
      <c r="O388" s="86">
        <f t="shared" si="46"/>
        <v>1491.175023295719</v>
      </c>
      <c r="P388" s="86">
        <f t="shared" si="47"/>
        <v>1396.1823831676513</v>
      </c>
      <c r="Q388" s="61">
        <f t="shared" si="42"/>
        <v>4851.4796925762284</v>
      </c>
      <c r="R388" s="61">
        <f t="shared" si="48"/>
        <v>-2066.2804024948246</v>
      </c>
      <c r="S388" s="62">
        <f t="shared" si="43"/>
        <v>2.3479290064981293</v>
      </c>
      <c r="T388" s="59"/>
      <c r="U388" s="59"/>
      <c r="V388" s="59"/>
    </row>
    <row r="389" spans="2:22" x14ac:dyDescent="0.4">
      <c r="G389" s="59"/>
      <c r="H389" s="83">
        <v>39314</v>
      </c>
      <c r="I389" s="84">
        <v>1961.38000488281</v>
      </c>
      <c r="J389" s="70">
        <v>2.7776019573211599</v>
      </c>
      <c r="K389" s="85">
        <f t="shared" si="44"/>
        <v>124.6058913434449</v>
      </c>
      <c r="L389" s="59"/>
      <c r="M389" s="83">
        <v>39314</v>
      </c>
      <c r="N389" s="86">
        <f t="shared" si="45"/>
        <v>2039.6182294243079</v>
      </c>
      <c r="O389" s="86">
        <f t="shared" si="46"/>
        <v>1619.1882613557682</v>
      </c>
      <c r="P389" s="86">
        <f t="shared" si="47"/>
        <v>1396.9762526053526</v>
      </c>
      <c r="Q389" s="61">
        <f t="shared" si="42"/>
        <v>5055.7827433854291</v>
      </c>
      <c r="R389" s="61">
        <f t="shared" si="48"/>
        <v>-2068.6659482017117</v>
      </c>
      <c r="S389" s="62">
        <f t="shared" si="43"/>
        <v>2.4439821943124329</v>
      </c>
      <c r="T389" s="59"/>
      <c r="U389" s="59"/>
      <c r="V389" s="59"/>
    </row>
    <row r="390" spans="2:22" x14ac:dyDescent="0.4">
      <c r="G390" s="59"/>
      <c r="H390" s="83">
        <v>39321</v>
      </c>
      <c r="I390" s="84">
        <v>1988.72998046875</v>
      </c>
      <c r="J390" s="70">
        <v>2.8408420085906898</v>
      </c>
      <c r="K390" s="85">
        <f t="shared" si="44"/>
        <v>124.67674226527836</v>
      </c>
      <c r="L390" s="59"/>
      <c r="M390" s="83">
        <v>39321</v>
      </c>
      <c r="N390" s="86">
        <f t="shared" si="45"/>
        <v>2068.0591784706535</v>
      </c>
      <c r="O390" s="86">
        <f t="shared" si="46"/>
        <v>1656.0537122866554</v>
      </c>
      <c r="P390" s="86">
        <f t="shared" si="47"/>
        <v>1397.7705734372926</v>
      </c>
      <c r="Q390" s="61">
        <f t="shared" si="42"/>
        <v>5121.8834641946014</v>
      </c>
      <c r="R390" s="61">
        <f t="shared" si="48"/>
        <v>-2071.0542480499598</v>
      </c>
      <c r="S390" s="62">
        <f t="shared" si="43"/>
        <v>2.473080301502101</v>
      </c>
      <c r="T390" s="59"/>
      <c r="U390" s="59"/>
      <c r="V390" s="59"/>
    </row>
    <row r="391" spans="2:22" x14ac:dyDescent="0.4">
      <c r="G391" s="59"/>
      <c r="H391" s="83">
        <v>39328</v>
      </c>
      <c r="I391" s="84">
        <v>1958.34997558593</v>
      </c>
      <c r="J391" s="70">
        <v>2.7770223617553702</v>
      </c>
      <c r="K391" s="85">
        <f t="shared" si="44"/>
        <v>124.74763347295281</v>
      </c>
      <c r="L391" s="59"/>
      <c r="M391" s="83">
        <v>39328</v>
      </c>
      <c r="N391" s="86">
        <f t="shared" si="45"/>
        <v>2036.4673341494399</v>
      </c>
      <c r="O391" s="86">
        <f t="shared" si="46"/>
        <v>1618.8503892089016</v>
      </c>
      <c r="P391" s="86">
        <f t="shared" si="47"/>
        <v>1398.5653459201342</v>
      </c>
      <c r="Q391" s="61">
        <f t="shared" si="42"/>
        <v>5053.8830692784759</v>
      </c>
      <c r="R391" s="61">
        <f t="shared" si="48"/>
        <v>-2073.4453052192584</v>
      </c>
      <c r="S391" s="62">
        <f t="shared" si="43"/>
        <v>2.437432545993321</v>
      </c>
      <c r="T391" s="59"/>
      <c r="U391" s="59"/>
      <c r="V391" s="59"/>
    </row>
    <row r="392" spans="2:22" x14ac:dyDescent="0.4">
      <c r="G392" s="59"/>
      <c r="H392" s="83">
        <v>39335</v>
      </c>
      <c r="I392" s="84">
        <v>2000.81994628906</v>
      </c>
      <c r="J392" s="70">
        <v>2.8675298690795898</v>
      </c>
      <c r="K392" s="85">
        <f t="shared" si="44"/>
        <v>124.81856498937478</v>
      </c>
      <c r="L392" s="59"/>
      <c r="M392" s="83">
        <v>39335</v>
      </c>
      <c r="N392" s="86">
        <f t="shared" si="45"/>
        <v>2080.6314054836921</v>
      </c>
      <c r="O392" s="86">
        <f t="shared" si="46"/>
        <v>1671.6112583599609</v>
      </c>
      <c r="P392" s="86">
        <f t="shared" si="47"/>
        <v>1399.3605703106862</v>
      </c>
      <c r="Q392" s="61">
        <f t="shared" si="42"/>
        <v>5151.6032341543387</v>
      </c>
      <c r="R392" s="61">
        <f t="shared" si="48"/>
        <v>-2075.8391228929677</v>
      </c>
      <c r="S392" s="62">
        <f t="shared" si="43"/>
        <v>2.4816967641379022</v>
      </c>
      <c r="T392" s="59"/>
      <c r="U392" s="59"/>
      <c r="V392" s="59"/>
    </row>
    <row r="393" spans="2:22" x14ac:dyDescent="0.4">
      <c r="G393" s="59"/>
      <c r="H393" s="83">
        <v>39342</v>
      </c>
      <c r="I393" s="84">
        <v>2049.47998046875</v>
      </c>
      <c r="J393" s="70">
        <v>3.0009703636169398</v>
      </c>
      <c r="K393" s="85">
        <f t="shared" si="44"/>
        <v>124.88953683746382</v>
      </c>
      <c r="L393" s="59"/>
      <c r="M393" s="83">
        <v>39342</v>
      </c>
      <c r="N393" s="86">
        <f t="shared" si="45"/>
        <v>2131.2324580641357</v>
      </c>
      <c r="O393" s="86">
        <f t="shared" si="46"/>
        <v>1749.3996836506631</v>
      </c>
      <c r="P393" s="86">
        <f t="shared" si="47"/>
        <v>1400.1562468659033</v>
      </c>
      <c r="Q393" s="61">
        <f t="shared" si="42"/>
        <v>5280.7883885807023</v>
      </c>
      <c r="R393" s="61">
        <f t="shared" si="48"/>
        <v>-2078.2357042581234</v>
      </c>
      <c r="S393" s="62">
        <f t="shared" si="43"/>
        <v>2.5409958926991911</v>
      </c>
      <c r="T393" s="59"/>
      <c r="U393" s="59"/>
      <c r="V393" s="59"/>
    </row>
    <row r="394" spans="2:22" x14ac:dyDescent="0.4">
      <c r="G394" s="59"/>
      <c r="H394" s="83">
        <v>39349</v>
      </c>
      <c r="I394" s="84">
        <v>2091.11010742187</v>
      </c>
      <c r="J394" s="70">
        <v>3.1358618736267001</v>
      </c>
      <c r="K394" s="85">
        <f t="shared" si="44"/>
        <v>124.96054904015254</v>
      </c>
      <c r="L394" s="59"/>
      <c r="M394" s="83">
        <v>39349</v>
      </c>
      <c r="N394" s="86">
        <f t="shared" si="45"/>
        <v>2174.5231848052322</v>
      </c>
      <c r="O394" s="86">
        <f t="shared" si="46"/>
        <v>1828.0339706796822</v>
      </c>
      <c r="P394" s="86">
        <f t="shared" si="47"/>
        <v>1400.9523758428866</v>
      </c>
      <c r="Q394" s="61">
        <f t="shared" si="42"/>
        <v>5403.5095313278007</v>
      </c>
      <c r="R394" s="61">
        <f t="shared" si="48"/>
        <v>-2080.6350525054409</v>
      </c>
      <c r="S394" s="62">
        <f t="shared" si="43"/>
        <v>2.5970482064219045</v>
      </c>
      <c r="T394" s="59"/>
      <c r="U394" s="59"/>
      <c r="V394" s="59"/>
    </row>
    <row r="395" spans="2:22" x14ac:dyDescent="0.4">
      <c r="G395" s="59"/>
      <c r="H395" s="83">
        <v>39356</v>
      </c>
      <c r="I395" s="84">
        <v>2149.669921875</v>
      </c>
      <c r="J395" s="70">
        <v>3.3081741333007799</v>
      </c>
      <c r="K395" s="85">
        <f t="shared" si="44"/>
        <v>125.03160162038655</v>
      </c>
      <c r="L395" s="59"/>
      <c r="M395" s="83">
        <v>39356</v>
      </c>
      <c r="N395" s="86">
        <f t="shared" si="45"/>
        <v>2235.4189137170015</v>
      </c>
      <c r="O395" s="86">
        <f t="shared" si="46"/>
        <v>1928.4824843396607</v>
      </c>
      <c r="P395" s="86">
        <f t="shared" si="47"/>
        <v>1401.7489574988829</v>
      </c>
      <c r="Q395" s="61">
        <f t="shared" si="42"/>
        <v>5565.6503555555455</v>
      </c>
      <c r="R395" s="61">
        <f t="shared" si="48"/>
        <v>-2083.0371708293192</v>
      </c>
      <c r="S395" s="62">
        <f t="shared" si="43"/>
        <v>2.6718920014949585</v>
      </c>
      <c r="T395" s="59"/>
      <c r="U395" s="59"/>
      <c r="V395" s="59"/>
    </row>
    <row r="396" spans="2:22" x14ac:dyDescent="0.4">
      <c r="G396" s="59"/>
      <c r="H396" s="83">
        <v>39363</v>
      </c>
      <c r="I396" s="84">
        <v>2177.98999023437</v>
      </c>
      <c r="J396" s="70">
        <v>3.38620829582214</v>
      </c>
      <c r="K396" s="85">
        <f t="shared" si="44"/>
        <v>125.10269460112454</v>
      </c>
      <c r="L396" s="59"/>
      <c r="M396" s="83">
        <v>39363</v>
      </c>
      <c r="N396" s="86">
        <f t="shared" si="45"/>
        <v>2264.868651932195</v>
      </c>
      <c r="O396" s="86">
        <f t="shared" si="46"/>
        <v>1973.9720835985747</v>
      </c>
      <c r="P396" s="86">
        <f t="shared" si="47"/>
        <v>1402.5459920912856</v>
      </c>
      <c r="Q396" s="61">
        <f t="shared" si="42"/>
        <v>5641.3867276220553</v>
      </c>
      <c r="R396" s="61">
        <f t="shared" si="48"/>
        <v>-2085.442062427845</v>
      </c>
      <c r="S396" s="62">
        <f t="shared" si="43"/>
        <v>2.7051275263214096</v>
      </c>
      <c r="T396" s="59"/>
      <c r="U396" s="59"/>
      <c r="V396" s="59"/>
    </row>
    <row r="397" spans="2:22" x14ac:dyDescent="0.4">
      <c r="G397" s="64"/>
      <c r="H397" s="83">
        <v>39370</v>
      </c>
      <c r="I397" s="84">
        <v>2131.080078125</v>
      </c>
      <c r="J397" s="70">
        <v>3.2449347972869802</v>
      </c>
      <c r="K397" s="85">
        <f t="shared" si="44"/>
        <v>125.17382800533822</v>
      </c>
      <c r="L397" s="59"/>
      <c r="M397" s="83">
        <v>39370</v>
      </c>
      <c r="N397" s="86">
        <f t="shared" si="45"/>
        <v>2216.0875326994233</v>
      </c>
      <c r="O397" s="86">
        <f t="shared" si="46"/>
        <v>1891.6174503632903</v>
      </c>
      <c r="P397" s="86">
        <f t="shared" si="47"/>
        <v>1403.3434798776343</v>
      </c>
      <c r="Q397" s="61">
        <f t="shared" si="42"/>
        <v>5511.0484629403481</v>
      </c>
      <c r="R397" s="61">
        <f t="shared" si="48"/>
        <v>-2087.8497305027977</v>
      </c>
      <c r="S397" s="62">
        <f t="shared" si="43"/>
        <v>2.639580992073205</v>
      </c>
      <c r="T397" s="59"/>
      <c r="U397" s="59"/>
      <c r="V397" s="59"/>
    </row>
    <row r="398" spans="2:22" x14ac:dyDescent="0.4">
      <c r="G398" s="64"/>
      <c r="H398" s="83">
        <v>39377</v>
      </c>
      <c r="I398" s="84">
        <v>2194.59008789062</v>
      </c>
      <c r="J398" s="70">
        <v>3.41086554527282</v>
      </c>
      <c r="K398" s="85">
        <f t="shared" si="44"/>
        <v>125.24500185601241</v>
      </c>
      <c r="L398" s="59"/>
      <c r="M398" s="83">
        <v>39377</v>
      </c>
      <c r="N398" s="86">
        <f t="shared" si="45"/>
        <v>2282.1309171258972</v>
      </c>
      <c r="O398" s="86">
        <f t="shared" si="46"/>
        <v>1988.3458957866851</v>
      </c>
      <c r="P398" s="86">
        <f t="shared" si="47"/>
        <v>1404.1414211156152</v>
      </c>
      <c r="Q398" s="61">
        <f t="shared" si="42"/>
        <v>5674.6182340281975</v>
      </c>
      <c r="R398" s="61">
        <f t="shared" si="48"/>
        <v>-2090.2601782596525</v>
      </c>
      <c r="S398" s="62">
        <f t="shared" si="43"/>
        <v>2.714790384971538</v>
      </c>
      <c r="T398" s="59"/>
      <c r="U398" s="59"/>
      <c r="V398" s="59"/>
    </row>
    <row r="399" spans="2:22" x14ac:dyDescent="0.4">
      <c r="G399" s="64"/>
      <c r="H399" s="83">
        <v>39384</v>
      </c>
      <c r="I399" s="84">
        <v>2213.86010742187</v>
      </c>
      <c r="J399" s="70">
        <v>3.4828083515167201</v>
      </c>
      <c r="K399" s="85">
        <f t="shared" si="44"/>
        <v>125.31621617614495</v>
      </c>
      <c r="L399" s="59"/>
      <c r="M399" s="83">
        <v>39384</v>
      </c>
      <c r="N399" s="86">
        <f t="shared" si="45"/>
        <v>2302.1696057122267</v>
      </c>
      <c r="O399" s="86">
        <f t="shared" si="46"/>
        <v>2030.2845713597189</v>
      </c>
      <c r="P399" s="86">
        <f t="shared" si="47"/>
        <v>1404.939816063061</v>
      </c>
      <c r="Q399" s="61">
        <f t="shared" si="42"/>
        <v>5737.3939931350069</v>
      </c>
      <c r="R399" s="61">
        <f t="shared" si="48"/>
        <v>-2092.6734089075858</v>
      </c>
      <c r="S399" s="62">
        <f t="shared" si="43"/>
        <v>2.7416576178172174</v>
      </c>
      <c r="T399" s="59"/>
      <c r="U399" s="59"/>
      <c r="V399" s="59"/>
    </row>
    <row r="400" spans="2:22" x14ac:dyDescent="0.4">
      <c r="G400" s="64"/>
      <c r="H400" s="83">
        <v>39391</v>
      </c>
      <c r="I400" s="84">
        <v>2034.30004882812</v>
      </c>
      <c r="J400" s="70">
        <v>2.9191658496856601</v>
      </c>
      <c r="K400" s="85">
        <f t="shared" si="44"/>
        <v>125.38747098874678</v>
      </c>
      <c r="L400" s="59"/>
      <c r="M400" s="83">
        <v>39391</v>
      </c>
      <c r="N400" s="86">
        <f t="shared" si="45"/>
        <v>2115.4470084222685</v>
      </c>
      <c r="O400" s="86">
        <f t="shared" si="46"/>
        <v>1701.7121781265853</v>
      </c>
      <c r="P400" s="86">
        <f t="shared" si="47"/>
        <v>1405.738664977951</v>
      </c>
      <c r="Q400" s="61">
        <f t="shared" si="42"/>
        <v>5222.8978515268045</v>
      </c>
      <c r="R400" s="61">
        <f t="shared" si="48"/>
        <v>-2095.0894256594793</v>
      </c>
      <c r="S400" s="62">
        <f t="shared" si="43"/>
        <v>2.4929235895898683</v>
      </c>
      <c r="T400" s="59"/>
      <c r="U400" s="59"/>
      <c r="V400" s="59"/>
    </row>
    <row r="401" spans="7:22" x14ac:dyDescent="0.4">
      <c r="G401" s="64"/>
      <c r="H401" s="83">
        <v>39398</v>
      </c>
      <c r="I401" s="84">
        <v>2048.6201171875</v>
      </c>
      <c r="J401" s="70">
        <v>2.9504950046539302</v>
      </c>
      <c r="K401" s="85">
        <f t="shared" si="44"/>
        <v>125.45876631684193</v>
      </c>
      <c r="L401" s="59"/>
      <c r="M401" s="83">
        <v>39398</v>
      </c>
      <c r="N401" s="86">
        <f t="shared" si="45"/>
        <v>2130.3382953731307</v>
      </c>
      <c r="O401" s="86">
        <f t="shared" si="46"/>
        <v>1719.9753420868176</v>
      </c>
      <c r="P401" s="86">
        <f t="shared" si="47"/>
        <v>1406.5379681184108</v>
      </c>
      <c r="Q401" s="61">
        <f t="shared" si="42"/>
        <v>5256.8516055783584</v>
      </c>
      <c r="R401" s="61">
        <f t="shared" si="48"/>
        <v>-2097.5082317319234</v>
      </c>
      <c r="S401" s="62">
        <f t="shared" si="43"/>
        <v>2.5062364600294078</v>
      </c>
      <c r="T401" s="59"/>
      <c r="U401" s="59"/>
      <c r="V401" s="59"/>
    </row>
    <row r="402" spans="7:22" x14ac:dyDescent="0.4">
      <c r="G402" s="64"/>
      <c r="H402" s="83">
        <v>39405</v>
      </c>
      <c r="I402" s="84">
        <v>2028.90002441406</v>
      </c>
      <c r="J402" s="70">
        <v>2.8765223026275599</v>
      </c>
      <c r="K402" s="85">
        <f t="shared" si="44"/>
        <v>125.53010218346751</v>
      </c>
      <c r="L402" s="59"/>
      <c r="M402" s="83">
        <v>39405</v>
      </c>
      <c r="N402" s="86">
        <f t="shared" si="45"/>
        <v>2109.8315804038152</v>
      </c>
      <c r="O402" s="86">
        <f t="shared" si="46"/>
        <v>1676.8533495831173</v>
      </c>
      <c r="P402" s="86">
        <f t="shared" si="47"/>
        <v>1407.3377257427135</v>
      </c>
      <c r="Q402" s="61">
        <f t="shared" si="42"/>
        <v>5194.0226557296464</v>
      </c>
      <c r="R402" s="61">
        <f t="shared" si="48"/>
        <v>-2099.9298303452224</v>
      </c>
      <c r="S402" s="62">
        <f t="shared" si="43"/>
        <v>2.4734267691581695</v>
      </c>
      <c r="T402" s="59"/>
      <c r="U402" s="59"/>
      <c r="V402" s="59"/>
    </row>
    <row r="403" spans="7:22" x14ac:dyDescent="0.4">
      <c r="G403" s="64"/>
      <c r="H403" s="83">
        <v>39412</v>
      </c>
      <c r="I403" s="84">
        <v>2089.10009765625</v>
      </c>
      <c r="J403" s="70">
        <v>3.0592780113220202</v>
      </c>
      <c r="K403" s="85">
        <f t="shared" si="44"/>
        <v>125.60147861167373</v>
      </c>
      <c r="L403" s="59"/>
      <c r="M403" s="83">
        <v>39412</v>
      </c>
      <c r="N403" s="86">
        <f t="shared" si="45"/>
        <v>2172.4329970042591</v>
      </c>
      <c r="O403" s="86">
        <f t="shared" si="46"/>
        <v>1783.3898162045691</v>
      </c>
      <c r="P403" s="86">
        <f t="shared" si="47"/>
        <v>1408.1379381092786</v>
      </c>
      <c r="Q403" s="61">
        <f t="shared" si="42"/>
        <v>5363.9607513181063</v>
      </c>
      <c r="R403" s="61">
        <f t="shared" si="48"/>
        <v>-2102.3542247233986</v>
      </c>
      <c r="S403" s="62">
        <f t="shared" si="43"/>
        <v>2.5514067459416023</v>
      </c>
      <c r="T403" s="59"/>
      <c r="U403" s="59"/>
      <c r="V403" s="59"/>
    </row>
    <row r="404" spans="7:22" x14ac:dyDescent="0.4">
      <c r="G404" s="64"/>
      <c r="H404" s="83">
        <v>39419</v>
      </c>
      <c r="I404" s="84">
        <v>2130</v>
      </c>
      <c r="J404" s="70">
        <v>3.1698019504547101</v>
      </c>
      <c r="K404" s="85">
        <f t="shared" si="44"/>
        <v>125.6728956245239</v>
      </c>
      <c r="L404" s="59"/>
      <c r="M404" s="83">
        <v>39419</v>
      </c>
      <c r="N404" s="86">
        <f t="shared" si="45"/>
        <v>2214.9643709319598</v>
      </c>
      <c r="O404" s="86">
        <f t="shared" si="46"/>
        <v>1847.8191576264937</v>
      </c>
      <c r="P404" s="86">
        <f t="shared" si="47"/>
        <v>1408.9386054766724</v>
      </c>
      <c r="Q404" s="61">
        <f t="shared" si="42"/>
        <v>5471.7221340351261</v>
      </c>
      <c r="R404" s="61">
        <f t="shared" si="48"/>
        <v>-2104.7814180941964</v>
      </c>
      <c r="S404" s="62">
        <f t="shared" si="43"/>
        <v>2.5996628851795798</v>
      </c>
      <c r="T404" s="59"/>
      <c r="U404" s="59"/>
      <c r="V404" s="59"/>
    </row>
    <row r="405" spans="7:22" x14ac:dyDescent="0.4">
      <c r="G405" s="64"/>
      <c r="H405" s="83">
        <v>39426</v>
      </c>
      <c r="I405" s="84">
        <v>2072.11010742187</v>
      </c>
      <c r="J405" s="70">
        <v>2.9995195865631099</v>
      </c>
      <c r="K405" s="85">
        <f t="shared" si="44"/>
        <v>125.74435324509447</v>
      </c>
      <c r="L405" s="59"/>
      <c r="M405" s="83">
        <v>39426</v>
      </c>
      <c r="N405" s="86">
        <f t="shared" si="45"/>
        <v>2154.7652866607691</v>
      </c>
      <c r="O405" s="86">
        <f t="shared" si="46"/>
        <v>1748.5539608971876</v>
      </c>
      <c r="P405" s="86">
        <f t="shared" si="47"/>
        <v>1409.7397281036085</v>
      </c>
      <c r="Q405" s="61">
        <f t="shared" si="42"/>
        <v>5313.0589756615655</v>
      </c>
      <c r="R405" s="61">
        <f t="shared" si="48"/>
        <v>-2107.2114136890868</v>
      </c>
      <c r="S405" s="62">
        <f t="shared" si="43"/>
        <v>2.5213696837186421</v>
      </c>
      <c r="T405" s="59"/>
      <c r="U405" s="59"/>
      <c r="V405" s="59"/>
    </row>
    <row r="406" spans="7:22" x14ac:dyDescent="0.4">
      <c r="G406" s="64"/>
      <c r="H406" s="83">
        <v>39433</v>
      </c>
      <c r="I406" s="84">
        <v>2111.77001953125</v>
      </c>
      <c r="J406" s="70">
        <v>2.9589073657989502</v>
      </c>
      <c r="K406" s="85">
        <f t="shared" si="44"/>
        <v>125.81585149647499</v>
      </c>
      <c r="L406" s="59"/>
      <c r="M406" s="83">
        <v>39433</v>
      </c>
      <c r="N406" s="86">
        <f t="shared" si="45"/>
        <v>2196.0072079173742</v>
      </c>
      <c r="O406" s="86">
        <f t="shared" si="46"/>
        <v>1724.8792831934259</v>
      </c>
      <c r="P406" s="86">
        <f t="shared" si="47"/>
        <v>1410.5413062489476</v>
      </c>
      <c r="Q406" s="61">
        <f t="shared" si="42"/>
        <v>5331.4277973597482</v>
      </c>
      <c r="R406" s="61">
        <f t="shared" si="48"/>
        <v>-2109.6442147432713</v>
      </c>
      <c r="S406" s="62">
        <f t="shared" si="43"/>
        <v>2.5271691596625665</v>
      </c>
      <c r="T406" s="59"/>
      <c r="U406" s="59"/>
      <c r="V406" s="59"/>
    </row>
    <row r="407" spans="7:22" x14ac:dyDescent="0.4">
      <c r="G407" s="64"/>
      <c r="H407" s="83">
        <v>39440</v>
      </c>
      <c r="I407" s="84">
        <v>2107.05004882812</v>
      </c>
      <c r="J407" s="70">
        <v>3.0895178318023602</v>
      </c>
      <c r="K407" s="85">
        <f t="shared" si="44"/>
        <v>125.88739040176814</v>
      </c>
      <c r="L407" s="59"/>
      <c r="M407" s="83">
        <v>39440</v>
      </c>
      <c r="N407" s="86">
        <f t="shared" si="45"/>
        <v>2191.0989605280429</v>
      </c>
      <c r="O407" s="86">
        <f t="shared" si="46"/>
        <v>1801.0179584292725</v>
      </c>
      <c r="P407" s="86">
        <f t="shared" si="47"/>
        <v>1411.3433401716975</v>
      </c>
      <c r="Q407" s="61">
        <f t="shared" si="42"/>
        <v>5403.4602591290131</v>
      </c>
      <c r="R407" s="61">
        <f t="shared" si="48"/>
        <v>-2112.0798244956864</v>
      </c>
      <c r="S407" s="62">
        <f t="shared" si="43"/>
        <v>2.5583598671130856</v>
      </c>
      <c r="T407" s="59"/>
      <c r="U407" s="59"/>
      <c r="V407" s="59"/>
    </row>
    <row r="408" spans="7:22" ht="17.5" customHeight="1" thickBot="1" x14ac:dyDescent="0.45">
      <c r="G408" s="72" t="s">
        <v>49</v>
      </c>
      <c r="H408" s="90">
        <v>39447</v>
      </c>
      <c r="I408" s="91">
        <v>1963.52001953125</v>
      </c>
      <c r="J408" s="73">
        <v>2.6973288059234601</v>
      </c>
      <c r="K408" s="92">
        <f t="shared" si="44"/>
        <v>125.95896998408975</v>
      </c>
      <c r="L408" s="74"/>
      <c r="M408" s="90">
        <v>39447</v>
      </c>
      <c r="N408" s="86">
        <f t="shared" si="45"/>
        <v>2041.8436079217577</v>
      </c>
      <c r="O408" s="86">
        <f t="shared" si="46"/>
        <v>1572.3934554612097</v>
      </c>
      <c r="P408" s="86">
        <f t="shared" si="47"/>
        <v>1412.1458301310131</v>
      </c>
      <c r="Q408" s="75">
        <f t="shared" si="42"/>
        <v>5026.3828935139809</v>
      </c>
      <c r="R408" s="61">
        <f t="shared" si="48"/>
        <v>-2314.5182461890081</v>
      </c>
      <c r="S408" s="76">
        <f t="shared" si="43"/>
        <v>2.1716756399696648</v>
      </c>
      <c r="T408" s="74"/>
      <c r="U408" s="74"/>
      <c r="V408" s="74"/>
    </row>
    <row r="409" spans="7:22" ht="17.5" customHeight="1" thickTop="1" x14ac:dyDescent="0.4">
      <c r="G409" s="64"/>
      <c r="H409" s="83">
        <v>39454</v>
      </c>
      <c r="I409" s="84">
        <v>1912.81005859375</v>
      </c>
      <c r="J409" s="70">
        <v>2.5502970218658398</v>
      </c>
      <c r="K409" s="85">
        <f t="shared" si="44"/>
        <v>126.03059026656875</v>
      </c>
      <c r="L409" s="59"/>
      <c r="M409" s="83">
        <v>39454</v>
      </c>
      <c r="N409" s="86">
        <f t="shared" si="45"/>
        <v>1958.6285164237579</v>
      </c>
      <c r="O409" s="86">
        <f t="shared" si="46"/>
        <v>1425.7182100975779</v>
      </c>
      <c r="P409" s="86">
        <f t="shared" si="47"/>
        <v>1508.772268593576</v>
      </c>
      <c r="Q409" s="61">
        <f t="shared" si="42"/>
        <v>4893.1189951149117</v>
      </c>
      <c r="R409" s="61">
        <f t="shared" si="48"/>
        <v>-2317.190385487741</v>
      </c>
      <c r="S409" s="62">
        <f t="shared" si="43"/>
        <v>2.1116603218103585</v>
      </c>
      <c r="T409" s="59"/>
      <c r="U409" s="59"/>
      <c r="V409" s="59"/>
    </row>
    <row r="410" spans="7:22" x14ac:dyDescent="0.4">
      <c r="G410" s="64"/>
      <c r="H410" s="83">
        <v>39461</v>
      </c>
      <c r="I410" s="84">
        <v>1844.08996582031</v>
      </c>
      <c r="J410" s="70">
        <v>2.3445732593536301</v>
      </c>
      <c r="K410" s="85">
        <f t="shared" si="44"/>
        <v>126.10225127234729</v>
      </c>
      <c r="L410" s="59"/>
      <c r="M410" s="83">
        <v>39461</v>
      </c>
      <c r="N410" s="86">
        <f t="shared" si="45"/>
        <v>1888.2623382699801</v>
      </c>
      <c r="O410" s="86">
        <f t="shared" si="46"/>
        <v>1310.7103847546064</v>
      </c>
      <c r="P410" s="86">
        <f t="shared" si="47"/>
        <v>1509.6301566509871</v>
      </c>
      <c r="Q410" s="61">
        <f t="shared" si="42"/>
        <v>4708.6028796755736</v>
      </c>
      <c r="R410" s="61">
        <f t="shared" si="48"/>
        <v>-2319.8656098036017</v>
      </c>
      <c r="S410" s="62">
        <f t="shared" si="43"/>
        <v>2.0296877800926585</v>
      </c>
      <c r="T410" s="59"/>
      <c r="U410" s="59"/>
      <c r="V410" s="59"/>
    </row>
    <row r="411" spans="7:22" ht="17.5" customHeight="1" thickBot="1" x14ac:dyDescent="0.45">
      <c r="G411" s="65" t="s">
        <v>48</v>
      </c>
      <c r="H411" s="88">
        <v>39468</v>
      </c>
      <c r="I411" s="89">
        <v>1789.17004394531</v>
      </c>
      <c r="J411" s="70">
        <v>2.2009036540985099</v>
      </c>
      <c r="K411" s="85">
        <f t="shared" si="44"/>
        <v>126.17395302458061</v>
      </c>
      <c r="L411" s="59"/>
      <c r="M411" s="88">
        <v>39468</v>
      </c>
      <c r="N411" s="86">
        <f t="shared" si="45"/>
        <v>1832.0268931347632</v>
      </c>
      <c r="O411" s="86">
        <f t="shared" si="46"/>
        <v>1230.3933194506219</v>
      </c>
      <c r="P411" s="86">
        <f t="shared" si="47"/>
        <v>1510.4885325036305</v>
      </c>
      <c r="Q411" s="61">
        <f t="shared" si="42"/>
        <v>4572.9087450890156</v>
      </c>
      <c r="R411" s="61">
        <f t="shared" si="48"/>
        <v>-2322.5439226982799</v>
      </c>
      <c r="S411" s="62">
        <f t="shared" si="43"/>
        <v>1.9689223959977094</v>
      </c>
      <c r="T411" s="59"/>
      <c r="U411" s="59"/>
      <c r="V411" s="59"/>
    </row>
    <row r="412" spans="7:22" ht="17.5" customHeight="1" thickBot="1" x14ac:dyDescent="0.45">
      <c r="G412" s="66" t="s">
        <v>50</v>
      </c>
      <c r="H412" s="93">
        <v>39475</v>
      </c>
      <c r="I412" s="94">
        <v>1855.27001953125</v>
      </c>
      <c r="J412" s="70">
        <v>2.3690276145935001</v>
      </c>
      <c r="K412" s="85">
        <f t="shared" si="44"/>
        <v>126.24569554643718</v>
      </c>
      <c r="L412" s="59"/>
      <c r="M412" s="93">
        <v>39475</v>
      </c>
      <c r="N412" s="86">
        <f t="shared" si="45"/>
        <v>1899.7101931759162</v>
      </c>
      <c r="O412" s="86">
        <f t="shared" si="46"/>
        <v>1324.3813490708214</v>
      </c>
      <c r="P412" s="86">
        <f t="shared" si="47"/>
        <v>1511.3473964288664</v>
      </c>
      <c r="Q412" s="61">
        <f t="shared" si="42"/>
        <v>4735.4389386756047</v>
      </c>
      <c r="R412" s="61">
        <f t="shared" si="48"/>
        <v>-2325.2253277375767</v>
      </c>
      <c r="S412" s="62">
        <f t="shared" si="43"/>
        <v>2.036550557998241</v>
      </c>
      <c r="T412" s="59"/>
      <c r="U412" s="59"/>
      <c r="V412" s="59"/>
    </row>
    <row r="413" spans="7:22" ht="17.5" customHeight="1" thickBot="1" x14ac:dyDescent="0.45">
      <c r="G413" s="65" t="s">
        <v>48</v>
      </c>
      <c r="H413" s="88">
        <v>39482</v>
      </c>
      <c r="I413" s="89">
        <v>1773.73999023437</v>
      </c>
      <c r="J413" s="70">
        <v>2.1550509929656898</v>
      </c>
      <c r="K413" s="85">
        <f t="shared" si="44"/>
        <v>126.31747886109858</v>
      </c>
      <c r="L413" s="59"/>
      <c r="M413" s="88">
        <v>39482</v>
      </c>
      <c r="N413" s="86">
        <f t="shared" si="45"/>
        <v>1816.2272359380545</v>
      </c>
      <c r="O413" s="86">
        <f t="shared" si="46"/>
        <v>1204.7598448404108</v>
      </c>
      <c r="P413" s="86">
        <f t="shared" si="47"/>
        <v>1512.2067487042132</v>
      </c>
      <c r="Q413" s="61">
        <f t="shared" si="42"/>
        <v>4533.1938294826787</v>
      </c>
      <c r="R413" s="61">
        <f t="shared" si="48"/>
        <v>-2327.9098284914107</v>
      </c>
      <c r="S413" s="62">
        <f t="shared" si="43"/>
        <v>1.9473236351342655</v>
      </c>
      <c r="T413" s="59"/>
      <c r="U413" s="59"/>
      <c r="V413" s="59"/>
    </row>
    <row r="414" spans="7:22" x14ac:dyDescent="0.4">
      <c r="G414" s="64"/>
      <c r="H414" s="83">
        <v>39489</v>
      </c>
      <c r="I414" s="84">
        <v>1780.38000488281</v>
      </c>
      <c r="J414" s="70">
        <v>2.1856191158294598</v>
      </c>
      <c r="K414" s="85">
        <f t="shared" si="44"/>
        <v>126.38930299175962</v>
      </c>
      <c r="L414" s="59"/>
      <c r="M414" s="83">
        <v>39489</v>
      </c>
      <c r="N414" s="86">
        <f t="shared" si="45"/>
        <v>1823.0263020457826</v>
      </c>
      <c r="O414" s="86">
        <f t="shared" si="46"/>
        <v>1221.848650199832</v>
      </c>
      <c r="P414" s="86">
        <f t="shared" si="47"/>
        <v>1513.0665896073465</v>
      </c>
      <c r="Q414" s="61">
        <f t="shared" si="42"/>
        <v>4557.9415418529607</v>
      </c>
      <c r="R414" s="61">
        <f t="shared" si="48"/>
        <v>-2330.597428533822</v>
      </c>
      <c r="S414" s="62">
        <f t="shared" si="43"/>
        <v>1.9556966321379492</v>
      </c>
      <c r="T414" s="59"/>
      <c r="U414" s="59"/>
      <c r="V414" s="59"/>
    </row>
    <row r="415" spans="7:22" x14ac:dyDescent="0.4">
      <c r="G415" s="64"/>
      <c r="H415" s="83">
        <v>39496</v>
      </c>
      <c r="I415" s="84">
        <v>1773.43994140625</v>
      </c>
      <c r="J415" s="70">
        <v>2.1703348159789999</v>
      </c>
      <c r="K415" s="85">
        <f t="shared" si="44"/>
        <v>126.46116796162829</v>
      </c>
      <c r="L415" s="59"/>
      <c r="M415" s="83">
        <v>39496</v>
      </c>
      <c r="N415" s="86">
        <f t="shared" si="45"/>
        <v>1815.9199998962765</v>
      </c>
      <c r="O415" s="86">
        <f t="shared" si="46"/>
        <v>1213.304114234586</v>
      </c>
      <c r="P415" s="86">
        <f t="shared" si="47"/>
        <v>1513.9269194161002</v>
      </c>
      <c r="Q415" s="61">
        <f t="shared" si="42"/>
        <v>4543.1510335469629</v>
      </c>
      <c r="R415" s="61">
        <f t="shared" si="48"/>
        <v>-2333.2881314429765</v>
      </c>
      <c r="S415" s="62">
        <f t="shared" si="43"/>
        <v>1.9471024483964352</v>
      </c>
      <c r="T415" s="59"/>
      <c r="U415" s="59"/>
      <c r="V415" s="59"/>
    </row>
    <row r="416" spans="7:22" x14ac:dyDescent="0.4">
      <c r="G416" s="64"/>
      <c r="H416" s="83">
        <v>39503</v>
      </c>
      <c r="I416" s="84">
        <v>1745.27001953125</v>
      </c>
      <c r="J416" s="70">
        <v>2.1012513637542698</v>
      </c>
      <c r="K416" s="85">
        <f t="shared" si="44"/>
        <v>126.53307379392575</v>
      </c>
      <c r="L416" s="59"/>
      <c r="M416" s="83">
        <v>39503</v>
      </c>
      <c r="N416" s="86">
        <f t="shared" si="45"/>
        <v>1787.0753103559218</v>
      </c>
      <c r="O416" s="86">
        <f t="shared" si="46"/>
        <v>1174.6836966876353</v>
      </c>
      <c r="P416" s="86">
        <f t="shared" si="47"/>
        <v>1514.7877384084661</v>
      </c>
      <c r="Q416" s="61">
        <f t="shared" si="42"/>
        <v>4476.5467454520231</v>
      </c>
      <c r="R416" s="61">
        <f t="shared" si="48"/>
        <v>-2335.9819408011713</v>
      </c>
      <c r="S416" s="62">
        <f t="shared" si="43"/>
        <v>1.9163447573214982</v>
      </c>
      <c r="T416" s="59"/>
      <c r="U416" s="59"/>
      <c r="V416" s="59"/>
    </row>
    <row r="417" spans="1:22" x14ac:dyDescent="0.4">
      <c r="G417" s="64"/>
      <c r="H417" s="83">
        <v>39510</v>
      </c>
      <c r="I417" s="84">
        <v>1707.5</v>
      </c>
      <c r="J417" s="70">
        <v>1.99395787715911</v>
      </c>
      <c r="K417" s="85">
        <f t="shared" si="44"/>
        <v>126.60502051188639</v>
      </c>
      <c r="L417" s="59"/>
      <c r="M417" s="83">
        <v>39510</v>
      </c>
      <c r="N417" s="86">
        <f t="shared" si="45"/>
        <v>1748.4005674103651</v>
      </c>
      <c r="O417" s="86">
        <f t="shared" si="46"/>
        <v>1114.702339084173</v>
      </c>
      <c r="P417" s="86">
        <f t="shared" si="47"/>
        <v>1515.6490468625941</v>
      </c>
      <c r="Q417" s="61">
        <f t="shared" si="42"/>
        <v>4378.7519533571322</v>
      </c>
      <c r="R417" s="61">
        <f t="shared" si="48"/>
        <v>-2338.6788601948392</v>
      </c>
      <c r="S417" s="62">
        <f t="shared" si="43"/>
        <v>1.8723186102568743</v>
      </c>
      <c r="T417" s="59"/>
      <c r="U417" s="59"/>
      <c r="V417" s="59"/>
    </row>
    <row r="418" spans="1:22" x14ac:dyDescent="0.4">
      <c r="G418" s="64"/>
      <c r="H418" s="83">
        <v>39517</v>
      </c>
      <c r="I418" s="84">
        <v>1713.82995605468</v>
      </c>
      <c r="J418" s="70">
        <v>1.9967077970504701</v>
      </c>
      <c r="K418" s="85">
        <f t="shared" si="44"/>
        <v>126.67700813875781</v>
      </c>
      <c r="L418" s="59"/>
      <c r="M418" s="83">
        <v>39517</v>
      </c>
      <c r="N418" s="86">
        <f t="shared" si="45"/>
        <v>1754.8821479419523</v>
      </c>
      <c r="O418" s="86">
        <f t="shared" si="46"/>
        <v>1116.2396544759908</v>
      </c>
      <c r="P418" s="86">
        <f t="shared" si="47"/>
        <v>1516.5108450567923</v>
      </c>
      <c r="Q418" s="61">
        <f t="shared" si="42"/>
        <v>4387.6326474747357</v>
      </c>
      <c r="R418" s="61">
        <f t="shared" si="48"/>
        <v>-2341.378893214554</v>
      </c>
      <c r="S418" s="62">
        <f t="shared" si="43"/>
        <v>1.8739524218785515</v>
      </c>
      <c r="T418" s="59"/>
      <c r="U418" s="59"/>
      <c r="V418" s="59"/>
    </row>
    <row r="419" spans="1:22" x14ac:dyDescent="0.4">
      <c r="G419" s="64"/>
      <c r="H419" s="83">
        <v>39524</v>
      </c>
      <c r="I419" s="84">
        <v>1751.98999023437</v>
      </c>
      <c r="J419" s="70">
        <v>2.06518030166625</v>
      </c>
      <c r="K419" s="85">
        <f t="shared" si="44"/>
        <v>126.7490366978008</v>
      </c>
      <c r="L419" s="59"/>
      <c r="M419" s="83">
        <v>39524</v>
      </c>
      <c r="N419" s="86">
        <f t="shared" si="45"/>
        <v>1793.9562477441011</v>
      </c>
      <c r="O419" s="86">
        <f t="shared" si="46"/>
        <v>1154.5185278325873</v>
      </c>
      <c r="P419" s="86">
        <f t="shared" si="47"/>
        <v>1517.3731332695268</v>
      </c>
      <c r="Q419" s="61">
        <f t="shared" si="42"/>
        <v>4465.8479088462154</v>
      </c>
      <c r="R419" s="61">
        <f t="shared" si="48"/>
        <v>-2344.0820434550346</v>
      </c>
      <c r="S419" s="62">
        <f t="shared" si="43"/>
        <v>1.9051585337276962</v>
      </c>
      <c r="T419" s="59"/>
      <c r="U419" s="59"/>
      <c r="V419" s="59"/>
    </row>
    <row r="420" spans="1:22" x14ac:dyDescent="0.4">
      <c r="G420" s="64"/>
      <c r="H420" s="83">
        <v>39531</v>
      </c>
      <c r="I420" s="84">
        <v>1767.56994628906</v>
      </c>
      <c r="J420" s="70">
        <v>2.12906789779663</v>
      </c>
      <c r="K420" s="85">
        <f t="shared" si="44"/>
        <v>126.82110621228942</v>
      </c>
      <c r="L420" s="59"/>
      <c r="M420" s="83">
        <v>39531</v>
      </c>
      <c r="N420" s="86">
        <f t="shared" si="45"/>
        <v>1809.9093979673798</v>
      </c>
      <c r="O420" s="86">
        <f t="shared" si="46"/>
        <v>1190.2342536564768</v>
      </c>
      <c r="P420" s="86">
        <f t="shared" si="47"/>
        <v>1518.2359117794222</v>
      </c>
      <c r="Q420" s="61">
        <f t="shared" si="42"/>
        <v>4518.3795634032786</v>
      </c>
      <c r="R420" s="61">
        <f t="shared" si="48"/>
        <v>-2346.78831451515</v>
      </c>
      <c r="S420" s="62">
        <f t="shared" si="43"/>
        <v>1.92534602948915</v>
      </c>
      <c r="T420" s="59"/>
      <c r="U420" s="59"/>
      <c r="V420" s="59"/>
    </row>
    <row r="421" spans="1:22" ht="17.5" customHeight="1" thickBot="1" x14ac:dyDescent="0.45">
      <c r="G421" s="66" t="s">
        <v>50</v>
      </c>
      <c r="H421" s="93">
        <v>39538</v>
      </c>
      <c r="I421" s="94">
        <v>1865.86999511718</v>
      </c>
      <c r="J421" s="70">
        <v>2.3494639396667401</v>
      </c>
      <c r="K421" s="85">
        <f t="shared" si="44"/>
        <v>126.89321670551092</v>
      </c>
      <c r="L421" s="59"/>
      <c r="M421" s="93">
        <v>39538</v>
      </c>
      <c r="N421" s="86">
        <f t="shared" si="45"/>
        <v>1910.5640750669709</v>
      </c>
      <c r="O421" s="86">
        <f t="shared" si="46"/>
        <v>1313.4444709894185</v>
      </c>
      <c r="P421" s="86">
        <f t="shared" si="47"/>
        <v>1519.0991808652614</v>
      </c>
      <c r="Q421" s="61">
        <f t="shared" si="42"/>
        <v>4743.1077269216512</v>
      </c>
      <c r="R421" s="61">
        <f t="shared" si="48"/>
        <v>-2349.4977099979242</v>
      </c>
      <c r="S421" s="62">
        <f t="shared" si="43"/>
        <v>2.0187752074573599</v>
      </c>
      <c r="T421" s="59"/>
      <c r="U421" s="59"/>
      <c r="V421" s="59"/>
    </row>
    <row r="422" spans="1:22" ht="17.5" customHeight="1" thickBot="1" x14ac:dyDescent="0.45">
      <c r="G422" s="65" t="s">
        <v>48</v>
      </c>
      <c r="H422" s="88">
        <v>39545</v>
      </c>
      <c r="I422" s="89">
        <v>1798.71997070312</v>
      </c>
      <c r="J422" s="70">
        <v>2.19448471069335</v>
      </c>
      <c r="K422" s="85">
        <f t="shared" si="44"/>
        <v>126.96536820076582</v>
      </c>
      <c r="L422" s="59"/>
      <c r="M422" s="88">
        <v>39545</v>
      </c>
      <c r="N422" s="86">
        <f t="shared" si="45"/>
        <v>1841.8055738739035</v>
      </c>
      <c r="O422" s="86">
        <f t="shared" si="46"/>
        <v>1226.8048729191557</v>
      </c>
      <c r="P422" s="86">
        <f t="shared" si="47"/>
        <v>1519.9629408059861</v>
      </c>
      <c r="Q422" s="61">
        <f t="shared" si="42"/>
        <v>4588.5733875990454</v>
      </c>
      <c r="R422" s="61">
        <f t="shared" si="48"/>
        <v>-2352.210233510541</v>
      </c>
      <c r="S422" s="62">
        <f t="shared" si="43"/>
        <v>1.9507496915999973</v>
      </c>
      <c r="T422" s="59"/>
      <c r="U422" s="59"/>
      <c r="V422" s="59"/>
    </row>
    <row r="423" spans="1:22" ht="17.5" customHeight="1" thickBot="1" x14ac:dyDescent="0.45">
      <c r="G423" s="66" t="s">
        <v>50</v>
      </c>
      <c r="H423" s="93">
        <v>39552</v>
      </c>
      <c r="I423" s="94">
        <v>1900.28002929687</v>
      </c>
      <c r="J423" s="70">
        <v>2.42374539375305</v>
      </c>
      <c r="K423" s="85">
        <f t="shared" si="44"/>
        <v>127.03756072136788</v>
      </c>
      <c r="L423" s="59"/>
      <c r="M423" s="93">
        <v>39552</v>
      </c>
      <c r="N423" s="86">
        <f t="shared" si="45"/>
        <v>1945.7983493184379</v>
      </c>
      <c r="O423" s="86">
        <f t="shared" si="46"/>
        <v>1354.9707798292795</v>
      </c>
      <c r="P423" s="86">
        <f t="shared" si="47"/>
        <v>1520.8271918806963</v>
      </c>
      <c r="Q423" s="61">
        <f t="shared" si="42"/>
        <v>4821.5963210284135</v>
      </c>
      <c r="R423" s="61">
        <f t="shared" si="48"/>
        <v>-2354.9258886643488</v>
      </c>
      <c r="S423" s="62">
        <f t="shared" si="43"/>
        <v>2.0474514056844031</v>
      </c>
      <c r="T423" s="59"/>
      <c r="U423" s="59"/>
      <c r="V423" s="59"/>
    </row>
    <row r="424" spans="1:22" x14ac:dyDescent="0.4">
      <c r="G424" s="64"/>
      <c r="H424" s="83">
        <v>39559</v>
      </c>
      <c r="I424" s="84">
        <v>1918.57995605468</v>
      </c>
      <c r="J424" s="70">
        <v>2.4699025154113698</v>
      </c>
      <c r="K424" s="85">
        <f t="shared" si="44"/>
        <v>127.10979429064412</v>
      </c>
      <c r="L424" s="59"/>
      <c r="M424" s="83">
        <v>39559</v>
      </c>
      <c r="N424" s="86">
        <f t="shared" si="45"/>
        <v>1964.5366230091688</v>
      </c>
      <c r="O424" s="86">
        <f t="shared" si="46"/>
        <v>1380.7744600711244</v>
      </c>
      <c r="P424" s="86">
        <f t="shared" si="47"/>
        <v>1521.6919343686511</v>
      </c>
      <c r="Q424" s="61">
        <f t="shared" si="42"/>
        <v>4867.0030174489448</v>
      </c>
      <c r="R424" s="61">
        <f t="shared" si="48"/>
        <v>-2357.6446790748651</v>
      </c>
      <c r="S424" s="62">
        <f t="shared" si="43"/>
        <v>2.0643496709430984</v>
      </c>
      <c r="T424" s="59"/>
      <c r="U424" s="59"/>
      <c r="V424" s="59"/>
    </row>
    <row r="425" spans="1:22" x14ac:dyDescent="0.4">
      <c r="G425" s="64"/>
      <c r="H425" s="83">
        <v>39566</v>
      </c>
      <c r="I425" s="84">
        <v>1981.86999511718</v>
      </c>
      <c r="J425" s="70">
        <v>2.6548395156860298</v>
      </c>
      <c r="K425" s="85">
        <f t="shared" si="44"/>
        <v>127.18206893193481</v>
      </c>
      <c r="L425" s="59"/>
      <c r="M425" s="83">
        <v>39566</v>
      </c>
      <c r="N425" s="86">
        <f t="shared" si="45"/>
        <v>2029.3426787680557</v>
      </c>
      <c r="O425" s="86">
        <f t="shared" si="46"/>
        <v>1484.1616525242996</v>
      </c>
      <c r="P425" s="86">
        <f t="shared" si="47"/>
        <v>1522.5571685492678</v>
      </c>
      <c r="Q425" s="61">
        <f t="shared" si="42"/>
        <v>5036.0614998416231</v>
      </c>
      <c r="R425" s="61">
        <f t="shared" si="48"/>
        <v>-2360.3666083617818</v>
      </c>
      <c r="S425" s="62">
        <f t="shared" si="43"/>
        <v>2.1335929266246119</v>
      </c>
      <c r="T425" s="59"/>
      <c r="U425" s="59"/>
      <c r="V425" s="59"/>
    </row>
    <row r="426" spans="1:22" x14ac:dyDescent="0.4">
      <c r="G426" s="64"/>
      <c r="H426" s="83">
        <v>39573</v>
      </c>
      <c r="I426" s="84">
        <v>1960.2900390625</v>
      </c>
      <c r="J426" s="70">
        <v>2.5756676197052002</v>
      </c>
      <c r="K426" s="85">
        <f t="shared" si="44"/>
        <v>127.2543846685935</v>
      </c>
      <c r="L426" s="59"/>
      <c r="M426" s="83">
        <v>39573</v>
      </c>
      <c r="N426" s="86">
        <f t="shared" si="45"/>
        <v>2007.2458076636965</v>
      </c>
      <c r="O426" s="86">
        <f t="shared" si="46"/>
        <v>1439.9013907351698</v>
      </c>
      <c r="P426" s="86">
        <f t="shared" si="47"/>
        <v>1523.4228947021231</v>
      </c>
      <c r="Q426" s="61">
        <f t="shared" si="42"/>
        <v>4970.5700931009897</v>
      </c>
      <c r="R426" s="61">
        <f t="shared" si="48"/>
        <v>-2363.0916801489693</v>
      </c>
      <c r="S426" s="62">
        <f t="shared" si="43"/>
        <v>2.1034182189612065</v>
      </c>
      <c r="T426" s="59"/>
      <c r="U426" s="59"/>
      <c r="V426" s="59"/>
    </row>
    <row r="427" spans="1:22" x14ac:dyDescent="0.4">
      <c r="G427" s="64"/>
      <c r="H427" s="83">
        <v>39580</v>
      </c>
      <c r="I427" s="84">
        <v>2031.27001953125</v>
      </c>
      <c r="J427" s="70">
        <v>2.76946949958801</v>
      </c>
      <c r="K427" s="85">
        <f t="shared" si="44"/>
        <v>127.32674152398704</v>
      </c>
      <c r="L427" s="59"/>
      <c r="M427" s="83">
        <v>39580</v>
      </c>
      <c r="N427" s="86">
        <f t="shared" si="45"/>
        <v>2079.926005687907</v>
      </c>
      <c r="O427" s="86">
        <f t="shared" si="46"/>
        <v>1548.2444060510543</v>
      </c>
      <c r="P427" s="86">
        <f t="shared" si="47"/>
        <v>1524.2891131069523</v>
      </c>
      <c r="Q427" s="61">
        <f t="shared" si="42"/>
        <v>5152.4595248459136</v>
      </c>
      <c r="R427" s="61">
        <f t="shared" si="48"/>
        <v>-2365.8198980644825</v>
      </c>
      <c r="S427" s="62">
        <f t="shared" si="43"/>
        <v>2.1778747947217911</v>
      </c>
      <c r="T427" s="59"/>
      <c r="U427" s="59"/>
      <c r="V427" s="59"/>
    </row>
    <row r="428" spans="1:22" x14ac:dyDescent="0.4">
      <c r="G428" s="64"/>
      <c r="H428" s="83">
        <v>39587</v>
      </c>
      <c r="I428" s="84">
        <v>1958.9599609375</v>
      </c>
      <c r="J428" s="70">
        <v>2.5683317184448202</v>
      </c>
      <c r="K428" s="85">
        <f t="shared" si="44"/>
        <v>127.39913952149553</v>
      </c>
      <c r="L428" s="59"/>
      <c r="M428" s="83">
        <v>39587</v>
      </c>
      <c r="N428" s="86">
        <f t="shared" si="45"/>
        <v>2005.8838695386894</v>
      </c>
      <c r="O428" s="86">
        <f t="shared" si="46"/>
        <v>1435.8003280257174</v>
      </c>
      <c r="P428" s="86">
        <f t="shared" si="47"/>
        <v>1525.15582404365</v>
      </c>
      <c r="Q428" s="61">
        <f t="shared" si="42"/>
        <v>4966.8400216080563</v>
      </c>
      <c r="R428" s="61">
        <f t="shared" si="48"/>
        <v>-2368.5512657405643</v>
      </c>
      <c r="S428" s="62">
        <f t="shared" si="43"/>
        <v>2.0969949409370696</v>
      </c>
      <c r="T428" s="59"/>
      <c r="U428" s="59"/>
      <c r="V428" s="59"/>
    </row>
    <row r="429" spans="1:22" x14ac:dyDescent="0.4">
      <c r="G429" s="64"/>
      <c r="H429" s="83">
        <v>39594</v>
      </c>
      <c r="I429" s="84">
        <v>2032.56994628906</v>
      </c>
      <c r="J429" s="70">
        <v>2.7664124965667698</v>
      </c>
      <c r="K429" s="85">
        <f t="shared" si="44"/>
        <v>127.47157868451238</v>
      </c>
      <c r="L429" s="59"/>
      <c r="M429" s="83">
        <v>39594</v>
      </c>
      <c r="N429" s="86">
        <f t="shared" si="45"/>
        <v>2081.2570702155481</v>
      </c>
      <c r="O429" s="86">
        <f t="shared" si="46"/>
        <v>1546.5354188866818</v>
      </c>
      <c r="P429" s="86">
        <f t="shared" si="47"/>
        <v>1526.0230277922699</v>
      </c>
      <c r="Q429" s="61">
        <f t="shared" si="42"/>
        <v>5153.8155168944995</v>
      </c>
      <c r="R429" s="61">
        <f t="shared" si="48"/>
        <v>-2371.2857868136516</v>
      </c>
      <c r="S429" s="62">
        <f t="shared" si="43"/>
        <v>2.1734265627340488</v>
      </c>
      <c r="T429" s="59"/>
      <c r="U429" s="59"/>
      <c r="V429" s="59"/>
    </row>
    <row r="430" spans="1:22" x14ac:dyDescent="0.4">
      <c r="G430" s="64"/>
      <c r="H430" s="83">
        <v>39601</v>
      </c>
      <c r="I430" s="84">
        <v>1990.39001464843</v>
      </c>
      <c r="J430" s="70">
        <v>2.6328315734863201</v>
      </c>
      <c r="K430" s="85">
        <f t="shared" si="44"/>
        <v>127.54405903644431</v>
      </c>
      <c r="L430" s="59"/>
      <c r="M430" s="83">
        <v>39601</v>
      </c>
      <c r="N430" s="86">
        <f t="shared" si="45"/>
        <v>2038.066782418296</v>
      </c>
      <c r="O430" s="86">
        <f t="shared" si="46"/>
        <v>1471.8583311104096</v>
      </c>
      <c r="P430" s="86">
        <f t="shared" si="47"/>
        <v>1526.890724633025</v>
      </c>
      <c r="Q430" s="61">
        <f t="shared" si="42"/>
        <v>5036.8158381617304</v>
      </c>
      <c r="R430" s="61">
        <f t="shared" si="48"/>
        <v>-2374.0234649243794</v>
      </c>
      <c r="S430" s="62">
        <f t="shared" si="43"/>
        <v>2.1216369225407679</v>
      </c>
      <c r="T430" s="59"/>
      <c r="U430" s="59"/>
      <c r="V430" s="59"/>
    </row>
    <row r="431" spans="1:22" x14ac:dyDescent="0.4">
      <c r="G431" s="64"/>
      <c r="H431" s="83">
        <v>39608</v>
      </c>
      <c r="I431" s="84">
        <v>1966.01000976562</v>
      </c>
      <c r="J431" s="70">
        <v>2.5719997882843</v>
      </c>
      <c r="K431" s="85">
        <f t="shared" si="44"/>
        <v>127.61658060071133</v>
      </c>
      <c r="L431" s="59"/>
      <c r="M431" s="83">
        <v>39608</v>
      </c>
      <c r="N431" s="86">
        <f t="shared" si="45"/>
        <v>2013.1027915716943</v>
      </c>
      <c r="O431" s="86">
        <f t="shared" si="46"/>
        <v>1437.8509260232124</v>
      </c>
      <c r="P431" s="86">
        <f t="shared" si="47"/>
        <v>1527.7589148462873</v>
      </c>
      <c r="Q431" s="61">
        <f t="shared" si="42"/>
        <v>4978.7126324411938</v>
      </c>
      <c r="R431" s="61">
        <f t="shared" si="48"/>
        <v>-2376.7643037175858</v>
      </c>
      <c r="S431" s="62">
        <f t="shared" si="43"/>
        <v>2.0947439443843057</v>
      </c>
      <c r="T431" s="59"/>
      <c r="U431" s="59"/>
      <c r="V431" s="59"/>
    </row>
    <row r="432" spans="1:22" ht="17.5" customHeight="1" x14ac:dyDescent="0.4">
      <c r="A432" s="4"/>
      <c r="G432" s="64"/>
      <c r="H432" s="83">
        <v>39615</v>
      </c>
      <c r="I432" s="84">
        <v>1928.39001464843</v>
      </c>
      <c r="J432" s="70">
        <v>2.4821293354034402</v>
      </c>
      <c r="K432" s="85">
        <f t="shared" si="44"/>
        <v>127.68914340074679</v>
      </c>
      <c r="L432" s="85"/>
      <c r="M432" s="83">
        <v>39615</v>
      </c>
      <c r="N432" s="86">
        <f t="shared" si="45"/>
        <v>1974.5816666470264</v>
      </c>
      <c r="O432" s="86">
        <f t="shared" si="46"/>
        <v>1387.6097423009273</v>
      </c>
      <c r="P432" s="86">
        <f t="shared" si="47"/>
        <v>1528.6275987125887</v>
      </c>
      <c r="Q432" s="61">
        <f t="shared" si="42"/>
        <v>4890.8190076605424</v>
      </c>
      <c r="R432" s="61">
        <f t="shared" si="48"/>
        <v>-2379.5083068423169</v>
      </c>
      <c r="S432" s="62">
        <f t="shared" si="43"/>
        <v>2.0553906004853646</v>
      </c>
      <c r="T432" s="59"/>
      <c r="U432" s="59"/>
      <c r="V432" s="59"/>
    </row>
    <row r="433" spans="2:22" ht="17.5" customHeight="1" thickBot="1" x14ac:dyDescent="0.45">
      <c r="G433" s="65" t="s">
        <v>48</v>
      </c>
      <c r="H433" s="88">
        <v>39622</v>
      </c>
      <c r="I433" s="89">
        <v>1855.71997070312</v>
      </c>
      <c r="J433" s="70">
        <v>2.2947473526000901</v>
      </c>
      <c r="K433" s="85">
        <f t="shared" si="44"/>
        <v>127.76174745999735</v>
      </c>
      <c r="L433" s="59"/>
      <c r="M433" s="88">
        <v>39622</v>
      </c>
      <c r="N433" s="86">
        <f t="shared" si="45"/>
        <v>1900.1709222442644</v>
      </c>
      <c r="O433" s="86">
        <f t="shared" si="46"/>
        <v>1282.8557066586504</v>
      </c>
      <c r="P433" s="86">
        <f t="shared" si="47"/>
        <v>1529.4967765126203</v>
      </c>
      <c r="Q433" s="61">
        <f t="shared" si="42"/>
        <v>4712.5234054155353</v>
      </c>
      <c r="R433" s="61">
        <f t="shared" si="48"/>
        <v>-2382.2554779518314</v>
      </c>
      <c r="S433" s="62">
        <f t="shared" si="43"/>
        <v>1.9781771724446513</v>
      </c>
      <c r="T433" s="59"/>
      <c r="U433" s="59"/>
      <c r="V433" s="59"/>
    </row>
    <row r="434" spans="2:22" x14ac:dyDescent="0.4">
      <c r="G434" s="64"/>
      <c r="H434" s="83">
        <v>39629</v>
      </c>
      <c r="I434" s="84">
        <v>1816.34997558593</v>
      </c>
      <c r="J434" s="70">
        <v>2.1773533821105899</v>
      </c>
      <c r="K434" s="85">
        <f t="shared" si="44"/>
        <v>127.834392801923</v>
      </c>
      <c r="L434" s="59"/>
      <c r="M434" s="83">
        <v>39629</v>
      </c>
      <c r="N434" s="86">
        <f t="shared" si="45"/>
        <v>1859.8578787292784</v>
      </c>
      <c r="O434" s="86">
        <f t="shared" si="46"/>
        <v>1217.2277738933576</v>
      </c>
      <c r="P434" s="86">
        <f t="shared" si="47"/>
        <v>1530.3664485272327</v>
      </c>
      <c r="Q434" s="61">
        <f t="shared" si="42"/>
        <v>4607.4521011498691</v>
      </c>
      <c r="R434" s="61">
        <f t="shared" si="48"/>
        <v>-2385.0058207036063</v>
      </c>
      <c r="S434" s="62">
        <f t="shared" si="43"/>
        <v>1.9318410299688968</v>
      </c>
      <c r="T434" s="59"/>
      <c r="U434" s="59"/>
      <c r="V434" s="59"/>
    </row>
    <row r="435" spans="2:22" x14ac:dyDescent="0.4">
      <c r="G435" s="64"/>
      <c r="H435" s="83">
        <v>39636</v>
      </c>
      <c r="I435" s="84">
        <v>1810.88000488281</v>
      </c>
      <c r="J435" s="70">
        <v>2.1703205108642498</v>
      </c>
      <c r="K435" s="85">
        <f t="shared" si="44"/>
        <v>127.90707944999707</v>
      </c>
      <c r="L435" s="59"/>
      <c r="M435" s="83">
        <v>39636</v>
      </c>
      <c r="N435" s="86">
        <f t="shared" si="45"/>
        <v>1854.2568831913263</v>
      </c>
      <c r="O435" s="86">
        <f t="shared" si="46"/>
        <v>1213.2961171023212</v>
      </c>
      <c r="P435" s="86">
        <f t="shared" si="47"/>
        <v>1531.2366150374364</v>
      </c>
      <c r="Q435" s="61">
        <f t="shared" si="42"/>
        <v>4598.789615331084</v>
      </c>
      <c r="R435" s="61">
        <f t="shared" si="48"/>
        <v>-2387.7593387593411</v>
      </c>
      <c r="S435" s="62">
        <f t="shared" si="43"/>
        <v>1.9259853958818878</v>
      </c>
      <c r="T435" s="59"/>
      <c r="U435" s="59"/>
      <c r="V435" s="59"/>
    </row>
    <row r="436" spans="2:22" x14ac:dyDescent="0.4">
      <c r="G436" s="64"/>
      <c r="H436" s="83">
        <v>39643</v>
      </c>
      <c r="I436" s="84">
        <v>1823.22998046875</v>
      </c>
      <c r="J436" s="70">
        <v>2.1938672065734801</v>
      </c>
      <c r="K436" s="85">
        <f t="shared" si="44"/>
        <v>127.97980742770625</v>
      </c>
      <c r="L436" s="59"/>
      <c r="M436" s="83">
        <v>39643</v>
      </c>
      <c r="N436" s="86">
        <f t="shared" si="45"/>
        <v>1866.9026836727091</v>
      </c>
      <c r="O436" s="86">
        <f t="shared" si="46"/>
        <v>1226.4596633765177</v>
      </c>
      <c r="P436" s="86">
        <f t="shared" si="47"/>
        <v>1532.1072763244019</v>
      </c>
      <c r="Q436" s="61">
        <f t="shared" si="42"/>
        <v>4625.4696233736286</v>
      </c>
      <c r="R436" s="61">
        <f t="shared" si="48"/>
        <v>-2390.5160357849622</v>
      </c>
      <c r="S436" s="62">
        <f t="shared" si="43"/>
        <v>1.9349251601463471</v>
      </c>
      <c r="T436" s="59"/>
      <c r="U436" s="59"/>
      <c r="V436" s="59"/>
    </row>
    <row r="437" spans="2:22" x14ac:dyDescent="0.4">
      <c r="G437" s="64"/>
      <c r="H437" s="83">
        <v>39650</v>
      </c>
      <c r="I437" s="84">
        <v>1846.55004882812</v>
      </c>
      <c r="J437" s="70">
        <v>2.2253658771514799</v>
      </c>
      <c r="K437" s="85">
        <f t="shared" si="44"/>
        <v>128.05257675855057</v>
      </c>
      <c r="L437" s="59"/>
      <c r="M437" s="83">
        <v>39650</v>
      </c>
      <c r="N437" s="86">
        <f t="shared" si="45"/>
        <v>1890.7813488273625</v>
      </c>
      <c r="O437" s="86">
        <f t="shared" si="46"/>
        <v>1244.0686821895747</v>
      </c>
      <c r="P437" s="86">
        <f t="shared" si="47"/>
        <v>1532.9784326694592</v>
      </c>
      <c r="Q437" s="61">
        <f t="shared" si="42"/>
        <v>4667.8284636863964</v>
      </c>
      <c r="R437" s="61">
        <f t="shared" si="48"/>
        <v>-2393.2759154506293</v>
      </c>
      <c r="S437" s="62">
        <f t="shared" si="43"/>
        <v>1.9503929461503364</v>
      </c>
      <c r="T437" s="59"/>
      <c r="U437" s="59"/>
      <c r="V437" s="59"/>
    </row>
    <row r="438" spans="2:22" x14ac:dyDescent="0.4">
      <c r="G438" s="64"/>
      <c r="H438" s="83">
        <v>39657</v>
      </c>
      <c r="I438" s="84">
        <v>1826.56005859375</v>
      </c>
      <c r="J438" s="70">
        <v>2.1984543800353999</v>
      </c>
      <c r="K438" s="85">
        <f t="shared" si="44"/>
        <v>128.12538746604343</v>
      </c>
      <c r="L438" s="59"/>
      <c r="M438" s="83">
        <v>39657</v>
      </c>
      <c r="N438" s="86">
        <f t="shared" si="45"/>
        <v>1870.3125287580799</v>
      </c>
      <c r="O438" s="86">
        <f t="shared" si="46"/>
        <v>1229.0240771218432</v>
      </c>
      <c r="P438" s="86">
        <f t="shared" si="47"/>
        <v>1533.850084354098</v>
      </c>
      <c r="Q438" s="61">
        <f t="shared" si="42"/>
        <v>4633.1866902340207</v>
      </c>
      <c r="R438" s="61">
        <f t="shared" si="48"/>
        <v>-2396.0389814307387</v>
      </c>
      <c r="S438" s="62">
        <f t="shared" si="43"/>
        <v>1.9336858565912904</v>
      </c>
      <c r="T438" s="59"/>
      <c r="U438" s="59"/>
      <c r="V438" s="59"/>
    </row>
    <row r="439" spans="2:22" ht="17.5" customHeight="1" thickBot="1" x14ac:dyDescent="0.45">
      <c r="E439" s="4"/>
      <c r="F439" s="4"/>
      <c r="G439" s="66" t="s">
        <v>50</v>
      </c>
      <c r="H439" s="93">
        <v>39664</v>
      </c>
      <c r="I439" s="94">
        <v>1926.22998046875</v>
      </c>
      <c r="J439" s="70">
        <v>2.4223062992095898</v>
      </c>
      <c r="K439" s="85">
        <f t="shared" si="44"/>
        <v>128.19823957371159</v>
      </c>
      <c r="L439" s="59"/>
      <c r="M439" s="93">
        <v>39664</v>
      </c>
      <c r="N439" s="86">
        <f t="shared" si="45"/>
        <v>1972.3698921314308</v>
      </c>
      <c r="O439" s="86">
        <f t="shared" si="46"/>
        <v>1354.1662683237287</v>
      </c>
      <c r="P439" s="86">
        <f t="shared" si="47"/>
        <v>1534.7222316599689</v>
      </c>
      <c r="Q439" s="61">
        <f t="shared" si="42"/>
        <v>4861.2583921151281</v>
      </c>
      <c r="R439" s="61">
        <f t="shared" si="48"/>
        <v>-2398.8052374039285</v>
      </c>
      <c r="S439" s="62">
        <f t="shared" si="43"/>
        <v>2.0265331742297481</v>
      </c>
      <c r="T439" s="59"/>
      <c r="U439" s="59"/>
      <c r="V439" s="59"/>
    </row>
    <row r="440" spans="2:22" x14ac:dyDescent="0.4">
      <c r="B440" s="27"/>
      <c r="C440" s="4"/>
      <c r="D440" s="4"/>
      <c r="G440" s="64"/>
      <c r="H440" s="83">
        <v>39671</v>
      </c>
      <c r="I440" s="84">
        <v>1957.56005859375</v>
      </c>
      <c r="J440" s="70">
        <v>2.5262804031371999</v>
      </c>
      <c r="K440" s="85">
        <f t="shared" si="44"/>
        <v>128.27113310509517</v>
      </c>
      <c r="L440" s="59"/>
      <c r="M440" s="83">
        <v>39671</v>
      </c>
      <c r="N440" s="86">
        <f t="shared" si="45"/>
        <v>2004.4504346618912</v>
      </c>
      <c r="O440" s="86">
        <f t="shared" si="46"/>
        <v>1412.2919580285768</v>
      </c>
      <c r="P440" s="86">
        <f t="shared" si="47"/>
        <v>1535.594874868882</v>
      </c>
      <c r="Q440" s="61">
        <f t="shared" si="42"/>
        <v>4952.33726755935</v>
      </c>
      <c r="R440" s="61">
        <f t="shared" si="48"/>
        <v>-2401.5746870530847</v>
      </c>
      <c r="S440" s="62">
        <f t="shared" si="43"/>
        <v>2.062120863555672</v>
      </c>
      <c r="T440" s="59"/>
      <c r="U440" s="59"/>
      <c r="V440" s="59"/>
    </row>
    <row r="441" spans="2:22" x14ac:dyDescent="0.4">
      <c r="G441" s="64"/>
      <c r="H441" s="83">
        <v>39678</v>
      </c>
      <c r="I441" s="84">
        <v>1931.46997070312</v>
      </c>
      <c r="J441" s="70">
        <v>2.43423175811767</v>
      </c>
      <c r="K441" s="85">
        <f t="shared" si="44"/>
        <v>128.34406808374774</v>
      </c>
      <c r="L441" s="59"/>
      <c r="M441" s="83">
        <v>39678</v>
      </c>
      <c r="N441" s="86">
        <f t="shared" si="45"/>
        <v>1977.7353983680325</v>
      </c>
      <c r="O441" s="86">
        <f t="shared" si="46"/>
        <v>1360.8330776338778</v>
      </c>
      <c r="P441" s="86">
        <f t="shared" si="47"/>
        <v>1536.4680142628079</v>
      </c>
      <c r="Q441" s="61">
        <f t="shared" si="42"/>
        <v>4875.0364902647179</v>
      </c>
      <c r="R441" s="61">
        <f t="shared" si="48"/>
        <v>-2404.3473340653445</v>
      </c>
      <c r="S441" s="62">
        <f t="shared" si="43"/>
        <v>2.0275924452320524</v>
      </c>
      <c r="T441" s="59"/>
      <c r="U441" s="59"/>
      <c r="V441" s="59"/>
    </row>
    <row r="442" spans="2:22" ht="17.5" customHeight="1" thickBot="1" x14ac:dyDescent="0.45">
      <c r="G442" s="65" t="s">
        <v>48</v>
      </c>
      <c r="H442" s="88">
        <v>39685</v>
      </c>
      <c r="I442" s="89">
        <v>1872.5400390625</v>
      </c>
      <c r="J442" s="70">
        <v>2.2960071563720699</v>
      </c>
      <c r="K442" s="85">
        <f t="shared" si="44"/>
        <v>128.41704453323621</v>
      </c>
      <c r="L442" s="59"/>
      <c r="M442" s="88">
        <v>39685</v>
      </c>
      <c r="N442" s="86">
        <f t="shared" si="45"/>
        <v>1917.3938897777462</v>
      </c>
      <c r="O442" s="86">
        <f t="shared" si="46"/>
        <v>1283.5599874398547</v>
      </c>
      <c r="P442" s="86">
        <f t="shared" si="47"/>
        <v>1537.3416501238773</v>
      </c>
      <c r="Q442" s="61">
        <f t="shared" si="42"/>
        <v>4738.2955273414782</v>
      </c>
      <c r="R442" s="61">
        <f t="shared" si="48"/>
        <v>-2407.1231821321026</v>
      </c>
      <c r="S442" s="62">
        <f t="shared" si="43"/>
        <v>1.968447465635949</v>
      </c>
      <c r="T442" s="59"/>
      <c r="U442" s="59"/>
      <c r="V442" s="59"/>
    </row>
    <row r="443" spans="2:22" x14ac:dyDescent="0.4">
      <c r="G443" s="64"/>
      <c r="H443" s="83">
        <v>39692</v>
      </c>
      <c r="I443" s="84">
        <v>1768.22998046875</v>
      </c>
      <c r="J443" s="70">
        <v>2.0486090183257999</v>
      </c>
      <c r="K443" s="85">
        <f t="shared" si="44"/>
        <v>128.4900624771409</v>
      </c>
      <c r="L443" s="59"/>
      <c r="M443" s="83">
        <v>39692</v>
      </c>
      <c r="N443" s="86">
        <f t="shared" si="45"/>
        <v>1810.585242262712</v>
      </c>
      <c r="O443" s="86">
        <f t="shared" si="46"/>
        <v>1145.254516534844</v>
      </c>
      <c r="P443" s="86">
        <f t="shared" si="47"/>
        <v>1538.2157827343815</v>
      </c>
      <c r="Q443" s="61">
        <f t="shared" si="42"/>
        <v>4494.0555415319377</v>
      </c>
      <c r="R443" s="61">
        <f t="shared" si="48"/>
        <v>-2409.9022349490151</v>
      </c>
      <c r="S443" s="62">
        <f t="shared" si="43"/>
        <v>1.8648289861547085</v>
      </c>
      <c r="T443" s="59"/>
      <c r="U443" s="59"/>
      <c r="V443" s="59"/>
    </row>
    <row r="444" spans="2:22" x14ac:dyDescent="0.4">
      <c r="G444" s="64"/>
      <c r="H444" s="83">
        <v>39699</v>
      </c>
      <c r="I444" s="84">
        <v>1767.13000488281</v>
      </c>
      <c r="J444" s="70">
        <v>2.0544185638427699</v>
      </c>
      <c r="K444" s="85">
        <f t="shared" si="44"/>
        <v>128.56312193905552</v>
      </c>
      <c r="L444" s="59"/>
      <c r="M444" s="83">
        <v>39699</v>
      </c>
      <c r="N444" s="86">
        <f t="shared" si="45"/>
        <v>1809.4589184333738</v>
      </c>
      <c r="O444" s="86">
        <f t="shared" si="46"/>
        <v>1148.5022852319487</v>
      </c>
      <c r="P444" s="86">
        <f t="shared" si="47"/>
        <v>1539.0904123767723</v>
      </c>
      <c r="Q444" s="61">
        <f t="shared" si="42"/>
        <v>4497.0516160420948</v>
      </c>
      <c r="R444" s="61">
        <f t="shared" si="48"/>
        <v>-2412.6844962160044</v>
      </c>
      <c r="S444" s="62">
        <f t="shared" si="43"/>
        <v>1.863920302507502</v>
      </c>
      <c r="T444" s="59"/>
      <c r="U444" s="59"/>
      <c r="V444" s="59"/>
    </row>
    <row r="445" spans="2:22" x14ac:dyDescent="0.4">
      <c r="G445" s="59"/>
      <c r="H445" s="83">
        <v>39706</v>
      </c>
      <c r="I445" s="84">
        <v>1745.06005859375</v>
      </c>
      <c r="J445" s="70">
        <v>1.9369883537292401</v>
      </c>
      <c r="K445" s="85">
        <f t="shared" si="44"/>
        <v>128.63622294258724</v>
      </c>
      <c r="L445" s="59"/>
      <c r="M445" s="83">
        <v>39706</v>
      </c>
      <c r="N445" s="86">
        <f t="shared" si="45"/>
        <v>1786.8603201232663</v>
      </c>
      <c r="O445" s="86">
        <f t="shared" si="46"/>
        <v>1082.8540930649222</v>
      </c>
      <c r="P445" s="86">
        <f t="shared" si="47"/>
        <v>1539.9655393336623</v>
      </c>
      <c r="Q445" s="61">
        <f t="shared" si="42"/>
        <v>4409.6799525218512</v>
      </c>
      <c r="R445" s="61">
        <f t="shared" si="48"/>
        <v>-2415.4699696372654</v>
      </c>
      <c r="S445" s="62">
        <f t="shared" si="43"/>
        <v>1.8255991620479799</v>
      </c>
      <c r="T445" s="59"/>
      <c r="U445" s="59"/>
      <c r="V445" s="59"/>
    </row>
    <row r="446" spans="2:22" x14ac:dyDescent="0.4">
      <c r="G446" s="59"/>
      <c r="H446" s="83">
        <v>39713</v>
      </c>
      <c r="I446" s="84">
        <v>1672.0400390625</v>
      </c>
      <c r="J446" s="70">
        <v>1.79815137386322</v>
      </c>
      <c r="K446" s="85">
        <f t="shared" si="44"/>
        <v>128.70936551135662</v>
      </c>
      <c r="L446" s="59"/>
      <c r="M446" s="83">
        <v>39713</v>
      </c>
      <c r="N446" s="86">
        <f t="shared" si="45"/>
        <v>1712.0912170013023</v>
      </c>
      <c r="O446" s="86">
        <f t="shared" si="46"/>
        <v>1005.2386589673214</v>
      </c>
      <c r="P446" s="86">
        <f t="shared" si="47"/>
        <v>1540.8411638878242</v>
      </c>
      <c r="Q446" s="61">
        <f t="shared" si="42"/>
        <v>4258.1710398564483</v>
      </c>
      <c r="R446" s="61">
        <f t="shared" si="48"/>
        <v>-2418.2586589212688</v>
      </c>
      <c r="S446" s="62">
        <f t="shared" si="43"/>
        <v>1.7608418454938659</v>
      </c>
      <c r="T446" s="59"/>
      <c r="U446" s="59"/>
      <c r="V446" s="59"/>
    </row>
    <row r="447" spans="2:22" x14ac:dyDescent="0.4">
      <c r="G447" s="59"/>
      <c r="H447" s="83">
        <v>39720</v>
      </c>
      <c r="I447" s="84">
        <v>1470.83996582031</v>
      </c>
      <c r="J447" s="70">
        <v>1.36849176883697</v>
      </c>
      <c r="K447" s="85">
        <f t="shared" si="44"/>
        <v>128.78254966899766</v>
      </c>
      <c r="L447" s="59"/>
      <c r="M447" s="83">
        <v>39720</v>
      </c>
      <c r="N447" s="86">
        <f t="shared" si="45"/>
        <v>1506.0717017921356</v>
      </c>
      <c r="O447" s="86">
        <f t="shared" si="46"/>
        <v>765.04172591319093</v>
      </c>
      <c r="P447" s="86">
        <f t="shared" si="47"/>
        <v>1541.7172863221922</v>
      </c>
      <c r="Q447" s="61">
        <f t="shared" si="42"/>
        <v>3812.8307140275188</v>
      </c>
      <c r="R447" s="61">
        <f t="shared" si="48"/>
        <v>-2421.0505677807669</v>
      </c>
      <c r="S447" s="62">
        <f t="shared" si="43"/>
        <v>1.5748662026181939</v>
      </c>
      <c r="T447" s="59"/>
      <c r="U447" s="59"/>
      <c r="V447" s="59"/>
    </row>
    <row r="448" spans="2:22" x14ac:dyDescent="0.4">
      <c r="G448" s="59"/>
      <c r="H448" s="83">
        <v>39727</v>
      </c>
      <c r="I448" s="84">
        <v>1269.80004882812</v>
      </c>
      <c r="J448" s="70">
        <v>1.0186470746994001</v>
      </c>
      <c r="K448" s="85">
        <f t="shared" si="44"/>
        <v>128.85577543915778</v>
      </c>
      <c r="L448" s="59"/>
      <c r="M448" s="83">
        <v>39727</v>
      </c>
      <c r="N448" s="86">
        <f t="shared" si="45"/>
        <v>1300.2161791325295</v>
      </c>
      <c r="O448" s="86">
        <f t="shared" si="46"/>
        <v>569.46452574337115</v>
      </c>
      <c r="P448" s="86">
        <f t="shared" si="47"/>
        <v>1542.5939069198607</v>
      </c>
      <c r="Q448" s="61">
        <f t="shared" si="42"/>
        <v>3412.2746117957613</v>
      </c>
      <c r="R448" s="61">
        <f t="shared" si="48"/>
        <v>-2423.8456999327987</v>
      </c>
      <c r="S448" s="62">
        <f t="shared" si="43"/>
        <v>1.4077936610776696</v>
      </c>
      <c r="T448" s="59"/>
      <c r="U448" s="59"/>
      <c r="V448" s="59"/>
    </row>
    <row r="449" spans="7:22" x14ac:dyDescent="0.4">
      <c r="G449" s="59"/>
      <c r="H449" s="83">
        <v>39734</v>
      </c>
      <c r="I449" s="84">
        <v>1311.71997070312</v>
      </c>
      <c r="J449" s="70">
        <v>1.0458632707595801</v>
      </c>
      <c r="K449" s="85">
        <f t="shared" si="44"/>
        <v>128.92904284549789</v>
      </c>
      <c r="L449" s="59"/>
      <c r="M449" s="83">
        <v>39734</v>
      </c>
      <c r="N449" s="86">
        <f t="shared" si="45"/>
        <v>1343.1402290253834</v>
      </c>
      <c r="O449" s="86">
        <f t="shared" si="46"/>
        <v>584.67946972828622</v>
      </c>
      <c r="P449" s="86">
        <f t="shared" si="47"/>
        <v>1543.4710259640856</v>
      </c>
      <c r="Q449" s="61">
        <f t="shared" si="42"/>
        <v>3471.2907247177554</v>
      </c>
      <c r="R449" s="61">
        <f t="shared" si="48"/>
        <v>-2426.644059098694</v>
      </c>
      <c r="S449" s="62">
        <f t="shared" si="43"/>
        <v>1.4304902738834573</v>
      </c>
      <c r="T449" s="59"/>
      <c r="U449" s="59"/>
      <c r="V449" s="59"/>
    </row>
    <row r="450" spans="7:22" x14ac:dyDescent="0.4">
      <c r="G450" s="59"/>
      <c r="H450" s="83">
        <v>39741</v>
      </c>
      <c r="I450" s="84">
        <v>1202.27001953125</v>
      </c>
      <c r="J450" s="70">
        <v>0.87399947643279996</v>
      </c>
      <c r="K450" s="85">
        <f t="shared" si="44"/>
        <v>129.0023519116923</v>
      </c>
      <c r="L450" s="59"/>
      <c r="M450" s="83">
        <v>39741</v>
      </c>
      <c r="N450" s="86">
        <f t="shared" si="45"/>
        <v>1231.0685706172228</v>
      </c>
      <c r="O450" s="86">
        <f t="shared" si="46"/>
        <v>488.60072316374391</v>
      </c>
      <c r="P450" s="86">
        <f t="shared" si="47"/>
        <v>1544.3486437382837</v>
      </c>
      <c r="Q450" s="61">
        <f t="shared" ref="Q450:Q513" si="49">SUM(N450:P450)</f>
        <v>3264.0179375192502</v>
      </c>
      <c r="R450" s="61">
        <f t="shared" si="48"/>
        <v>-2429.4456490040798</v>
      </c>
      <c r="S450" s="62">
        <f t="shared" ref="S450:S513" si="50">Q450/-R450</f>
        <v>1.3435237536008646</v>
      </c>
      <c r="T450" s="59"/>
      <c r="U450" s="59"/>
      <c r="V450" s="59"/>
    </row>
    <row r="451" spans="7:22" x14ac:dyDescent="0.4">
      <c r="G451" s="59"/>
      <c r="H451" s="83">
        <v>39748</v>
      </c>
      <c r="I451" s="84">
        <v>1334.78002929687</v>
      </c>
      <c r="J451" s="70">
        <v>1.0636001825332599</v>
      </c>
      <c r="K451" s="85">
        <f t="shared" ref="K451:K514" si="51">K450*(1+Tbill_YTM)^(1/52)</f>
        <v>129.07570266142881</v>
      </c>
      <c r="L451" s="59"/>
      <c r="M451" s="83">
        <v>39748</v>
      </c>
      <c r="N451" s="86">
        <f t="shared" ref="N451:N514" si="52">IF(YEAR(M451)&lt;&gt;YEAR(M450), Q450*$C$5, N450)*(I451/I450)</f>
        <v>1366.7526562756491</v>
      </c>
      <c r="O451" s="86">
        <f t="shared" ref="O451:O514" si="53">IF(YEAR(M451)&lt;&gt;YEAR(M450), Q450*$C$6, O450)*(J451/J450)</f>
        <v>594.59511401983957</v>
      </c>
      <c r="P451" s="86">
        <f t="shared" ref="P451:P514" si="54">IF(YEAR(M451)&lt;&gt;YEAR(M450), Q450*$C$7, P450)*(1+Tbill_YTM)^(1/52)</f>
        <v>1545.2267605260329</v>
      </c>
      <c r="Q451" s="61">
        <f t="shared" si="49"/>
        <v>3506.5745308215219</v>
      </c>
      <c r="R451" s="61">
        <f t="shared" ref="R451:R514" si="55">R450*EXP($C$20/52) - IF(YEAR(M452)&lt;&gt;YEAR(M451), Initial_Assets * $C$19, 0)</f>
        <v>-2432.2504733788837</v>
      </c>
      <c r="S451" s="62">
        <f t="shared" si="50"/>
        <v>1.441699598458783</v>
      </c>
      <c r="T451" s="59"/>
      <c r="U451" s="59"/>
      <c r="V451" s="59"/>
    </row>
    <row r="452" spans="7:22" x14ac:dyDescent="0.4">
      <c r="G452" s="59"/>
      <c r="H452" s="83">
        <v>39755</v>
      </c>
      <c r="I452" s="84">
        <v>1271.61999511718</v>
      </c>
      <c r="J452" s="70">
        <v>0.95075780153274503</v>
      </c>
      <c r="K452" s="85">
        <f t="shared" si="51"/>
        <v>129.1490951184087</v>
      </c>
      <c r="L452" s="59"/>
      <c r="M452" s="83">
        <v>39755</v>
      </c>
      <c r="N452" s="86">
        <f t="shared" si="52"/>
        <v>1302.0797194689562</v>
      </c>
      <c r="O452" s="86">
        <f t="shared" si="53"/>
        <v>531.51170213336854</v>
      </c>
      <c r="P452" s="86">
        <f t="shared" si="54"/>
        <v>1546.1053766110722</v>
      </c>
      <c r="Q452" s="61">
        <f t="shared" si="49"/>
        <v>3379.696798213397</v>
      </c>
      <c r="R452" s="61">
        <f t="shared" si="55"/>
        <v>-2435.0585359573402</v>
      </c>
      <c r="S452" s="62">
        <f t="shared" si="50"/>
        <v>1.3879324658142862</v>
      </c>
      <c r="T452" s="59"/>
      <c r="U452" s="59"/>
      <c r="V452" s="59"/>
    </row>
    <row r="453" spans="7:22" x14ac:dyDescent="0.4">
      <c r="G453" s="59"/>
      <c r="H453" s="83">
        <v>39762</v>
      </c>
      <c r="I453" s="84">
        <v>1179.63000488281</v>
      </c>
      <c r="J453" s="70">
        <v>0.81283783912658603</v>
      </c>
      <c r="K453" s="85">
        <f t="shared" si="51"/>
        <v>129.2225293063467</v>
      </c>
      <c r="L453" s="59"/>
      <c r="M453" s="83">
        <v>39762</v>
      </c>
      <c r="N453" s="86">
        <f t="shared" si="52"/>
        <v>1207.8862488265863</v>
      </c>
      <c r="O453" s="86">
        <f t="shared" si="53"/>
        <v>454.40891753513665</v>
      </c>
      <c r="P453" s="86">
        <f t="shared" si="54"/>
        <v>1546.984492277302</v>
      </c>
      <c r="Q453" s="61">
        <f t="shared" si="49"/>
        <v>3209.279658639025</v>
      </c>
      <c r="R453" s="61">
        <f t="shared" si="55"/>
        <v>-2437.8698404779939</v>
      </c>
      <c r="S453" s="62">
        <f t="shared" si="50"/>
        <v>1.3164278114248218</v>
      </c>
      <c r="T453" s="59"/>
      <c r="U453" s="59"/>
      <c r="V453" s="59"/>
    </row>
    <row r="454" spans="7:22" x14ac:dyDescent="0.4">
      <c r="G454" s="59"/>
      <c r="H454" s="83">
        <v>39769</v>
      </c>
      <c r="I454" s="84">
        <v>1085.56994628906</v>
      </c>
      <c r="J454" s="70">
        <v>0.68042343854904097</v>
      </c>
      <c r="K454" s="85">
        <f t="shared" si="51"/>
        <v>129.29600524897106</v>
      </c>
      <c r="L454" s="59"/>
      <c r="M454" s="83">
        <v>39769</v>
      </c>
      <c r="N454" s="86">
        <f t="shared" si="52"/>
        <v>1111.5731244834153</v>
      </c>
      <c r="O454" s="86">
        <f t="shared" si="53"/>
        <v>380.38396257344266</v>
      </c>
      <c r="P454" s="86">
        <f t="shared" si="54"/>
        <v>1547.8641078087846</v>
      </c>
      <c r="Q454" s="61">
        <f t="shared" si="49"/>
        <v>3039.8211948656426</v>
      </c>
      <c r="R454" s="61">
        <f t="shared" si="55"/>
        <v>-2440.6843906837066</v>
      </c>
      <c r="S454" s="62">
        <f t="shared" si="50"/>
        <v>1.2454790166515959</v>
      </c>
      <c r="T454" s="59"/>
      <c r="U454" s="59"/>
      <c r="V454" s="59"/>
    </row>
    <row r="455" spans="7:22" x14ac:dyDescent="0.4">
      <c r="G455" s="59"/>
      <c r="H455" s="83">
        <v>39776</v>
      </c>
      <c r="I455" s="84">
        <v>1185.75</v>
      </c>
      <c r="J455" s="70">
        <v>0.80855667591094904</v>
      </c>
      <c r="K455" s="85">
        <f t="shared" si="51"/>
        <v>129.36952297002347</v>
      </c>
      <c r="L455" s="59"/>
      <c r="M455" s="83">
        <v>39776</v>
      </c>
      <c r="N455" s="86">
        <f t="shared" si="52"/>
        <v>1214.1528391255285</v>
      </c>
      <c r="O455" s="86">
        <f t="shared" si="53"/>
        <v>452.01557577745075</v>
      </c>
      <c r="P455" s="86">
        <f t="shared" si="54"/>
        <v>1548.7442234897433</v>
      </c>
      <c r="Q455" s="61">
        <f t="shared" si="49"/>
        <v>3214.9126383927223</v>
      </c>
      <c r="R455" s="61">
        <f t="shared" si="55"/>
        <v>-2443.5021903216611</v>
      </c>
      <c r="S455" s="62">
        <f t="shared" si="50"/>
        <v>1.3156986930998058</v>
      </c>
      <c r="T455" s="59"/>
      <c r="U455" s="59"/>
      <c r="V455" s="59"/>
    </row>
    <row r="456" spans="7:22" x14ac:dyDescent="0.4">
      <c r="G456" s="59"/>
      <c r="H456" s="83">
        <v>39783</v>
      </c>
      <c r="I456" s="84">
        <v>1177.86999511718</v>
      </c>
      <c r="J456" s="70">
        <v>0.78623300790786699</v>
      </c>
      <c r="K456" s="85">
        <f t="shared" si="51"/>
        <v>129.44308249325914</v>
      </c>
      <c r="L456" s="59"/>
      <c r="M456" s="83">
        <v>39783</v>
      </c>
      <c r="N456" s="86">
        <f t="shared" si="52"/>
        <v>1206.0840807019158</v>
      </c>
      <c r="O456" s="86">
        <f t="shared" si="53"/>
        <v>439.53575099026523</v>
      </c>
      <c r="P456" s="86">
        <f t="shared" si="54"/>
        <v>1549.6248396045628</v>
      </c>
      <c r="Q456" s="61">
        <f t="shared" si="49"/>
        <v>3195.2446712967439</v>
      </c>
      <c r="R456" s="61">
        <f t="shared" si="55"/>
        <v>-2446.3232431433662</v>
      </c>
      <c r="S456" s="62">
        <f t="shared" si="50"/>
        <v>1.306141647573549</v>
      </c>
      <c r="T456" s="59"/>
      <c r="U456" s="59"/>
      <c r="V456" s="59"/>
    </row>
    <row r="457" spans="7:22" ht="17.5" customHeight="1" x14ac:dyDescent="0.4">
      <c r="G457" s="59"/>
      <c r="H457" s="83">
        <v>39790</v>
      </c>
      <c r="I457" s="84">
        <v>1206.65002441406</v>
      </c>
      <c r="J457" s="70">
        <v>0.82537645101547197</v>
      </c>
      <c r="K457" s="85">
        <f t="shared" si="51"/>
        <v>129.51668384244684</v>
      </c>
      <c r="L457" s="59"/>
      <c r="M457" s="83">
        <v>39790</v>
      </c>
      <c r="N457" s="86">
        <f t="shared" si="52"/>
        <v>1235.5534918601893</v>
      </c>
      <c r="O457" s="86">
        <f t="shared" si="53"/>
        <v>461.41850392686285</v>
      </c>
      <c r="P457" s="86">
        <f t="shared" si="54"/>
        <v>1550.5059564377902</v>
      </c>
      <c r="Q457" s="61">
        <f t="shared" si="49"/>
        <v>3247.4779522248423</v>
      </c>
      <c r="R457" s="61">
        <f t="shared" si="55"/>
        <v>-2449.1475529046616</v>
      </c>
      <c r="S457" s="62">
        <f t="shared" si="50"/>
        <v>1.3259625572062286</v>
      </c>
      <c r="T457" s="59"/>
      <c r="U457" s="59"/>
      <c r="V457" s="59"/>
    </row>
    <row r="458" spans="7:22" x14ac:dyDescent="0.4">
      <c r="G458" s="59"/>
      <c r="H458" s="83">
        <v>39797</v>
      </c>
      <c r="I458" s="84">
        <v>1217.18994140625</v>
      </c>
      <c r="J458" s="70">
        <v>0.83271586894989003</v>
      </c>
      <c r="K458" s="85">
        <f t="shared" si="51"/>
        <v>129.59032704136877</v>
      </c>
      <c r="L458" s="59"/>
      <c r="M458" s="83">
        <v>39797</v>
      </c>
      <c r="N458" s="86">
        <f t="shared" si="52"/>
        <v>1246.3458765451689</v>
      </c>
      <c r="O458" s="86">
        <f t="shared" si="53"/>
        <v>465.52153259799422</v>
      </c>
      <c r="P458" s="86">
        <f t="shared" si="54"/>
        <v>1551.3875742741341</v>
      </c>
      <c r="Q458" s="61">
        <f t="shared" si="49"/>
        <v>3263.2549834172969</v>
      </c>
      <c r="R458" s="61">
        <f t="shared" si="55"/>
        <v>-2451.9751233657234</v>
      </c>
      <c r="S458" s="62">
        <f t="shared" si="50"/>
        <v>1.330867900053555</v>
      </c>
      <c r="T458" s="59"/>
      <c r="U458" s="59"/>
      <c r="V458" s="59"/>
    </row>
    <row r="459" spans="7:22" x14ac:dyDescent="0.4">
      <c r="G459" s="59"/>
      <c r="H459" s="83">
        <v>39804</v>
      </c>
      <c r="I459" s="84">
        <v>1185.43994140625</v>
      </c>
      <c r="J459" s="70">
        <v>0.79296076297759999</v>
      </c>
      <c r="K459" s="85">
        <f t="shared" si="51"/>
        <v>129.66401211382072</v>
      </c>
      <c r="L459" s="59"/>
      <c r="M459" s="83">
        <v>39804</v>
      </c>
      <c r="N459" s="86">
        <f t="shared" si="52"/>
        <v>1213.835353549398</v>
      </c>
      <c r="O459" s="86">
        <f t="shared" si="53"/>
        <v>443.29683561443062</v>
      </c>
      <c r="P459" s="86">
        <f t="shared" si="54"/>
        <v>1552.2696933984646</v>
      </c>
      <c r="Q459" s="61">
        <f t="shared" si="49"/>
        <v>3209.4018825622934</v>
      </c>
      <c r="R459" s="61">
        <f t="shared" si="55"/>
        <v>-2454.8059582910691</v>
      </c>
      <c r="S459" s="62">
        <f t="shared" si="50"/>
        <v>1.3073953449243465</v>
      </c>
      <c r="T459" s="59"/>
      <c r="U459" s="59"/>
      <c r="V459" s="59"/>
    </row>
    <row r="460" spans="7:22" ht="17.5" customHeight="1" thickBot="1" x14ac:dyDescent="0.45">
      <c r="G460" s="74" t="s">
        <v>49</v>
      </c>
      <c r="H460" s="90">
        <v>39811</v>
      </c>
      <c r="I460" s="91">
        <v>1263.69995117187</v>
      </c>
      <c r="J460" s="73">
        <v>0.89479446411132801</v>
      </c>
      <c r="K460" s="92">
        <f t="shared" si="51"/>
        <v>129.73773908361196</v>
      </c>
      <c r="L460" s="74"/>
      <c r="M460" s="90">
        <v>39811</v>
      </c>
      <c r="N460" s="86">
        <f t="shared" si="52"/>
        <v>1293.9699629079635</v>
      </c>
      <c r="O460" s="86">
        <f t="shared" si="53"/>
        <v>500.22595440459008</v>
      </c>
      <c r="P460" s="86">
        <f t="shared" si="54"/>
        <v>1553.1523140958143</v>
      </c>
      <c r="Q460" s="75">
        <f t="shared" si="49"/>
        <v>3347.3482314083676</v>
      </c>
      <c r="R460" s="61">
        <f t="shared" si="55"/>
        <v>-2657.6400614495619</v>
      </c>
      <c r="S460" s="76">
        <f t="shared" si="50"/>
        <v>1.2595190296697352</v>
      </c>
      <c r="T460" s="74"/>
      <c r="U460" s="74"/>
      <c r="V460" s="74"/>
    </row>
    <row r="461" spans="7:22" ht="17.5" customHeight="1" thickTop="1" x14ac:dyDescent="0.4">
      <c r="G461" s="59"/>
      <c r="H461" s="83">
        <v>39818</v>
      </c>
      <c r="I461" s="84">
        <v>1223.01000976562</v>
      </c>
      <c r="J461" s="70">
        <v>0.84158384799957198</v>
      </c>
      <c r="K461" s="85">
        <f t="shared" si="51"/>
        <v>129.81150797456533</v>
      </c>
      <c r="L461" s="59"/>
      <c r="M461" s="83">
        <v>39818</v>
      </c>
      <c r="N461" s="86">
        <f t="shared" si="52"/>
        <v>1295.8267156336685</v>
      </c>
      <c r="O461" s="86">
        <f t="shared" si="53"/>
        <v>944.48758396634059</v>
      </c>
      <c r="P461" s="86">
        <f t="shared" si="54"/>
        <v>1004.775460180658</v>
      </c>
      <c r="Q461" s="61">
        <f t="shared" si="49"/>
        <v>3245.089759780667</v>
      </c>
      <c r="R461" s="61">
        <f t="shared" si="55"/>
        <v>-2660.7083390325015</v>
      </c>
      <c r="S461" s="62">
        <f t="shared" si="50"/>
        <v>1.2196337765305989</v>
      </c>
      <c r="T461" s="59"/>
      <c r="U461" s="59"/>
      <c r="V461" s="59"/>
    </row>
    <row r="462" spans="7:22" ht="17.5" customHeight="1" x14ac:dyDescent="0.4">
      <c r="G462" s="59"/>
      <c r="H462" s="83">
        <v>39825</v>
      </c>
      <c r="I462" s="84">
        <v>1198.14001464843</v>
      </c>
      <c r="J462" s="70">
        <v>0.80274677276611295</v>
      </c>
      <c r="K462" s="85">
        <f t="shared" si="51"/>
        <v>129.88531881051722</v>
      </c>
      <c r="L462" s="59"/>
      <c r="M462" s="83">
        <v>39825</v>
      </c>
      <c r="N462" s="86">
        <f t="shared" si="52"/>
        <v>1269.4759876484497</v>
      </c>
      <c r="O462" s="86">
        <f t="shared" si="53"/>
        <v>900.90174823201767</v>
      </c>
      <c r="P462" s="86">
        <f t="shared" si="54"/>
        <v>1005.3467756042058</v>
      </c>
      <c r="Q462" s="61">
        <f t="shared" si="49"/>
        <v>3175.7245114846733</v>
      </c>
      <c r="R462" s="61">
        <f t="shared" si="55"/>
        <v>-2663.7801589790074</v>
      </c>
      <c r="S462" s="62">
        <f t="shared" si="50"/>
        <v>1.1921871633362895</v>
      </c>
      <c r="T462" s="59"/>
      <c r="U462" s="59"/>
      <c r="V462" s="59"/>
    </row>
    <row r="463" spans="7:22" ht="17.5" customHeight="1" x14ac:dyDescent="0.4">
      <c r="G463" s="59"/>
      <c r="H463" s="83">
        <v>39832</v>
      </c>
      <c r="I463" s="84">
        <v>1175.89001464843</v>
      </c>
      <c r="J463" s="70">
        <v>0.76849615573883001</v>
      </c>
      <c r="K463" s="85">
        <f t="shared" si="51"/>
        <v>129.95917161531756</v>
      </c>
      <c r="L463" s="59"/>
      <c r="M463" s="83">
        <v>39832</v>
      </c>
      <c r="N463" s="86">
        <f t="shared" si="52"/>
        <v>1245.901246483106</v>
      </c>
      <c r="O463" s="86">
        <f t="shared" si="53"/>
        <v>862.46317481791459</v>
      </c>
      <c r="P463" s="86">
        <f t="shared" si="54"/>
        <v>1005.9184158777587</v>
      </c>
      <c r="Q463" s="61">
        <f t="shared" si="49"/>
        <v>3114.2828371787791</v>
      </c>
      <c r="R463" s="61">
        <f t="shared" si="55"/>
        <v>-2666.8555253787813</v>
      </c>
      <c r="S463" s="62">
        <f t="shared" si="50"/>
        <v>1.1677733598772466</v>
      </c>
      <c r="T463" s="59"/>
      <c r="U463" s="59"/>
      <c r="V463" s="59"/>
    </row>
    <row r="464" spans="7:22" ht="17.5" customHeight="1" x14ac:dyDescent="0.4">
      <c r="G464" s="59"/>
      <c r="H464" s="83">
        <v>39839</v>
      </c>
      <c r="I464" s="84">
        <v>1180.25</v>
      </c>
      <c r="J464" s="70">
        <v>0.77461218833923295</v>
      </c>
      <c r="K464" s="85">
        <f t="shared" si="51"/>
        <v>130.03306641282981</v>
      </c>
      <c r="L464" s="59"/>
      <c r="M464" s="83">
        <v>39839</v>
      </c>
      <c r="N464" s="86">
        <f t="shared" si="52"/>
        <v>1250.5208206920026</v>
      </c>
      <c r="O464" s="86">
        <f t="shared" si="53"/>
        <v>869.3270385528765</v>
      </c>
      <c r="P464" s="86">
        <f t="shared" si="54"/>
        <v>1006.4903811860262</v>
      </c>
      <c r="Q464" s="61">
        <f t="shared" si="49"/>
        <v>3126.3382404309054</v>
      </c>
      <c r="R464" s="61">
        <f t="shared" si="55"/>
        <v>-2669.934442326246</v>
      </c>
      <c r="S464" s="62">
        <f t="shared" si="50"/>
        <v>1.170941949311312</v>
      </c>
      <c r="T464" s="59"/>
      <c r="U464" s="59"/>
      <c r="V464" s="59"/>
    </row>
    <row r="465" spans="7:22" x14ac:dyDescent="0.4">
      <c r="G465" s="59"/>
      <c r="H465" s="83">
        <v>39846</v>
      </c>
      <c r="I465" s="84">
        <v>1277.48999023437</v>
      </c>
      <c r="J465" s="70">
        <v>0.90182846784591597</v>
      </c>
      <c r="K465" s="85">
        <f t="shared" si="51"/>
        <v>130.10700322693106</v>
      </c>
      <c r="L465" s="59"/>
      <c r="M465" s="83">
        <v>39846</v>
      </c>
      <c r="N465" s="86">
        <f t="shared" si="52"/>
        <v>1353.5503757794559</v>
      </c>
      <c r="O465" s="86">
        <f t="shared" si="53"/>
        <v>1012.0985481987161</v>
      </c>
      <c r="P465" s="86">
        <f t="shared" si="54"/>
        <v>1007.0626717138231</v>
      </c>
      <c r="Q465" s="61">
        <f t="shared" si="49"/>
        <v>3372.7115956919952</v>
      </c>
      <c r="R465" s="61">
        <f t="shared" si="55"/>
        <v>-2673.0169139205523</v>
      </c>
      <c r="S465" s="62">
        <f t="shared" si="50"/>
        <v>1.2617621602495552</v>
      </c>
      <c r="T465" s="59"/>
      <c r="U465" s="59"/>
      <c r="V465" s="59"/>
    </row>
    <row r="466" spans="7:22" x14ac:dyDescent="0.4">
      <c r="G466" s="59"/>
      <c r="H466" s="83">
        <v>39853</v>
      </c>
      <c r="I466" s="84">
        <v>1236.84997558593</v>
      </c>
      <c r="J466" s="70">
        <v>0.84708839654922397</v>
      </c>
      <c r="K466" s="85">
        <f t="shared" si="51"/>
        <v>130.18098208151193</v>
      </c>
      <c r="L466" s="59"/>
      <c r="M466" s="83">
        <v>39853</v>
      </c>
      <c r="N466" s="86">
        <f t="shared" si="52"/>
        <v>1310.4906981932647</v>
      </c>
      <c r="O466" s="86">
        <f t="shared" si="53"/>
        <v>950.66519511327988</v>
      </c>
      <c r="P466" s="86">
        <f t="shared" si="54"/>
        <v>1007.6352876460693</v>
      </c>
      <c r="Q466" s="61">
        <f t="shared" si="49"/>
        <v>3268.7911809526136</v>
      </c>
      <c r="R466" s="61">
        <f t="shared" si="55"/>
        <v>-2676.1029442655822</v>
      </c>
      <c r="S466" s="62">
        <f t="shared" si="50"/>
        <v>1.22147437861352</v>
      </c>
      <c r="T466" s="59"/>
      <c r="U466" s="59"/>
      <c r="V466" s="59"/>
    </row>
    <row r="467" spans="7:22" x14ac:dyDescent="0.4">
      <c r="G467" s="59"/>
      <c r="H467" s="83">
        <v>39860</v>
      </c>
      <c r="I467" s="84">
        <v>1172.7099609375</v>
      </c>
      <c r="J467" s="70">
        <v>0.760545134544372</v>
      </c>
      <c r="K467" s="85">
        <f t="shared" si="51"/>
        <v>130.25500300047665</v>
      </c>
      <c r="L467" s="59"/>
      <c r="M467" s="83">
        <v>39860</v>
      </c>
      <c r="N467" s="86">
        <f t="shared" si="52"/>
        <v>1242.5318557807659</v>
      </c>
      <c r="O467" s="86">
        <f t="shared" si="53"/>
        <v>853.53995128425356</v>
      </c>
      <c r="P467" s="86">
        <f t="shared" si="54"/>
        <v>1008.2082291677898</v>
      </c>
      <c r="Q467" s="61">
        <f t="shared" si="49"/>
        <v>3104.2800362328094</v>
      </c>
      <c r="R467" s="61">
        <f t="shared" si="55"/>
        <v>-2679.1925374699572</v>
      </c>
      <c r="S467" s="62">
        <f t="shared" si="50"/>
        <v>1.1586625420972079</v>
      </c>
      <c r="T467" s="59"/>
      <c r="U467" s="59"/>
      <c r="V467" s="59"/>
    </row>
    <row r="468" spans="7:22" x14ac:dyDescent="0.4">
      <c r="G468" s="59"/>
      <c r="H468" s="83">
        <v>39867</v>
      </c>
      <c r="I468" s="84">
        <v>1116.98999023437</v>
      </c>
      <c r="J468" s="70">
        <v>0.68867981433868397</v>
      </c>
      <c r="K468" s="85">
        <f t="shared" si="51"/>
        <v>130.32906600774302</v>
      </c>
      <c r="L468" s="59"/>
      <c r="M468" s="83">
        <v>39867</v>
      </c>
      <c r="N468" s="86">
        <f t="shared" si="52"/>
        <v>1183.4943777103465</v>
      </c>
      <c r="O468" s="86">
        <f t="shared" si="53"/>
        <v>772.88737838450334</v>
      </c>
      <c r="P468" s="86">
        <f t="shared" si="54"/>
        <v>1008.7814964641148</v>
      </c>
      <c r="Q468" s="61">
        <f t="shared" si="49"/>
        <v>2965.1632525589648</v>
      </c>
      <c r="R468" s="61">
        <f t="shared" si="55"/>
        <v>-2682.2856976470412</v>
      </c>
      <c r="S468" s="62">
        <f t="shared" si="50"/>
        <v>1.1054613813733825</v>
      </c>
      <c r="T468" s="59"/>
      <c r="U468" s="59"/>
      <c r="V468" s="59"/>
    </row>
    <row r="469" spans="7:22" x14ac:dyDescent="0.4">
      <c r="G469" s="59"/>
      <c r="H469" s="83">
        <v>39874</v>
      </c>
      <c r="I469" s="84">
        <v>1064.69995117187</v>
      </c>
      <c r="J469" s="70">
        <v>0.62782448530197099</v>
      </c>
      <c r="K469" s="85">
        <f t="shared" si="51"/>
        <v>130.40317112724247</v>
      </c>
      <c r="L469" s="59"/>
      <c r="M469" s="83">
        <v>39874</v>
      </c>
      <c r="N469" s="86">
        <f t="shared" si="52"/>
        <v>1128.091045736227</v>
      </c>
      <c r="O469" s="86">
        <f t="shared" si="53"/>
        <v>704.59103116968492</v>
      </c>
      <c r="P469" s="86">
        <f t="shared" si="54"/>
        <v>1009.3550897202797</v>
      </c>
      <c r="Q469" s="61">
        <f t="shared" si="49"/>
        <v>2842.0371666261917</v>
      </c>
      <c r="R469" s="61">
        <f t="shared" si="55"/>
        <v>-2685.382428914947</v>
      </c>
      <c r="S469" s="62">
        <f t="shared" si="50"/>
        <v>1.0583360999254554</v>
      </c>
      <c r="T469" s="59"/>
      <c r="U469" s="59"/>
      <c r="V469" s="59"/>
    </row>
    <row r="470" spans="7:22" x14ac:dyDescent="0.4">
      <c r="G470" s="59"/>
      <c r="H470" s="83">
        <v>39881</v>
      </c>
      <c r="I470" s="84">
        <v>1168.52001953125</v>
      </c>
      <c r="J470" s="70">
        <v>0.74494844675063998</v>
      </c>
      <c r="K470" s="85">
        <f t="shared" si="51"/>
        <v>130.47731838292003</v>
      </c>
      <c r="L470" s="59"/>
      <c r="M470" s="83">
        <v>39881</v>
      </c>
      <c r="N470" s="86">
        <f t="shared" si="52"/>
        <v>1238.0924497515387</v>
      </c>
      <c r="O470" s="86">
        <f t="shared" si="53"/>
        <v>836.03619570815215</v>
      </c>
      <c r="P470" s="86">
        <f t="shared" si="54"/>
        <v>1009.9290091216254</v>
      </c>
      <c r="Q470" s="61">
        <f t="shared" si="49"/>
        <v>3084.057654581316</v>
      </c>
      <c r="R470" s="61">
        <f t="shared" si="55"/>
        <v>-2688.4827353965425</v>
      </c>
      <c r="S470" s="62">
        <f t="shared" si="50"/>
        <v>1.1471368642158781</v>
      </c>
      <c r="T470" s="59"/>
      <c r="U470" s="59"/>
      <c r="V470" s="59"/>
    </row>
    <row r="471" spans="7:22" x14ac:dyDescent="0.4">
      <c r="G471" s="59"/>
      <c r="H471" s="83">
        <v>39888</v>
      </c>
      <c r="I471" s="84">
        <v>1187.18005371093</v>
      </c>
      <c r="J471" s="70">
        <v>0.76818990707397405</v>
      </c>
      <c r="K471" s="85">
        <f t="shared" si="51"/>
        <v>130.55150779873432</v>
      </c>
      <c r="L471" s="59"/>
      <c r="M471" s="83">
        <v>39888</v>
      </c>
      <c r="N471" s="86">
        <f t="shared" si="52"/>
        <v>1257.8634823772657</v>
      </c>
      <c r="O471" s="86">
        <f t="shared" si="53"/>
        <v>862.11947993563945</v>
      </c>
      <c r="P471" s="86">
        <f t="shared" si="54"/>
        <v>1010.5032548535982</v>
      </c>
      <c r="Q471" s="61">
        <f t="shared" si="49"/>
        <v>3130.4862171665036</v>
      </c>
      <c r="R471" s="61">
        <f t="shared" si="55"/>
        <v>-2691.5866212194551</v>
      </c>
      <c r="S471" s="62">
        <f t="shared" si="50"/>
        <v>1.1630635226401147</v>
      </c>
      <c r="T471" s="59"/>
      <c r="U471" s="59"/>
      <c r="V471" s="59"/>
    </row>
    <row r="472" spans="7:22" x14ac:dyDescent="0.4">
      <c r="G472" s="59"/>
      <c r="H472" s="83">
        <v>39895</v>
      </c>
      <c r="I472" s="84">
        <v>1251.46997070312</v>
      </c>
      <c r="J472" s="70">
        <v>0.850757896900177</v>
      </c>
      <c r="K472" s="85">
        <f t="shared" si="51"/>
        <v>130.6257393986576</v>
      </c>
      <c r="L472" s="59"/>
      <c r="M472" s="83">
        <v>39895</v>
      </c>
      <c r="N472" s="86">
        <f t="shared" si="52"/>
        <v>1325.9811521584934</v>
      </c>
      <c r="O472" s="86">
        <f t="shared" si="53"/>
        <v>954.78337956878386</v>
      </c>
      <c r="P472" s="86">
        <f t="shared" si="54"/>
        <v>1011.0778271017494</v>
      </c>
      <c r="Q472" s="61">
        <f t="shared" si="49"/>
        <v>3291.8423588290266</v>
      </c>
      <c r="R472" s="61">
        <f t="shared" si="55"/>
        <v>-2694.6940905160773</v>
      </c>
      <c r="S472" s="62">
        <f t="shared" si="50"/>
        <v>1.2216015058683658</v>
      </c>
      <c r="T472" s="59"/>
      <c r="U472" s="59"/>
      <c r="V472" s="59"/>
    </row>
    <row r="473" spans="7:22" x14ac:dyDescent="0.4">
      <c r="G473" s="59"/>
      <c r="H473" s="83">
        <v>39902</v>
      </c>
      <c r="I473" s="84">
        <v>1316.16003417968</v>
      </c>
      <c r="J473" s="70">
        <v>0.93638426065444902</v>
      </c>
      <c r="K473" s="85">
        <f t="shared" si="51"/>
        <v>130.70001320667575</v>
      </c>
      <c r="L473" s="59"/>
      <c r="M473" s="83">
        <v>39902</v>
      </c>
      <c r="N473" s="86">
        <f t="shared" si="52"/>
        <v>1394.5227927171254</v>
      </c>
      <c r="O473" s="86">
        <f t="shared" si="53"/>
        <v>1050.8796124258295</v>
      </c>
      <c r="P473" s="86">
        <f t="shared" si="54"/>
        <v>1011.6527260517364</v>
      </c>
      <c r="Q473" s="61">
        <f t="shared" si="49"/>
        <v>3457.0551311946915</v>
      </c>
      <c r="R473" s="61">
        <f t="shared" si="55"/>
        <v>-2697.8051474235731</v>
      </c>
      <c r="S473" s="62">
        <f t="shared" si="50"/>
        <v>1.2814324765063958</v>
      </c>
      <c r="T473" s="59"/>
      <c r="U473" s="59"/>
      <c r="V473" s="59"/>
    </row>
    <row r="474" spans="7:22" x14ac:dyDescent="0.4">
      <c r="G474" s="59"/>
      <c r="H474" s="83">
        <v>39909</v>
      </c>
      <c r="I474" s="84">
        <v>1340.28002929687</v>
      </c>
      <c r="J474" s="70">
        <v>0.96788311004638605</v>
      </c>
      <c r="K474" s="85">
        <f t="shared" si="51"/>
        <v>130.77432924678828</v>
      </c>
      <c r="L474" s="59"/>
      <c r="M474" s="83">
        <v>39909</v>
      </c>
      <c r="N474" s="86">
        <f t="shared" si="52"/>
        <v>1420.0788665057598</v>
      </c>
      <c r="O474" s="86">
        <f t="shared" si="53"/>
        <v>1086.229948854726</v>
      </c>
      <c r="P474" s="86">
        <f t="shared" si="54"/>
        <v>1012.2279518893217</v>
      </c>
      <c r="Q474" s="61">
        <f t="shared" si="49"/>
        <v>3518.5367672498078</v>
      </c>
      <c r="R474" s="61">
        <f t="shared" si="55"/>
        <v>-2700.9197960838828</v>
      </c>
      <c r="S474" s="62">
        <f t="shared" si="50"/>
        <v>1.3027179749474249</v>
      </c>
      <c r="T474" s="59"/>
      <c r="U474" s="59"/>
      <c r="V474" s="59"/>
    </row>
    <row r="475" spans="7:22" x14ac:dyDescent="0.4">
      <c r="G475" s="59"/>
      <c r="H475" s="83">
        <v>39916</v>
      </c>
      <c r="I475" s="84">
        <v>1353.92004394531</v>
      </c>
      <c r="J475" s="70">
        <v>0.98653680086135798</v>
      </c>
      <c r="K475" s="85">
        <f t="shared" si="51"/>
        <v>130.8486875430084</v>
      </c>
      <c r="L475" s="59"/>
      <c r="M475" s="83">
        <v>39916</v>
      </c>
      <c r="N475" s="86">
        <f t="shared" si="52"/>
        <v>1434.5309930149047</v>
      </c>
      <c r="O475" s="86">
        <f t="shared" si="53"/>
        <v>1107.1644991217802</v>
      </c>
      <c r="P475" s="86">
        <f t="shared" si="54"/>
        <v>1012.8035048003738</v>
      </c>
      <c r="Q475" s="61">
        <f t="shared" si="49"/>
        <v>3554.498996937059</v>
      </c>
      <c r="R475" s="61">
        <f t="shared" si="55"/>
        <v>-2704.0380406437284</v>
      </c>
      <c r="S475" s="62">
        <f t="shared" si="50"/>
        <v>1.3145151597389761</v>
      </c>
      <c r="T475" s="59"/>
      <c r="U475" s="59"/>
      <c r="V475" s="59"/>
    </row>
    <row r="476" spans="7:22" x14ac:dyDescent="0.4">
      <c r="G476" s="59"/>
      <c r="H476" s="83">
        <v>39923</v>
      </c>
      <c r="I476" s="84">
        <v>1373.28002929687</v>
      </c>
      <c r="J476" s="70">
        <v>1.0103895664214999</v>
      </c>
      <c r="K476" s="85">
        <f t="shared" si="51"/>
        <v>130.92308811936292</v>
      </c>
      <c r="L476" s="59"/>
      <c r="M476" s="83">
        <v>39923</v>
      </c>
      <c r="N476" s="86">
        <f t="shared" si="52"/>
        <v>1455.0436511554835</v>
      </c>
      <c r="O476" s="86">
        <f t="shared" si="53"/>
        <v>1133.9338352590696</v>
      </c>
      <c r="P476" s="86">
        <f t="shared" si="54"/>
        <v>1013.3793849708667</v>
      </c>
      <c r="Q476" s="61">
        <f t="shared" si="49"/>
        <v>3602.3568713854197</v>
      </c>
      <c r="R476" s="61">
        <f t="shared" si="55"/>
        <v>-2707.159885254619</v>
      </c>
      <c r="S476" s="62">
        <f t="shared" si="50"/>
        <v>1.3306775454995352</v>
      </c>
      <c r="T476" s="59"/>
      <c r="U476" s="59"/>
      <c r="V476" s="59"/>
    </row>
    <row r="477" spans="7:22" x14ac:dyDescent="0.4">
      <c r="G477" s="59"/>
      <c r="H477" s="83">
        <v>39930</v>
      </c>
      <c r="I477" s="84">
        <v>1396.61999511718</v>
      </c>
      <c r="J477" s="70">
        <v>1.04892182350158</v>
      </c>
      <c r="K477" s="85">
        <f t="shared" si="51"/>
        <v>130.99753099989232</v>
      </c>
      <c r="L477" s="59"/>
      <c r="M477" s="83">
        <v>39930</v>
      </c>
      <c r="N477" s="86">
        <f t="shared" si="52"/>
        <v>1479.7732535384848</v>
      </c>
      <c r="O477" s="86">
        <f t="shared" si="53"/>
        <v>1177.1775815368064</v>
      </c>
      <c r="P477" s="86">
        <f t="shared" si="54"/>
        <v>1013.9555925868799</v>
      </c>
      <c r="Q477" s="61">
        <f t="shared" si="49"/>
        <v>3670.9064276621712</v>
      </c>
      <c r="R477" s="61">
        <f t="shared" si="55"/>
        <v>-2710.2853340728575</v>
      </c>
      <c r="S477" s="62">
        <f t="shared" si="50"/>
        <v>1.3544354099963891</v>
      </c>
      <c r="T477" s="59"/>
      <c r="U477" s="59"/>
      <c r="V477" s="59"/>
    </row>
    <row r="478" spans="7:22" x14ac:dyDescent="0.4">
      <c r="G478" s="59"/>
      <c r="H478" s="83">
        <v>39937</v>
      </c>
      <c r="I478" s="84">
        <v>1394.16003417968</v>
      </c>
      <c r="J478" s="70">
        <v>1.0412768125534</v>
      </c>
      <c r="K478" s="85">
        <f t="shared" si="51"/>
        <v>131.07201620865078</v>
      </c>
      <c r="L478" s="59"/>
      <c r="M478" s="83">
        <v>39937</v>
      </c>
      <c r="N478" s="86">
        <f t="shared" si="52"/>
        <v>1477.1668291619267</v>
      </c>
      <c r="O478" s="86">
        <f t="shared" si="53"/>
        <v>1168.5977853144739</v>
      </c>
      <c r="P478" s="86">
        <f t="shared" si="54"/>
        <v>1014.5321278345992</v>
      </c>
      <c r="Q478" s="61">
        <f t="shared" si="49"/>
        <v>3660.2967423109994</v>
      </c>
      <c r="R478" s="61">
        <f t="shared" si="55"/>
        <v>-2713.4143912595446</v>
      </c>
      <c r="S478" s="62">
        <f t="shared" si="50"/>
        <v>1.3489634145457303</v>
      </c>
      <c r="T478" s="59"/>
      <c r="U478" s="59"/>
      <c r="V478" s="59"/>
    </row>
    <row r="479" spans="7:22" x14ac:dyDescent="0.4">
      <c r="G479" s="59"/>
      <c r="H479" s="83">
        <v>39944</v>
      </c>
      <c r="I479" s="84">
        <v>1355.10998535156</v>
      </c>
      <c r="J479" s="70">
        <v>0.98378503322601296</v>
      </c>
      <c r="K479" s="85">
        <f t="shared" si="51"/>
        <v>131.14654376970611</v>
      </c>
      <c r="L479" s="59"/>
      <c r="M479" s="83">
        <v>39944</v>
      </c>
      <c r="N479" s="86">
        <f t="shared" si="52"/>
        <v>1435.7917822577933</v>
      </c>
      <c r="O479" s="86">
        <f t="shared" si="53"/>
        <v>1104.0762621365748</v>
      </c>
      <c r="P479" s="86">
        <f t="shared" si="54"/>
        <v>1015.108990900316</v>
      </c>
      <c r="Q479" s="61">
        <f t="shared" si="49"/>
        <v>3554.9770352946844</v>
      </c>
      <c r="R479" s="61">
        <f t="shared" si="55"/>
        <v>-2716.5470609805852</v>
      </c>
      <c r="S479" s="62">
        <f t="shared" si="50"/>
        <v>1.3086381187195237</v>
      </c>
      <c r="T479" s="59"/>
      <c r="U479" s="59"/>
      <c r="V479" s="59"/>
    </row>
    <row r="480" spans="7:22" x14ac:dyDescent="0.4">
      <c r="G480" s="59"/>
      <c r="H480" s="83">
        <v>39951</v>
      </c>
      <c r="I480" s="84">
        <v>1363.17004394531</v>
      </c>
      <c r="J480" s="70">
        <v>0.99387627840042103</v>
      </c>
      <c r="K480" s="85">
        <f t="shared" si="51"/>
        <v>131.22111370713986</v>
      </c>
      <c r="L480" s="59"/>
      <c r="M480" s="83">
        <v>39951</v>
      </c>
      <c r="N480" s="86">
        <f t="shared" si="52"/>
        <v>1444.3317281061152</v>
      </c>
      <c r="O480" s="86">
        <f t="shared" si="53"/>
        <v>1115.4014031746826</v>
      </c>
      <c r="P480" s="86">
        <f t="shared" si="54"/>
        <v>1015.6861819704276</v>
      </c>
      <c r="Q480" s="61">
        <f t="shared" si="49"/>
        <v>3575.4193132512255</v>
      </c>
      <c r="R480" s="61">
        <f t="shared" si="55"/>
        <v>-2719.6833474066943</v>
      </c>
      <c r="S480" s="62">
        <f t="shared" si="50"/>
        <v>1.3146454408600556</v>
      </c>
      <c r="T480" s="59"/>
      <c r="U480" s="59"/>
      <c r="V480" s="59"/>
    </row>
    <row r="481" spans="1:22" x14ac:dyDescent="0.4">
      <c r="G481" s="59"/>
      <c r="H481" s="83">
        <v>39958</v>
      </c>
      <c r="I481" s="84">
        <v>1435.56994628906</v>
      </c>
      <c r="J481" s="70">
        <v>1.1039670705795199</v>
      </c>
      <c r="K481" s="85">
        <f t="shared" si="51"/>
        <v>131.29572604504722</v>
      </c>
      <c r="L481" s="59"/>
      <c r="M481" s="83">
        <v>39958</v>
      </c>
      <c r="N481" s="86">
        <f t="shared" si="52"/>
        <v>1521.0422430791523</v>
      </c>
      <c r="O481" s="86">
        <f t="shared" si="53"/>
        <v>1238.9534254352507</v>
      </c>
      <c r="P481" s="86">
        <f t="shared" si="54"/>
        <v>1016.2637012314373</v>
      </c>
      <c r="Q481" s="61">
        <f t="shared" si="49"/>
        <v>3776.2593697458401</v>
      </c>
      <c r="R481" s="61">
        <f t="shared" si="55"/>
        <v>-2722.8232547134012</v>
      </c>
      <c r="S481" s="62">
        <f t="shared" si="50"/>
        <v>1.386891111352478</v>
      </c>
      <c r="T481" s="59"/>
      <c r="U481" s="59"/>
      <c r="V481" s="59"/>
    </row>
    <row r="482" spans="1:22" x14ac:dyDescent="0.4">
      <c r="G482" s="59"/>
      <c r="H482" s="83">
        <v>39965</v>
      </c>
      <c r="I482" s="84">
        <v>1493.2099609375</v>
      </c>
      <c r="J482" s="70">
        <v>1.19418084621429</v>
      </c>
      <c r="K482" s="85">
        <f t="shared" si="51"/>
        <v>131.37038080753712</v>
      </c>
      <c r="L482" s="59"/>
      <c r="M482" s="83">
        <v>39965</v>
      </c>
      <c r="N482" s="86">
        <f t="shared" si="52"/>
        <v>1582.1140824545951</v>
      </c>
      <c r="O482" s="86">
        <f t="shared" si="53"/>
        <v>1340.1979908963131</v>
      </c>
      <c r="P482" s="86">
        <f t="shared" si="54"/>
        <v>1016.8415488699544</v>
      </c>
      <c r="Q482" s="61">
        <f t="shared" si="49"/>
        <v>3939.1536222208624</v>
      </c>
      <c r="R482" s="61">
        <f t="shared" si="55"/>
        <v>-2725.9667870810563</v>
      </c>
      <c r="S482" s="62">
        <f t="shared" si="50"/>
        <v>1.445048281912076</v>
      </c>
      <c r="T482" s="59"/>
      <c r="U482" s="59"/>
      <c r="V482" s="59"/>
    </row>
    <row r="483" spans="1:22" x14ac:dyDescent="0.4">
      <c r="G483" s="59"/>
      <c r="H483" s="83">
        <v>39972</v>
      </c>
      <c r="I483" s="84">
        <v>1489.96997070312</v>
      </c>
      <c r="J483" s="70">
        <v>1.18561840057373</v>
      </c>
      <c r="K483" s="85">
        <f t="shared" si="51"/>
        <v>131.44507801873215</v>
      </c>
      <c r="L483" s="59"/>
      <c r="M483" s="83">
        <v>39972</v>
      </c>
      <c r="N483" s="86">
        <f t="shared" si="52"/>
        <v>1578.681186672404</v>
      </c>
      <c r="O483" s="86">
        <f t="shared" si="53"/>
        <v>1330.588581667371</v>
      </c>
      <c r="P483" s="86">
        <f t="shared" si="54"/>
        <v>1017.4197250726945</v>
      </c>
      <c r="Q483" s="61">
        <f t="shared" si="49"/>
        <v>3926.6894934124693</v>
      </c>
      <c r="R483" s="61">
        <f t="shared" si="55"/>
        <v>-2729.1139486948368</v>
      </c>
      <c r="S483" s="62">
        <f t="shared" si="50"/>
        <v>1.43881478283102</v>
      </c>
      <c r="T483" s="59"/>
      <c r="U483" s="59"/>
      <c r="V483" s="59"/>
    </row>
    <row r="484" spans="1:22" ht="17.5" customHeight="1" x14ac:dyDescent="0.4">
      <c r="A484" s="4"/>
      <c r="G484" s="59"/>
      <c r="H484" s="83">
        <v>39979</v>
      </c>
      <c r="I484" s="84">
        <v>1471.22998046875</v>
      </c>
      <c r="J484" s="70">
        <v>1.1528965234756401</v>
      </c>
      <c r="K484" s="85">
        <f t="shared" si="51"/>
        <v>131.51981770276868</v>
      </c>
      <c r="L484" s="85"/>
      <c r="M484" s="83">
        <v>39979</v>
      </c>
      <c r="N484" s="86">
        <f t="shared" si="52"/>
        <v>1558.8254374941414</v>
      </c>
      <c r="O484" s="86">
        <f t="shared" si="53"/>
        <v>1293.8656731696854</v>
      </c>
      <c r="P484" s="86">
        <f t="shared" si="54"/>
        <v>1017.9982300264793</v>
      </c>
      <c r="Q484" s="61">
        <f t="shared" si="49"/>
        <v>3870.6893406903059</v>
      </c>
      <c r="R484" s="61">
        <f t="shared" si="55"/>
        <v>-2732.2647437447508</v>
      </c>
      <c r="S484" s="62">
        <f t="shared" si="50"/>
        <v>1.4166596957896798</v>
      </c>
      <c r="T484" s="59"/>
      <c r="U484" s="59"/>
      <c r="V484" s="59"/>
    </row>
    <row r="485" spans="1:22" ht="17.5" customHeight="1" x14ac:dyDescent="0.4">
      <c r="G485" s="59"/>
      <c r="H485" s="83">
        <v>39986</v>
      </c>
      <c r="I485" s="84">
        <v>1480.19995117187</v>
      </c>
      <c r="J485" s="70">
        <v>1.16665828227996</v>
      </c>
      <c r="K485" s="85">
        <f t="shared" si="51"/>
        <v>131.59459988379675</v>
      </c>
      <c r="L485" s="59"/>
      <c r="M485" s="83">
        <v>39986</v>
      </c>
      <c r="N485" s="86">
        <f t="shared" si="52"/>
        <v>1568.3294706441086</v>
      </c>
      <c r="O485" s="86">
        <f t="shared" si="53"/>
        <v>1309.3101358398224</v>
      </c>
      <c r="P485" s="86">
        <f t="shared" si="54"/>
        <v>1018.5770639182366</v>
      </c>
      <c r="Q485" s="61">
        <f t="shared" si="49"/>
        <v>3896.2166704021674</v>
      </c>
      <c r="R485" s="61">
        <f t="shared" si="55"/>
        <v>-2735.4191764256443</v>
      </c>
      <c r="S485" s="62">
        <f t="shared" si="50"/>
        <v>1.4243581766116482</v>
      </c>
      <c r="T485" s="59"/>
      <c r="U485" s="59"/>
      <c r="V485" s="59"/>
    </row>
    <row r="486" spans="1:22" x14ac:dyDescent="0.4">
      <c r="G486" s="59"/>
      <c r="H486" s="83">
        <v>39993</v>
      </c>
      <c r="I486" s="84">
        <v>1446.28002929687</v>
      </c>
      <c r="J486" s="70">
        <v>1.11681079864501</v>
      </c>
      <c r="K486" s="85">
        <f t="shared" si="51"/>
        <v>131.66942458598015</v>
      </c>
      <c r="L486" s="59"/>
      <c r="M486" s="83">
        <v>39993</v>
      </c>
      <c r="N486" s="86">
        <f t="shared" si="52"/>
        <v>1532.3899929563868</v>
      </c>
      <c r="O486" s="86">
        <f t="shared" si="53"/>
        <v>1253.3676061714064</v>
      </c>
      <c r="P486" s="86">
        <f t="shared" si="54"/>
        <v>1019.1562269350005</v>
      </c>
      <c r="Q486" s="61">
        <f t="shared" si="49"/>
        <v>3804.9138260627938</v>
      </c>
      <c r="R486" s="61">
        <f t="shared" si="55"/>
        <v>-2738.5772509372064</v>
      </c>
      <c r="S486" s="62">
        <f t="shared" si="50"/>
        <v>1.3893761166535148</v>
      </c>
      <c r="T486" s="59"/>
      <c r="U486" s="59"/>
      <c r="V486" s="59"/>
    </row>
    <row r="487" spans="1:22" x14ac:dyDescent="0.4">
      <c r="G487" s="59"/>
      <c r="H487" s="83">
        <v>40000</v>
      </c>
      <c r="I487" s="84">
        <v>1419.83996582031</v>
      </c>
      <c r="J487" s="70">
        <v>1.07338631153106</v>
      </c>
      <c r="K487" s="85">
        <f t="shared" si="51"/>
        <v>131.74429183349645</v>
      </c>
      <c r="L487" s="59"/>
      <c r="M487" s="83">
        <v>40000</v>
      </c>
      <c r="N487" s="86">
        <f t="shared" si="52"/>
        <v>1504.3757164235703</v>
      </c>
      <c r="O487" s="86">
        <f t="shared" si="53"/>
        <v>1204.6334378330748</v>
      </c>
      <c r="P487" s="86">
        <f t="shared" si="54"/>
        <v>1019.7357192639116</v>
      </c>
      <c r="Q487" s="61">
        <f t="shared" si="49"/>
        <v>3728.7448735205567</v>
      </c>
      <c r="R487" s="61">
        <f t="shared" si="55"/>
        <v>-2741.7389714839746</v>
      </c>
      <c r="S487" s="62">
        <f t="shared" si="50"/>
        <v>1.35999265878413</v>
      </c>
      <c r="T487" s="59"/>
      <c r="U487" s="59"/>
      <c r="V487" s="59"/>
    </row>
    <row r="488" spans="1:22" x14ac:dyDescent="0.4">
      <c r="G488" s="59"/>
      <c r="H488" s="83">
        <v>40007</v>
      </c>
      <c r="I488" s="84">
        <v>1527.26000976562</v>
      </c>
      <c r="J488" s="70">
        <v>1.2376058101653999</v>
      </c>
      <c r="K488" s="85">
        <f t="shared" si="51"/>
        <v>131.81920165053691</v>
      </c>
      <c r="L488" s="59"/>
      <c r="M488" s="83">
        <v>40007</v>
      </c>
      <c r="N488" s="86">
        <f t="shared" si="52"/>
        <v>1618.1914347148306</v>
      </c>
      <c r="O488" s="86">
        <f t="shared" si="53"/>
        <v>1388.932694376542</v>
      </c>
      <c r="P488" s="86">
        <f t="shared" si="54"/>
        <v>1020.3155410922168</v>
      </c>
      <c r="Q488" s="61">
        <f t="shared" si="49"/>
        <v>4027.4396701835894</v>
      </c>
      <c r="R488" s="61">
        <f t="shared" si="55"/>
        <v>-2744.9043422753407</v>
      </c>
      <c r="S488" s="62">
        <f t="shared" si="50"/>
        <v>1.4672422671185377</v>
      </c>
      <c r="T488" s="59"/>
      <c r="U488" s="59"/>
      <c r="V488" s="59"/>
    </row>
    <row r="489" spans="1:22" x14ac:dyDescent="0.4">
      <c r="G489" s="59"/>
      <c r="H489" s="83">
        <v>40014</v>
      </c>
      <c r="I489" s="84">
        <v>1599.06005859375</v>
      </c>
      <c r="J489" s="70">
        <v>1.3571760654449401</v>
      </c>
      <c r="K489" s="85">
        <f t="shared" si="51"/>
        <v>131.89415406130655</v>
      </c>
      <c r="L489" s="59"/>
      <c r="M489" s="83">
        <v>40014</v>
      </c>
      <c r="N489" s="86">
        <f t="shared" si="52"/>
        <v>1694.2663815365029</v>
      </c>
      <c r="O489" s="86">
        <f t="shared" si="53"/>
        <v>1523.1232706235196</v>
      </c>
      <c r="P489" s="86">
        <f t="shared" si="54"/>
        <v>1020.8956926072696</v>
      </c>
      <c r="Q489" s="61">
        <f t="shared" si="49"/>
        <v>4238.2853447672924</v>
      </c>
      <c r="R489" s="61">
        <f t="shared" si="55"/>
        <v>-2748.073367525556</v>
      </c>
      <c r="S489" s="62">
        <f t="shared" si="50"/>
        <v>1.5422751789860567</v>
      </c>
      <c r="T489" s="59"/>
      <c r="U489" s="59"/>
      <c r="V489" s="59"/>
    </row>
    <row r="490" spans="1:22" ht="17.5" customHeight="1" x14ac:dyDescent="0.4">
      <c r="G490" s="59"/>
      <c r="H490" s="83">
        <v>40021</v>
      </c>
      <c r="I490" s="84">
        <v>1603.35998535156</v>
      </c>
      <c r="J490" s="70">
        <v>1.36329233646392</v>
      </c>
      <c r="K490" s="85">
        <f t="shared" si="51"/>
        <v>131.96914909002419</v>
      </c>
      <c r="L490" s="59"/>
      <c r="M490" s="83">
        <v>40021</v>
      </c>
      <c r="N490" s="86">
        <f t="shared" si="52"/>
        <v>1698.8223213273034</v>
      </c>
      <c r="O490" s="86">
        <f t="shared" si="53"/>
        <v>1529.9874019294268</v>
      </c>
      <c r="P490" s="86">
        <f t="shared" si="54"/>
        <v>1021.4761739965296</v>
      </c>
      <c r="Q490" s="61">
        <f t="shared" si="49"/>
        <v>4250.2858972532595</v>
      </c>
      <c r="R490" s="61">
        <f t="shared" si="55"/>
        <v>-2751.2460514537374</v>
      </c>
      <c r="S490" s="62">
        <f t="shared" si="50"/>
        <v>1.5448585178368328</v>
      </c>
      <c r="T490" s="59"/>
      <c r="U490" s="59"/>
      <c r="V490" s="59"/>
    </row>
    <row r="491" spans="1:22" x14ac:dyDescent="0.4">
      <c r="E491" s="4"/>
      <c r="F491" s="4"/>
      <c r="G491" s="59"/>
      <c r="H491" s="83">
        <v>40028</v>
      </c>
      <c r="I491" s="84">
        <v>1619.48999023437</v>
      </c>
      <c r="J491" s="70">
        <v>1.3914265632629299</v>
      </c>
      <c r="K491" s="85">
        <f t="shared" si="51"/>
        <v>132.0441867609224</v>
      </c>
      <c r="L491" s="59"/>
      <c r="M491" s="83">
        <v>40028</v>
      </c>
      <c r="N491" s="86">
        <f t="shared" si="52"/>
        <v>1715.912689422044</v>
      </c>
      <c r="O491" s="86">
        <f t="shared" si="53"/>
        <v>1561.5617102521446</v>
      </c>
      <c r="P491" s="86">
        <f t="shared" si="54"/>
        <v>1022.0569854475636</v>
      </c>
      <c r="Q491" s="61">
        <f t="shared" si="49"/>
        <v>4299.5313851217525</v>
      </c>
      <c r="R491" s="61">
        <f t="shared" si="55"/>
        <v>-2754.422398283873</v>
      </c>
      <c r="S491" s="62">
        <f t="shared" si="50"/>
        <v>1.5609557153617943</v>
      </c>
      <c r="T491" s="59"/>
      <c r="U491" s="59"/>
      <c r="V491" s="59"/>
    </row>
    <row r="492" spans="1:22" x14ac:dyDescent="0.4">
      <c r="B492" s="27"/>
      <c r="C492" s="4"/>
      <c r="D492" s="4"/>
      <c r="G492" s="59"/>
      <c r="H492" s="83">
        <v>40035</v>
      </c>
      <c r="I492" s="84">
        <v>1611.57995605468</v>
      </c>
      <c r="J492" s="70">
        <v>1.3752194643020601</v>
      </c>
      <c r="K492" s="85">
        <f t="shared" si="51"/>
        <v>132.11926709824752</v>
      </c>
      <c r="L492" s="59"/>
      <c r="M492" s="83">
        <v>40035</v>
      </c>
      <c r="N492" s="86">
        <f t="shared" si="52"/>
        <v>1707.531700280686</v>
      </c>
      <c r="O492" s="86">
        <f t="shared" si="53"/>
        <v>1543.3729061572933</v>
      </c>
      <c r="P492" s="86">
        <f t="shared" si="54"/>
        <v>1022.6381271480448</v>
      </c>
      <c r="Q492" s="61">
        <f t="shared" si="49"/>
        <v>4273.542733586024</v>
      </c>
      <c r="R492" s="61">
        <f t="shared" si="55"/>
        <v>-2757.6024122448275</v>
      </c>
      <c r="S492" s="62">
        <f t="shared" si="50"/>
        <v>1.5497312863557966</v>
      </c>
      <c r="T492" s="59"/>
      <c r="U492" s="59"/>
      <c r="V492" s="59"/>
    </row>
    <row r="493" spans="1:22" x14ac:dyDescent="0.4">
      <c r="G493" s="64"/>
      <c r="H493" s="83">
        <v>40042</v>
      </c>
      <c r="I493" s="84">
        <v>1637.78002929687</v>
      </c>
      <c r="J493" s="70">
        <v>1.41711473464965</v>
      </c>
      <c r="K493" s="85">
        <f t="shared" si="51"/>
        <v>132.19439012625966</v>
      </c>
      <c r="L493" s="59"/>
      <c r="M493" s="83">
        <v>40042</v>
      </c>
      <c r="N493" s="86">
        <f t="shared" si="52"/>
        <v>1735.2916978176604</v>
      </c>
      <c r="O493" s="86">
        <f t="shared" si="53"/>
        <v>1590.3908744373025</v>
      </c>
      <c r="P493" s="86">
        <f t="shared" si="54"/>
        <v>1023.2195992857528</v>
      </c>
      <c r="Q493" s="61">
        <f t="shared" si="49"/>
        <v>4348.9021715407162</v>
      </c>
      <c r="R493" s="61">
        <f t="shared" si="55"/>
        <v>-2760.7860975703475</v>
      </c>
      <c r="S493" s="62">
        <f t="shared" si="50"/>
        <v>1.5752405357908761</v>
      </c>
      <c r="T493" s="59"/>
      <c r="U493" s="59"/>
      <c r="V493" s="59"/>
    </row>
    <row r="494" spans="1:22" ht="17.5" customHeight="1" thickBot="1" x14ac:dyDescent="0.45">
      <c r="G494" s="66" t="s">
        <v>50</v>
      </c>
      <c r="H494" s="93">
        <v>40049</v>
      </c>
      <c r="I494" s="94">
        <v>1643.23999023437</v>
      </c>
      <c r="J494" s="70">
        <v>1.42995834350585</v>
      </c>
      <c r="K494" s="85">
        <f t="shared" si="51"/>
        <v>132.26955586923279</v>
      </c>
      <c r="L494" s="59"/>
      <c r="M494" s="93">
        <v>40049</v>
      </c>
      <c r="N494" s="86">
        <f t="shared" si="52"/>
        <v>1741.0767389805571</v>
      </c>
      <c r="O494" s="86">
        <f t="shared" si="53"/>
        <v>1604.804921387984</v>
      </c>
      <c r="P494" s="86">
        <f t="shared" si="54"/>
        <v>1023.8014020485743</v>
      </c>
      <c r="Q494" s="61">
        <f t="shared" si="49"/>
        <v>4369.6830624171153</v>
      </c>
      <c r="R494" s="61">
        <f t="shared" si="55"/>
        <v>-2763.9734584990679</v>
      </c>
      <c r="S494" s="62">
        <f t="shared" si="50"/>
        <v>1.5809424829969252</v>
      </c>
      <c r="T494" s="59"/>
      <c r="U494" s="59"/>
      <c r="V494" s="59"/>
    </row>
    <row r="495" spans="1:22" x14ac:dyDescent="0.4">
      <c r="G495" s="64"/>
      <c r="H495" s="83">
        <v>40056</v>
      </c>
      <c r="I495" s="84">
        <v>1638.06994628906</v>
      </c>
      <c r="J495" s="70">
        <v>1.4207842350006099</v>
      </c>
      <c r="K495" s="85">
        <f t="shared" si="51"/>
        <v>132.34476435145461</v>
      </c>
      <c r="L495" s="59"/>
      <c r="M495" s="83">
        <v>40056</v>
      </c>
      <c r="N495" s="86">
        <f t="shared" si="52"/>
        <v>1735.5988761570006</v>
      </c>
      <c r="O495" s="86">
        <f t="shared" si="53"/>
        <v>1594.5090588928144</v>
      </c>
      <c r="P495" s="86">
        <f t="shared" si="54"/>
        <v>1024.3835356245029</v>
      </c>
      <c r="Q495" s="61">
        <f t="shared" si="49"/>
        <v>4354.4914706743175</v>
      </c>
      <c r="R495" s="61">
        <f t="shared" si="55"/>
        <v>-2767.1644992745173</v>
      </c>
      <c r="S495" s="62">
        <f t="shared" si="50"/>
        <v>1.5736294216754942</v>
      </c>
      <c r="T495" s="59"/>
      <c r="U495" s="59"/>
      <c r="V495" s="59"/>
    </row>
    <row r="496" spans="1:22" x14ac:dyDescent="0.4">
      <c r="G496" s="64"/>
      <c r="H496" s="83">
        <v>40063</v>
      </c>
      <c r="I496" s="84">
        <v>1685.4599609375</v>
      </c>
      <c r="J496" s="70">
        <v>1.50335252285003</v>
      </c>
      <c r="K496" s="85">
        <f t="shared" si="51"/>
        <v>132.42001559722669</v>
      </c>
      <c r="L496" s="59"/>
      <c r="M496" s="83">
        <v>40063</v>
      </c>
      <c r="N496" s="86">
        <f t="shared" si="52"/>
        <v>1785.8104415124535</v>
      </c>
      <c r="O496" s="86">
        <f t="shared" si="53"/>
        <v>1687.1732929896357</v>
      </c>
      <c r="P496" s="86">
        <f t="shared" si="54"/>
        <v>1024.966000201639</v>
      </c>
      <c r="Q496" s="61">
        <f t="shared" si="49"/>
        <v>4497.9497347037286</v>
      </c>
      <c r="R496" s="61">
        <f t="shared" si="55"/>
        <v>-2770.3592241451229</v>
      </c>
      <c r="S496" s="62">
        <f t="shared" si="50"/>
        <v>1.6235980141137492</v>
      </c>
      <c r="T496" s="59"/>
      <c r="U496" s="59"/>
      <c r="V496" s="59"/>
    </row>
    <row r="497" spans="7:22" x14ac:dyDescent="0.4">
      <c r="G497" s="64"/>
      <c r="H497" s="83">
        <v>40070</v>
      </c>
      <c r="I497" s="84">
        <v>1725.23999023437</v>
      </c>
      <c r="J497" s="70">
        <v>1.5764409303665099</v>
      </c>
      <c r="K497" s="85">
        <f t="shared" si="51"/>
        <v>132.49530963086437</v>
      </c>
      <c r="L497" s="59"/>
      <c r="M497" s="83">
        <v>40070</v>
      </c>
      <c r="N497" s="86">
        <f t="shared" si="52"/>
        <v>1827.9589311404761</v>
      </c>
      <c r="O497" s="86">
        <f t="shared" si="53"/>
        <v>1769.1985048509055</v>
      </c>
      <c r="P497" s="86">
        <f t="shared" si="54"/>
        <v>1025.5487959681898</v>
      </c>
      <c r="Q497" s="61">
        <f t="shared" si="49"/>
        <v>4622.7062319595716</v>
      </c>
      <c r="R497" s="61">
        <f t="shared" si="55"/>
        <v>-2773.557637364217</v>
      </c>
      <c r="S497" s="62">
        <f t="shared" si="50"/>
        <v>1.6667063881003923</v>
      </c>
      <c r="T497" s="59"/>
      <c r="U497" s="59"/>
      <c r="V497" s="59"/>
    </row>
    <row r="498" spans="7:22" x14ac:dyDescent="0.4">
      <c r="G498" s="64"/>
      <c r="H498" s="83">
        <v>40077</v>
      </c>
      <c r="I498" s="84">
        <v>1694.15002441406</v>
      </c>
      <c r="J498" s="70">
        <v>1.5195608139037999</v>
      </c>
      <c r="K498" s="85">
        <f t="shared" si="51"/>
        <v>132.57064647669682</v>
      </c>
      <c r="L498" s="59"/>
      <c r="M498" s="83">
        <v>40077</v>
      </c>
      <c r="N498" s="86">
        <f t="shared" si="52"/>
        <v>1795.0179020594335</v>
      </c>
      <c r="O498" s="86">
        <f t="shared" si="53"/>
        <v>1705.3634349392305</v>
      </c>
      <c r="P498" s="86">
        <f t="shared" si="54"/>
        <v>1026.1319231124696</v>
      </c>
      <c r="Q498" s="61">
        <f t="shared" si="49"/>
        <v>4526.5132601111336</v>
      </c>
      <c r="R498" s="61">
        <f t="shared" si="55"/>
        <v>-2776.7597431900431</v>
      </c>
      <c r="S498" s="62">
        <f t="shared" si="50"/>
        <v>1.6301422084544159</v>
      </c>
      <c r="T498" s="59"/>
      <c r="U498" s="59"/>
      <c r="V498" s="59"/>
    </row>
    <row r="499" spans="7:22" x14ac:dyDescent="0.4">
      <c r="G499" s="64"/>
      <c r="H499" s="83">
        <v>40084</v>
      </c>
      <c r="I499" s="84">
        <v>1662.48999023437</v>
      </c>
      <c r="J499" s="70">
        <v>1.4577876329421899</v>
      </c>
      <c r="K499" s="85">
        <f t="shared" si="51"/>
        <v>132.64602615906708</v>
      </c>
      <c r="L499" s="59"/>
      <c r="M499" s="83">
        <v>40084</v>
      </c>
      <c r="N499" s="86">
        <f t="shared" si="52"/>
        <v>1761.4728633595626</v>
      </c>
      <c r="O499" s="86">
        <f t="shared" si="53"/>
        <v>1636.0370064686401</v>
      </c>
      <c r="P499" s="86">
        <f t="shared" si="54"/>
        <v>1026.7153818228999</v>
      </c>
      <c r="Q499" s="61">
        <f t="shared" si="49"/>
        <v>4424.2252516511026</v>
      </c>
      <c r="R499" s="61">
        <f t="shared" si="55"/>
        <v>-2779.9655458857596</v>
      </c>
      <c r="S499" s="62">
        <f t="shared" si="50"/>
        <v>1.5914676562084673</v>
      </c>
      <c r="T499" s="59"/>
      <c r="U499" s="59"/>
      <c r="V499" s="59"/>
    </row>
    <row r="500" spans="7:22" x14ac:dyDescent="0.4">
      <c r="G500" s="64"/>
      <c r="H500" s="83">
        <v>40091</v>
      </c>
      <c r="I500" s="84">
        <v>1727.76000976562</v>
      </c>
      <c r="J500" s="70">
        <v>1.57215940952301</v>
      </c>
      <c r="K500" s="85">
        <f t="shared" si="51"/>
        <v>132.721448702332</v>
      </c>
      <c r="L500" s="59"/>
      <c r="M500" s="83">
        <v>40091</v>
      </c>
      <c r="N500" s="86">
        <f t="shared" si="52"/>
        <v>1830.62898993512</v>
      </c>
      <c r="O500" s="86">
        <f t="shared" si="53"/>
        <v>1764.3934657727541</v>
      </c>
      <c r="P500" s="86">
        <f t="shared" si="54"/>
        <v>1027.2991722880092</v>
      </c>
      <c r="Q500" s="61">
        <f t="shared" si="49"/>
        <v>4622.3216279958833</v>
      </c>
      <c r="R500" s="61">
        <f t="shared" si="55"/>
        <v>-2783.175049719448</v>
      </c>
      <c r="S500" s="62">
        <f t="shared" si="50"/>
        <v>1.6608088048438874</v>
      </c>
      <c r="T500" s="59"/>
      <c r="U500" s="59"/>
      <c r="V500" s="59"/>
    </row>
    <row r="501" spans="7:22" x14ac:dyDescent="0.4">
      <c r="G501" s="64"/>
      <c r="H501" s="83">
        <v>40098</v>
      </c>
      <c r="I501" s="84">
        <v>1739.31994628906</v>
      </c>
      <c r="J501" s="70">
        <v>1.59631788730621</v>
      </c>
      <c r="K501" s="85">
        <f t="shared" si="51"/>
        <v>132.79691413086229</v>
      </c>
      <c r="L501" s="59"/>
      <c r="M501" s="83">
        <v>40098</v>
      </c>
      <c r="N501" s="86">
        <f t="shared" si="52"/>
        <v>1842.8771926959246</v>
      </c>
      <c r="O501" s="86">
        <f t="shared" si="53"/>
        <v>1791.505894757692</v>
      </c>
      <c r="P501" s="86">
        <f t="shared" si="54"/>
        <v>1027.8832946964333</v>
      </c>
      <c r="Q501" s="61">
        <f t="shared" si="49"/>
        <v>4662.26638215005</v>
      </c>
      <c r="R501" s="61">
        <f t="shared" si="55"/>
        <v>-2786.3882589641166</v>
      </c>
      <c r="S501" s="62">
        <f t="shared" si="50"/>
        <v>1.6732292662915973</v>
      </c>
      <c r="T501" s="59"/>
      <c r="U501" s="59"/>
      <c r="V501" s="59"/>
    </row>
    <row r="502" spans="7:22" x14ac:dyDescent="0.4">
      <c r="G502" s="64"/>
      <c r="H502" s="83">
        <v>40105</v>
      </c>
      <c r="I502" s="84">
        <v>1753.63000488281</v>
      </c>
      <c r="J502" s="70">
        <v>1.6223120689392001</v>
      </c>
      <c r="K502" s="85">
        <f t="shared" si="51"/>
        <v>132.87242246904253</v>
      </c>
      <c r="L502" s="59"/>
      <c r="M502" s="83">
        <v>40105</v>
      </c>
      <c r="N502" s="86">
        <f t="shared" si="52"/>
        <v>1858.0392568491184</v>
      </c>
      <c r="O502" s="86">
        <f t="shared" si="53"/>
        <v>1820.6784862541692</v>
      </c>
      <c r="P502" s="86">
        <f t="shared" si="54"/>
        <v>1028.4677492369151</v>
      </c>
      <c r="Q502" s="61">
        <f t="shared" si="49"/>
        <v>4707.1854923402025</v>
      </c>
      <c r="R502" s="61">
        <f t="shared" si="55"/>
        <v>-2789.6051778977071</v>
      </c>
      <c r="S502" s="62">
        <f t="shared" si="50"/>
        <v>1.6874020487327945</v>
      </c>
      <c r="T502" s="59"/>
      <c r="U502" s="59"/>
      <c r="V502" s="59"/>
    </row>
    <row r="503" spans="7:22" x14ac:dyDescent="0.4">
      <c r="G503" s="64"/>
      <c r="H503" s="83">
        <v>40112</v>
      </c>
      <c r="I503" s="84">
        <v>1667.13000488281</v>
      </c>
      <c r="J503" s="70">
        <v>1.4587043523788401</v>
      </c>
      <c r="K503" s="85">
        <f t="shared" si="51"/>
        <v>132.94797374127114</v>
      </c>
      <c r="L503" s="59"/>
      <c r="M503" s="83">
        <v>40112</v>
      </c>
      <c r="N503" s="86">
        <f t="shared" si="52"/>
        <v>1766.3891395096919</v>
      </c>
      <c r="O503" s="86">
        <f t="shared" si="53"/>
        <v>1637.0658167624151</v>
      </c>
      <c r="P503" s="86">
        <f t="shared" si="54"/>
        <v>1029.0525360983049</v>
      </c>
      <c r="Q503" s="61">
        <f t="shared" si="49"/>
        <v>4432.5074923704115</v>
      </c>
      <c r="R503" s="61">
        <f t="shared" si="55"/>
        <v>-2792.8258108031005</v>
      </c>
      <c r="S503" s="62">
        <f t="shared" si="50"/>
        <v>1.5871048868227864</v>
      </c>
      <c r="T503" s="59"/>
      <c r="U503" s="59"/>
      <c r="V503" s="59"/>
    </row>
    <row r="504" spans="7:22" x14ac:dyDescent="0.4">
      <c r="G504" s="64"/>
      <c r="H504" s="83">
        <v>40119</v>
      </c>
      <c r="I504" s="84">
        <v>1730.76000976562</v>
      </c>
      <c r="J504" s="70">
        <v>1.5764409303665099</v>
      </c>
      <c r="K504" s="85">
        <f t="shared" si="51"/>
        <v>133.02356797196043</v>
      </c>
      <c r="L504" s="59"/>
      <c r="M504" s="83">
        <v>40119</v>
      </c>
      <c r="N504" s="86">
        <f t="shared" si="52"/>
        <v>1833.8076067214588</v>
      </c>
      <c r="O504" s="86">
        <f t="shared" si="53"/>
        <v>1769.1985048509052</v>
      </c>
      <c r="P504" s="86">
        <f t="shared" si="54"/>
        <v>1029.6376554695605</v>
      </c>
      <c r="Q504" s="61">
        <f t="shared" si="49"/>
        <v>4632.6437670419245</v>
      </c>
      <c r="R504" s="61">
        <f t="shared" si="55"/>
        <v>-2796.0501619681218</v>
      </c>
      <c r="S504" s="62">
        <f t="shared" si="50"/>
        <v>1.6568528812734304</v>
      </c>
      <c r="T504" s="59"/>
      <c r="U504" s="59"/>
      <c r="V504" s="59"/>
    </row>
    <row r="505" spans="7:22" x14ac:dyDescent="0.4">
      <c r="G505" s="64"/>
      <c r="H505" s="83">
        <v>40126</v>
      </c>
      <c r="I505" s="84">
        <v>1788.60998535156</v>
      </c>
      <c r="J505" s="70">
        <v>1.68225085735321</v>
      </c>
      <c r="K505" s="85">
        <f t="shared" si="51"/>
        <v>133.09920518553656</v>
      </c>
      <c r="L505" s="59"/>
      <c r="M505" s="83">
        <v>40126</v>
      </c>
      <c r="N505" s="86">
        <f t="shared" si="52"/>
        <v>1895.101907883706</v>
      </c>
      <c r="O505" s="86">
        <f t="shared" si="53"/>
        <v>1887.9462238534379</v>
      </c>
      <c r="P505" s="86">
        <f t="shared" si="54"/>
        <v>1030.2231075397472</v>
      </c>
      <c r="Q505" s="61">
        <f t="shared" si="49"/>
        <v>4813.2712392768917</v>
      </c>
      <c r="R505" s="61">
        <f t="shared" si="55"/>
        <v>-2799.2782356855469</v>
      </c>
      <c r="S505" s="62">
        <f t="shared" si="50"/>
        <v>1.719468675145154</v>
      </c>
      <c r="T505" s="59"/>
      <c r="U505" s="59"/>
      <c r="V505" s="59"/>
    </row>
    <row r="506" spans="7:22" x14ac:dyDescent="0.4">
      <c r="G506" s="64"/>
      <c r="H506" s="83">
        <v>40133</v>
      </c>
      <c r="I506" s="84">
        <v>1764.39001464843</v>
      </c>
      <c r="J506" s="70">
        <v>1.6385192871093699</v>
      </c>
      <c r="K506" s="85">
        <f t="shared" si="51"/>
        <v>133.17488540643964</v>
      </c>
      <c r="L506" s="59"/>
      <c r="M506" s="83">
        <v>40133</v>
      </c>
      <c r="N506" s="86">
        <f t="shared" si="52"/>
        <v>1869.4399060698406</v>
      </c>
      <c r="O506" s="86">
        <f t="shared" si="53"/>
        <v>1838.8674241345061</v>
      </c>
      <c r="P506" s="86">
        <f t="shared" si="54"/>
        <v>1030.8088924980373</v>
      </c>
      <c r="Q506" s="61">
        <f t="shared" si="49"/>
        <v>4739.1162227023842</v>
      </c>
      <c r="R506" s="61">
        <f t="shared" si="55"/>
        <v>-2802.5100362531075</v>
      </c>
      <c r="S506" s="62">
        <f t="shared" si="50"/>
        <v>1.691025602548234</v>
      </c>
      <c r="T506" s="59"/>
      <c r="U506" s="59"/>
      <c r="V506" s="59"/>
    </row>
    <row r="507" spans="7:22" x14ac:dyDescent="0.4">
      <c r="G507" s="64"/>
      <c r="H507" s="83">
        <v>40140</v>
      </c>
      <c r="I507" s="84">
        <v>1765.4599609375</v>
      </c>
      <c r="J507" s="70">
        <v>1.6409660577773999</v>
      </c>
      <c r="K507" s="85">
        <f t="shared" si="51"/>
        <v>133.25060865912363</v>
      </c>
      <c r="L507" s="59"/>
      <c r="M507" s="83">
        <v>40140</v>
      </c>
      <c r="N507" s="86">
        <f t="shared" si="52"/>
        <v>1870.5735558148135</v>
      </c>
      <c r="O507" s="86">
        <f t="shared" si="53"/>
        <v>1841.6133709849128</v>
      </c>
      <c r="P507" s="86">
        <f t="shared" si="54"/>
        <v>1031.3950105337112</v>
      </c>
      <c r="Q507" s="61">
        <f t="shared" si="49"/>
        <v>4743.581937333438</v>
      </c>
      <c r="R507" s="61">
        <f t="shared" si="55"/>
        <v>-2805.7455679734976</v>
      </c>
      <c r="S507" s="62">
        <f t="shared" si="50"/>
        <v>1.6906671764822849</v>
      </c>
      <c r="T507" s="59"/>
      <c r="U507" s="59"/>
      <c r="V507" s="59"/>
    </row>
    <row r="508" spans="7:22" x14ac:dyDescent="0.4">
      <c r="G508" s="64"/>
      <c r="H508" s="83">
        <v>40147</v>
      </c>
      <c r="I508" s="84">
        <v>1791.91003417968</v>
      </c>
      <c r="J508" s="70">
        <v>1.6862257719039899</v>
      </c>
      <c r="K508" s="85">
        <f t="shared" si="51"/>
        <v>133.3263749680564</v>
      </c>
      <c r="L508" s="59"/>
      <c r="M508" s="83">
        <v>40147</v>
      </c>
      <c r="N508" s="86">
        <f t="shared" si="52"/>
        <v>1898.5984380839723</v>
      </c>
      <c r="O508" s="86">
        <f t="shared" si="53"/>
        <v>1892.4071666928978</v>
      </c>
      <c r="P508" s="86">
        <f t="shared" si="54"/>
        <v>1031.9814618361568</v>
      </c>
      <c r="Q508" s="61">
        <f t="shared" si="49"/>
        <v>4822.9870666130273</v>
      </c>
      <c r="R508" s="61">
        <f t="shared" si="55"/>
        <v>-2808.9848351543778</v>
      </c>
      <c r="S508" s="62">
        <f t="shared" si="50"/>
        <v>1.7169857972365887</v>
      </c>
      <c r="T508" s="59"/>
      <c r="U508" s="59"/>
      <c r="V508" s="59"/>
    </row>
    <row r="509" spans="7:22" x14ac:dyDescent="0.4">
      <c r="G509" s="59"/>
      <c r="H509" s="83">
        <v>40154</v>
      </c>
      <c r="I509" s="84">
        <v>1792.06005859375</v>
      </c>
      <c r="J509" s="70">
        <v>1.6871436834335301</v>
      </c>
      <c r="K509" s="85">
        <f t="shared" si="51"/>
        <v>133.40218435771973</v>
      </c>
      <c r="L509" s="59"/>
      <c r="M509" s="83">
        <v>40154</v>
      </c>
      <c r="N509" s="86">
        <f t="shared" si="52"/>
        <v>1898.757394790947</v>
      </c>
      <c r="O509" s="86">
        <f t="shared" si="53"/>
        <v>1893.4373148414049</v>
      </c>
      <c r="P509" s="86">
        <f t="shared" si="54"/>
        <v>1032.5682465948694</v>
      </c>
      <c r="Q509" s="61">
        <f t="shared" si="49"/>
        <v>4824.7629562272214</v>
      </c>
      <c r="R509" s="61">
        <f t="shared" si="55"/>
        <v>-2812.2278421083824</v>
      </c>
      <c r="S509" s="62">
        <f t="shared" si="50"/>
        <v>1.7156372908284707</v>
      </c>
      <c r="T509" s="59"/>
      <c r="U509" s="59"/>
      <c r="V509" s="59"/>
    </row>
    <row r="510" spans="7:22" x14ac:dyDescent="0.4">
      <c r="G510" s="59"/>
      <c r="H510" s="83">
        <v>40161</v>
      </c>
      <c r="I510" s="84">
        <v>1807.35998535156</v>
      </c>
      <c r="J510" s="70">
        <v>1.7155833244323699</v>
      </c>
      <c r="K510" s="85">
        <f t="shared" si="51"/>
        <v>133.47803685260934</v>
      </c>
      <c r="L510" s="59"/>
      <c r="M510" s="83">
        <v>40161</v>
      </c>
      <c r="N510" s="86">
        <f t="shared" si="52"/>
        <v>1914.9682627983218</v>
      </c>
      <c r="O510" s="86">
        <f t="shared" si="53"/>
        <v>1925.3543815480821</v>
      </c>
      <c r="P510" s="86">
        <f t="shared" si="54"/>
        <v>1033.1553649994523</v>
      </c>
      <c r="Q510" s="61">
        <f t="shared" si="49"/>
        <v>4873.4780093458558</v>
      </c>
      <c r="R510" s="61">
        <f t="shared" si="55"/>
        <v>-2815.4745931531247</v>
      </c>
      <c r="S510" s="62">
        <f t="shared" si="50"/>
        <v>1.7309614589304172</v>
      </c>
      <c r="T510" s="59"/>
      <c r="U510" s="59"/>
      <c r="V510" s="59"/>
    </row>
    <row r="511" spans="7:22" x14ac:dyDescent="0.4">
      <c r="G511" s="59"/>
      <c r="H511" s="83">
        <v>40168</v>
      </c>
      <c r="I511" s="84">
        <v>1869.83996582031</v>
      </c>
      <c r="J511" s="70">
        <v>1.8342369794845499</v>
      </c>
      <c r="K511" s="85">
        <f t="shared" si="51"/>
        <v>133.55393247723484</v>
      </c>
      <c r="L511" s="59"/>
      <c r="M511" s="83">
        <v>40168</v>
      </c>
      <c r="N511" s="86">
        <f t="shared" si="52"/>
        <v>1981.1682343743453</v>
      </c>
      <c r="O511" s="86">
        <f t="shared" si="53"/>
        <v>2058.5162812867593</v>
      </c>
      <c r="P511" s="86">
        <f t="shared" si="54"/>
        <v>1033.7428172396169</v>
      </c>
      <c r="Q511" s="61">
        <f t="shared" si="49"/>
        <v>5073.427332900721</v>
      </c>
      <c r="R511" s="61">
        <f t="shared" si="55"/>
        <v>-2818.7250926112029</v>
      </c>
      <c r="S511" s="62">
        <f t="shared" si="50"/>
        <v>1.7999014328143697</v>
      </c>
      <c r="T511" s="59"/>
      <c r="U511" s="59"/>
      <c r="V511" s="59"/>
    </row>
    <row r="512" spans="7:22" ht="17.5" customHeight="1" thickBot="1" x14ac:dyDescent="0.45">
      <c r="G512" s="74" t="s">
        <v>49</v>
      </c>
      <c r="H512" s="90">
        <v>40175</v>
      </c>
      <c r="I512" s="91">
        <v>1860.31005859375</v>
      </c>
      <c r="J512" s="73">
        <v>1.8189463615417401</v>
      </c>
      <c r="K512" s="92">
        <f t="shared" si="51"/>
        <v>133.62987125611983</v>
      </c>
      <c r="L512" s="74"/>
      <c r="M512" s="90">
        <v>40175</v>
      </c>
      <c r="N512" s="86">
        <f t="shared" si="52"/>
        <v>1971.0709266801477</v>
      </c>
      <c r="O512" s="86">
        <f t="shared" si="53"/>
        <v>2041.3560199147228</v>
      </c>
      <c r="P512" s="86">
        <f t="shared" si="54"/>
        <v>1034.3306035051819</v>
      </c>
      <c r="Q512" s="75">
        <f t="shared" si="49"/>
        <v>5046.757550100052</v>
      </c>
      <c r="R512" s="61">
        <f t="shared" si="55"/>
        <v>-3021.979344810205</v>
      </c>
      <c r="S512" s="76">
        <f t="shared" si="50"/>
        <v>1.6700172219135445</v>
      </c>
      <c r="T512" s="74"/>
      <c r="U512" s="74"/>
      <c r="V512" s="74"/>
    </row>
    <row r="513" spans="7:22" ht="17.5" customHeight="1" thickTop="1" x14ac:dyDescent="0.4">
      <c r="G513" s="59"/>
      <c r="H513" s="83">
        <v>40182</v>
      </c>
      <c r="I513" s="84">
        <v>1892.58996582031</v>
      </c>
      <c r="J513" s="70">
        <v>1.87857937812805</v>
      </c>
      <c r="K513" s="85">
        <f t="shared" si="51"/>
        <v>133.70585321380182</v>
      </c>
      <c r="L513" s="59"/>
      <c r="M513" s="83">
        <v>40182</v>
      </c>
      <c r="N513" s="86">
        <f t="shared" si="52"/>
        <v>2053.7313455085864</v>
      </c>
      <c r="O513" s="86">
        <f t="shared" si="53"/>
        <v>1563.6637001204565</v>
      </c>
      <c r="P513" s="86">
        <f t="shared" si="54"/>
        <v>1514.8881410789072</v>
      </c>
      <c r="Q513" s="61">
        <f t="shared" si="49"/>
        <v>5132.2831867079503</v>
      </c>
      <c r="R513" s="61">
        <f t="shared" si="55"/>
        <v>-3025.4682565008011</v>
      </c>
      <c r="S513" s="62">
        <f t="shared" si="50"/>
        <v>1.6963599521099757</v>
      </c>
      <c r="T513" s="59"/>
      <c r="U513" s="59"/>
      <c r="V513" s="59"/>
    </row>
    <row r="514" spans="7:22" x14ac:dyDescent="0.4">
      <c r="G514" s="59"/>
      <c r="H514" s="83">
        <v>40189</v>
      </c>
      <c r="I514" s="84">
        <v>1864.52001953125</v>
      </c>
      <c r="J514" s="70">
        <v>1.82261621952056</v>
      </c>
      <c r="K514" s="85">
        <f t="shared" si="51"/>
        <v>133.78187837483227</v>
      </c>
      <c r="L514" s="59"/>
      <c r="M514" s="83">
        <v>40189</v>
      </c>
      <c r="N514" s="86">
        <f t="shared" si="52"/>
        <v>2023.2714309990013</v>
      </c>
      <c r="O514" s="86">
        <f t="shared" si="53"/>
        <v>1517.0819263197591</v>
      </c>
      <c r="P514" s="86">
        <f t="shared" si="54"/>
        <v>1515.7495066220033</v>
      </c>
      <c r="Q514" s="61">
        <f t="shared" ref="Q514:Q577" si="56">SUM(N514:P514)</f>
        <v>5056.1028639407641</v>
      </c>
      <c r="R514" s="61">
        <f t="shared" si="55"/>
        <v>-3028.9611961821265</v>
      </c>
      <c r="S514" s="62">
        <f t="shared" ref="S514:S577" si="57">Q514/-R514</f>
        <v>1.6692530991528585</v>
      </c>
      <c r="T514" s="59"/>
      <c r="U514" s="59"/>
      <c r="V514" s="59"/>
    </row>
    <row r="515" spans="7:22" x14ac:dyDescent="0.4">
      <c r="G515" s="59"/>
      <c r="H515" s="83">
        <v>40196</v>
      </c>
      <c r="I515" s="84">
        <v>1794.81994628906</v>
      </c>
      <c r="J515" s="70">
        <v>1.68836677074432</v>
      </c>
      <c r="K515" s="85">
        <f t="shared" ref="K515:K578" si="58">K514*(1+Tbill_YTM)^(1/52)</f>
        <v>133.85794676377662</v>
      </c>
      <c r="L515" s="59"/>
      <c r="M515" s="83">
        <v>40196</v>
      </c>
      <c r="N515" s="86">
        <f t="shared" ref="N515:N578" si="59">IF(YEAR(M515)&lt;&gt;YEAR(M514), Q514*$C$5, N514)*(I515/I514)</f>
        <v>1947.6368626102346</v>
      </c>
      <c r="O515" s="86">
        <f t="shared" ref="O515:O578" si="60">IF(YEAR(M515)&lt;&gt;YEAR(M514), Q514*$C$6, O514)*(J515/J514)</f>
        <v>1405.3373856010339</v>
      </c>
      <c r="P515" s="86">
        <f t="shared" ref="P515:P578" si="61">IF(YEAR(M515)&lt;&gt;YEAR(M514), Q514*$C$7, P514)*(1+Tbill_YTM)^(1/52)</f>
        <v>1516.6113619376304</v>
      </c>
      <c r="Q515" s="61">
        <f t="shared" si="56"/>
        <v>4869.5856101488989</v>
      </c>
      <c r="R515" s="61">
        <f t="shared" ref="R515:R578" si="62">R514*EXP($C$20/52) - IF(YEAR(M516)&lt;&gt;YEAR(M515), Initial_Assets * $C$19, 0)</f>
        <v>-3032.458168504545</v>
      </c>
      <c r="S515" s="62">
        <f t="shared" si="57"/>
        <v>1.6058211983680331</v>
      </c>
      <c r="T515" s="59"/>
      <c r="U515" s="59"/>
      <c r="V515" s="59"/>
    </row>
    <row r="516" spans="7:22" x14ac:dyDescent="0.4">
      <c r="G516" s="59"/>
      <c r="H516" s="83">
        <v>40203</v>
      </c>
      <c r="I516" s="84">
        <v>1741.0400390625</v>
      </c>
      <c r="J516" s="70">
        <v>1.5822510719299301</v>
      </c>
      <c r="K516" s="85">
        <f t="shared" si="58"/>
        <v>133.93405840521424</v>
      </c>
      <c r="L516" s="59"/>
      <c r="M516" s="83">
        <v>40203</v>
      </c>
      <c r="N516" s="86">
        <f t="shared" si="59"/>
        <v>1889.2779559138983</v>
      </c>
      <c r="O516" s="86">
        <f t="shared" si="60"/>
        <v>1317.0103933105509</v>
      </c>
      <c r="P516" s="86">
        <f t="shared" si="61"/>
        <v>1517.4737073042729</v>
      </c>
      <c r="Q516" s="61">
        <f t="shared" si="56"/>
        <v>4723.7620565287216</v>
      </c>
      <c r="R516" s="61">
        <f t="shared" si="62"/>
        <v>-3035.9591781237896</v>
      </c>
      <c r="S516" s="62">
        <f t="shared" si="57"/>
        <v>1.5559372769458604</v>
      </c>
      <c r="T516" s="59"/>
      <c r="U516" s="59"/>
      <c r="V516" s="59"/>
    </row>
    <row r="517" spans="7:22" x14ac:dyDescent="0.4">
      <c r="G517" s="59"/>
      <c r="H517" s="83">
        <v>40210</v>
      </c>
      <c r="I517" s="84">
        <v>1746.11999511718</v>
      </c>
      <c r="J517" s="70">
        <v>1.59173107147216</v>
      </c>
      <c r="K517" s="85">
        <f t="shared" si="58"/>
        <v>134.01021332373853</v>
      </c>
      <c r="L517" s="59"/>
      <c r="M517" s="83">
        <v>40210</v>
      </c>
      <c r="N517" s="86">
        <f t="shared" si="59"/>
        <v>1894.7904362565596</v>
      </c>
      <c r="O517" s="86">
        <f t="shared" si="60"/>
        <v>1324.9012130086328</v>
      </c>
      <c r="P517" s="86">
        <f t="shared" si="61"/>
        <v>1518.336543000574</v>
      </c>
      <c r="Q517" s="61">
        <f t="shared" si="56"/>
        <v>4738.0281922657668</v>
      </c>
      <c r="R517" s="61">
        <f t="shared" si="62"/>
        <v>-3039.4642297009682</v>
      </c>
      <c r="S517" s="62">
        <f t="shared" si="57"/>
        <v>1.5588366350775935</v>
      </c>
      <c r="T517" s="59"/>
      <c r="U517" s="59"/>
      <c r="V517" s="59"/>
    </row>
    <row r="518" spans="7:22" x14ac:dyDescent="0.4">
      <c r="G518" s="59"/>
      <c r="H518" s="83">
        <v>40217</v>
      </c>
      <c r="I518" s="84">
        <v>1779.10998535156</v>
      </c>
      <c r="J518" s="70">
        <v>1.6519752740859901</v>
      </c>
      <c r="K518" s="85">
        <f t="shared" si="58"/>
        <v>134.08641154395684</v>
      </c>
      <c r="L518" s="59"/>
      <c r="M518" s="83">
        <v>40217</v>
      </c>
      <c r="N518" s="86">
        <f t="shared" si="59"/>
        <v>1930.5893035526788</v>
      </c>
      <c r="O518" s="86">
        <f t="shared" si="60"/>
        <v>1375.0463779490769</v>
      </c>
      <c r="P518" s="86">
        <f t="shared" si="61"/>
        <v>1519.1998693053354</v>
      </c>
      <c r="Q518" s="61">
        <f t="shared" si="56"/>
        <v>4824.8355508070908</v>
      </c>
      <c r="R518" s="61">
        <f t="shared" si="62"/>
        <v>-3042.9733279025704</v>
      </c>
      <c r="S518" s="62">
        <f t="shared" si="57"/>
        <v>1.5855661653573232</v>
      </c>
      <c r="T518" s="59"/>
      <c r="U518" s="59"/>
      <c r="V518" s="59"/>
    </row>
    <row r="519" spans="7:22" x14ac:dyDescent="0.4">
      <c r="G519" s="59"/>
      <c r="H519" s="83">
        <v>40224</v>
      </c>
      <c r="I519" s="84">
        <v>1823.31994628906</v>
      </c>
      <c r="J519" s="70">
        <v>1.73148524761199</v>
      </c>
      <c r="K519" s="85">
        <f t="shared" si="58"/>
        <v>134.16265309049052</v>
      </c>
      <c r="L519" s="59"/>
      <c r="M519" s="83">
        <v>40224</v>
      </c>
      <c r="N519" s="86">
        <f t="shared" si="59"/>
        <v>1978.5634470284422</v>
      </c>
      <c r="O519" s="86">
        <f t="shared" si="60"/>
        <v>1441.2276960491579</v>
      </c>
      <c r="P519" s="86">
        <f t="shared" si="61"/>
        <v>1520.0636864975168</v>
      </c>
      <c r="Q519" s="61">
        <f t="shared" si="56"/>
        <v>4939.854829575117</v>
      </c>
      <c r="R519" s="61">
        <f t="shared" si="62"/>
        <v>-3046.4864774004727</v>
      </c>
      <c r="S519" s="62">
        <f t="shared" si="57"/>
        <v>1.6214924524431931</v>
      </c>
      <c r="T519" s="59"/>
      <c r="U519" s="59"/>
      <c r="V519" s="59"/>
    </row>
    <row r="520" spans="7:22" x14ac:dyDescent="0.4">
      <c r="G520" s="59"/>
      <c r="H520" s="83">
        <v>40231</v>
      </c>
      <c r="I520" s="84">
        <v>1818.68005371093</v>
      </c>
      <c r="J520" s="70">
        <v>1.7272039651870701</v>
      </c>
      <c r="K520" s="85">
        <f t="shared" si="58"/>
        <v>134.23893798797491</v>
      </c>
      <c r="L520" s="59"/>
      <c r="M520" s="83">
        <v>40231</v>
      </c>
      <c r="N520" s="86">
        <f t="shared" si="59"/>
        <v>1973.5284986246193</v>
      </c>
      <c r="O520" s="86">
        <f t="shared" si="60"/>
        <v>1437.6641064581331</v>
      </c>
      <c r="P520" s="86">
        <f t="shared" si="61"/>
        <v>1520.9279948562369</v>
      </c>
      <c r="Q520" s="61">
        <f t="shared" si="56"/>
        <v>4932.1205999389895</v>
      </c>
      <c r="R520" s="61">
        <f t="shared" si="62"/>
        <v>-3050.0036828719458</v>
      </c>
      <c r="S520" s="62">
        <f t="shared" si="57"/>
        <v>1.6170867686608181</v>
      </c>
      <c r="T520" s="59"/>
      <c r="U520" s="59"/>
      <c r="V520" s="59"/>
    </row>
    <row r="521" spans="7:22" x14ac:dyDescent="0.4">
      <c r="G521" s="59"/>
      <c r="H521" s="83">
        <v>40238</v>
      </c>
      <c r="I521" s="84">
        <v>1888.56005859375</v>
      </c>
      <c r="J521" s="70">
        <v>1.8553377389907799</v>
      </c>
      <c r="K521" s="85">
        <f t="shared" si="58"/>
        <v>134.31526626105935</v>
      </c>
      <c r="L521" s="59"/>
      <c r="M521" s="83">
        <v>40238</v>
      </c>
      <c r="N521" s="86">
        <f t="shared" si="59"/>
        <v>2049.3583186299979</v>
      </c>
      <c r="O521" s="86">
        <f t="shared" si="60"/>
        <v>1544.3181734563336</v>
      </c>
      <c r="P521" s="86">
        <f t="shared" si="61"/>
        <v>1521.7927946607731</v>
      </c>
      <c r="Q521" s="61">
        <f t="shared" si="56"/>
        <v>5115.4692867471049</v>
      </c>
      <c r="R521" s="61">
        <f t="shared" si="62"/>
        <v>-3053.5249489996604</v>
      </c>
      <c r="S521" s="62">
        <f t="shared" si="57"/>
        <v>1.6752669037215304</v>
      </c>
      <c r="T521" s="59"/>
      <c r="U521" s="59"/>
      <c r="V521" s="59"/>
    </row>
    <row r="522" spans="7:22" x14ac:dyDescent="0.4">
      <c r="G522" s="59"/>
      <c r="H522" s="83">
        <v>40245</v>
      </c>
      <c r="I522" s="84">
        <v>1924.43005371093</v>
      </c>
      <c r="J522" s="70">
        <v>1.9314836263656601</v>
      </c>
      <c r="K522" s="85">
        <f t="shared" si="58"/>
        <v>134.39163793440724</v>
      </c>
      <c r="L522" s="59"/>
      <c r="M522" s="83">
        <v>40245</v>
      </c>
      <c r="N522" s="86">
        <f t="shared" si="59"/>
        <v>2088.2824039658635</v>
      </c>
      <c r="O522" s="86">
        <f t="shared" si="60"/>
        <v>1607.6993440301358</v>
      </c>
      <c r="P522" s="86">
        <f t="shared" si="61"/>
        <v>1522.6580861905616</v>
      </c>
      <c r="Q522" s="61">
        <f t="shared" si="56"/>
        <v>5218.6398341865606</v>
      </c>
      <c r="R522" s="61">
        <f t="shared" si="62"/>
        <v>-3057.050280471693</v>
      </c>
      <c r="S522" s="62">
        <f t="shared" si="57"/>
        <v>1.7070834155142982</v>
      </c>
      <c r="T522" s="59"/>
      <c r="U522" s="59"/>
      <c r="V522" s="59"/>
    </row>
    <row r="523" spans="7:22" x14ac:dyDescent="0.4">
      <c r="G523" s="59"/>
      <c r="H523" s="83">
        <v>40252</v>
      </c>
      <c r="I523" s="84">
        <v>1932.43005371093</v>
      </c>
      <c r="J523" s="70">
        <v>1.94524538516998</v>
      </c>
      <c r="K523" s="85">
        <f t="shared" si="58"/>
        <v>134.46805303269596</v>
      </c>
      <c r="L523" s="59"/>
      <c r="M523" s="83">
        <v>40252</v>
      </c>
      <c r="N523" s="86">
        <f t="shared" si="59"/>
        <v>2096.9635504692201</v>
      </c>
      <c r="O523" s="86">
        <f t="shared" si="60"/>
        <v>1619.1541502218076</v>
      </c>
      <c r="P523" s="86">
        <f t="shared" si="61"/>
        <v>1523.5238697251973</v>
      </c>
      <c r="Q523" s="61">
        <f t="shared" si="56"/>
        <v>5239.6415704162246</v>
      </c>
      <c r="R523" s="61">
        <f t="shared" si="62"/>
        <v>-3060.5796819815328</v>
      </c>
      <c r="S523" s="62">
        <f t="shared" si="57"/>
        <v>1.7119768523797709</v>
      </c>
      <c r="T523" s="59"/>
      <c r="U523" s="59"/>
      <c r="V523" s="59"/>
    </row>
    <row r="524" spans="7:22" x14ac:dyDescent="0.4">
      <c r="G524" s="59"/>
      <c r="H524" s="83">
        <v>40259</v>
      </c>
      <c r="I524" s="84">
        <v>1952.63000488281</v>
      </c>
      <c r="J524" s="70">
        <v>1.9877525568008401</v>
      </c>
      <c r="K524" s="85">
        <f t="shared" si="58"/>
        <v>134.54451158061693</v>
      </c>
      <c r="L524" s="59"/>
      <c r="M524" s="83">
        <v>40259</v>
      </c>
      <c r="N524" s="86">
        <f t="shared" si="59"/>
        <v>2118.8833924046876</v>
      </c>
      <c r="O524" s="86">
        <f t="shared" si="60"/>
        <v>1654.5356315942893</v>
      </c>
      <c r="P524" s="86">
        <f t="shared" si="61"/>
        <v>1524.3901455444345</v>
      </c>
      <c r="Q524" s="61">
        <f t="shared" si="56"/>
        <v>5297.8091695434114</v>
      </c>
      <c r="R524" s="61">
        <f t="shared" si="62"/>
        <v>-3064.1131582280877</v>
      </c>
      <c r="S524" s="62">
        <f t="shared" si="57"/>
        <v>1.7289861359451304</v>
      </c>
      <c r="T524" s="59"/>
      <c r="U524" s="59"/>
      <c r="V524" s="59"/>
    </row>
    <row r="525" spans="7:22" x14ac:dyDescent="0.4">
      <c r="G525" s="59"/>
      <c r="H525" s="83">
        <v>40266</v>
      </c>
      <c r="I525" s="84">
        <v>1959.56005859375</v>
      </c>
      <c r="J525" s="70">
        <v>1.99937307834625</v>
      </c>
      <c r="K525" s="85">
        <f t="shared" si="58"/>
        <v>134.62101360287562</v>
      </c>
      <c r="L525" s="59"/>
      <c r="M525" s="83">
        <v>40266</v>
      </c>
      <c r="N525" s="86">
        <f t="shared" si="59"/>
        <v>2126.4034938472878</v>
      </c>
      <c r="O525" s="86">
        <f t="shared" si="60"/>
        <v>1664.208146862253</v>
      </c>
      <c r="P525" s="86">
        <f t="shared" si="61"/>
        <v>1525.2569139281859</v>
      </c>
      <c r="Q525" s="61">
        <f t="shared" si="56"/>
        <v>5315.8685546377264</v>
      </c>
      <c r="R525" s="61">
        <f t="shared" si="62"/>
        <v>-3067.6507139156906</v>
      </c>
      <c r="S525" s="62">
        <f t="shared" si="57"/>
        <v>1.7328793433109948</v>
      </c>
      <c r="T525" s="59"/>
      <c r="U525" s="59"/>
      <c r="V525" s="59"/>
    </row>
    <row r="526" spans="7:22" x14ac:dyDescent="0.4">
      <c r="G526" s="59"/>
      <c r="H526" s="83">
        <v>40273</v>
      </c>
      <c r="I526" s="84">
        <v>1994.43005371093</v>
      </c>
      <c r="J526" s="70">
        <v>2.0697090625762899</v>
      </c>
      <c r="K526" s="85">
        <f t="shared" si="58"/>
        <v>134.69755912419154</v>
      </c>
      <c r="L526" s="59"/>
      <c r="M526" s="83">
        <v>40273</v>
      </c>
      <c r="N526" s="86">
        <f t="shared" si="59"/>
        <v>2164.2424358702337</v>
      </c>
      <c r="O526" s="86">
        <f t="shared" si="60"/>
        <v>1722.7533574789861</v>
      </c>
      <c r="P526" s="86">
        <f t="shared" si="61"/>
        <v>1526.124175156524</v>
      </c>
      <c r="Q526" s="61">
        <f t="shared" si="56"/>
        <v>5413.1199685057436</v>
      </c>
      <c r="R526" s="61">
        <f t="shared" si="62"/>
        <v>-3071.1923537541052</v>
      </c>
      <c r="S526" s="62">
        <f t="shared" si="57"/>
        <v>1.7625467066199738</v>
      </c>
      <c r="T526" s="59"/>
      <c r="U526" s="59"/>
      <c r="V526" s="59"/>
    </row>
    <row r="527" spans="7:22" x14ac:dyDescent="0.4">
      <c r="G527" s="59"/>
      <c r="H527" s="83">
        <v>40280</v>
      </c>
      <c r="I527" s="84">
        <v>2012.83996582031</v>
      </c>
      <c r="J527" s="70">
        <v>2.1122162342071502</v>
      </c>
      <c r="K527" s="85">
        <f t="shared" si="58"/>
        <v>134.77414816929826</v>
      </c>
      <c r="L527" s="59"/>
      <c r="M527" s="83">
        <v>40280</v>
      </c>
      <c r="N527" s="86">
        <f t="shared" si="59"/>
        <v>2184.2198288871641</v>
      </c>
      <c r="O527" s="86">
        <f t="shared" si="60"/>
        <v>1758.134838851468</v>
      </c>
      <c r="P527" s="86">
        <f t="shared" si="61"/>
        <v>1526.9919295096802</v>
      </c>
      <c r="Q527" s="61">
        <f t="shared" si="56"/>
        <v>5469.3465972483118</v>
      </c>
      <c r="R527" s="61">
        <f t="shared" si="62"/>
        <v>-3074.7380824585334</v>
      </c>
      <c r="S527" s="62">
        <f t="shared" si="57"/>
        <v>1.7788008118320995</v>
      </c>
      <c r="T527" s="59"/>
      <c r="U527" s="59"/>
      <c r="V527" s="59"/>
    </row>
    <row r="528" spans="7:22" x14ac:dyDescent="0.4">
      <c r="G528" s="59"/>
      <c r="H528" s="83">
        <v>40287</v>
      </c>
      <c r="I528" s="84">
        <v>2055.330078125</v>
      </c>
      <c r="J528" s="70">
        <v>2.1957023143768302</v>
      </c>
      <c r="K528" s="85">
        <f t="shared" si="58"/>
        <v>134.8507807629434</v>
      </c>
      <c r="L528" s="59"/>
      <c r="M528" s="83">
        <v>40287</v>
      </c>
      <c r="N528" s="86">
        <f t="shared" si="59"/>
        <v>2230.3276901197996</v>
      </c>
      <c r="O528" s="86">
        <f t="shared" si="60"/>
        <v>1827.6257289073133</v>
      </c>
      <c r="P528" s="86">
        <f t="shared" si="61"/>
        <v>1527.8601772680452</v>
      </c>
      <c r="Q528" s="61">
        <f t="shared" si="56"/>
        <v>5585.8135962951583</v>
      </c>
      <c r="R528" s="61">
        <f t="shared" si="62"/>
        <v>-3078.2879047496199</v>
      </c>
      <c r="S528" s="62">
        <f t="shared" si="57"/>
        <v>1.8145845252734716</v>
      </c>
      <c r="T528" s="59"/>
      <c r="U528" s="59"/>
      <c r="V528" s="59"/>
    </row>
    <row r="529" spans="1:22" x14ac:dyDescent="0.4">
      <c r="G529" s="59"/>
      <c r="H529" s="83">
        <v>40294</v>
      </c>
      <c r="I529" s="84">
        <v>2000.63000488281</v>
      </c>
      <c r="J529" s="70">
        <v>2.08561110496521</v>
      </c>
      <c r="K529" s="85">
        <f t="shared" si="58"/>
        <v>134.92745692988871</v>
      </c>
      <c r="L529" s="59"/>
      <c r="M529" s="83">
        <v>40294</v>
      </c>
      <c r="N529" s="86">
        <f t="shared" si="59"/>
        <v>2170.9702714248265</v>
      </c>
      <c r="O529" s="86">
        <f t="shared" si="60"/>
        <v>1735.9896607892611</v>
      </c>
      <c r="P529" s="86">
        <f t="shared" si="61"/>
        <v>1528.7289187121694</v>
      </c>
      <c r="Q529" s="61">
        <f t="shared" si="56"/>
        <v>5435.6888509262571</v>
      </c>
      <c r="R529" s="61">
        <f t="shared" si="62"/>
        <v>-3081.8418253534605</v>
      </c>
      <c r="S529" s="62">
        <f t="shared" si="57"/>
        <v>1.7637793108680491</v>
      </c>
      <c r="T529" s="59"/>
      <c r="U529" s="59"/>
      <c r="V529" s="59"/>
    </row>
    <row r="530" spans="1:22" x14ac:dyDescent="0.4">
      <c r="G530" s="59"/>
      <c r="H530" s="83">
        <v>40301</v>
      </c>
      <c r="I530" s="84">
        <v>1849.43994140625</v>
      </c>
      <c r="J530" s="70">
        <v>1.771240234375</v>
      </c>
      <c r="K530" s="85">
        <f t="shared" si="58"/>
        <v>135.00417669490992</v>
      </c>
      <c r="L530" s="59"/>
      <c r="M530" s="83">
        <v>40301</v>
      </c>
      <c r="N530" s="86">
        <f t="shared" si="59"/>
        <v>2006.9073850633522</v>
      </c>
      <c r="O530" s="86">
        <f t="shared" si="60"/>
        <v>1474.3183550992069</v>
      </c>
      <c r="P530" s="86">
        <f t="shared" si="61"/>
        <v>1529.5981541227625</v>
      </c>
      <c r="Q530" s="61">
        <f t="shared" si="56"/>
        <v>5010.8238942853222</v>
      </c>
      <c r="R530" s="61">
        <f t="shared" si="62"/>
        <v>-3085.3998490016065</v>
      </c>
      <c r="S530" s="62">
        <f t="shared" si="57"/>
        <v>1.6240436052094696</v>
      </c>
      <c r="T530" s="59"/>
      <c r="U530" s="59"/>
      <c r="V530" s="59"/>
    </row>
    <row r="531" spans="1:22" x14ac:dyDescent="0.4">
      <c r="G531" s="59"/>
      <c r="H531" s="83">
        <v>40308</v>
      </c>
      <c r="I531" s="84">
        <v>1907.09997558593</v>
      </c>
      <c r="J531" s="70">
        <v>1.8819428682327199</v>
      </c>
      <c r="K531" s="85">
        <f t="shared" si="58"/>
        <v>135.08094008279693</v>
      </c>
      <c r="L531" s="59"/>
      <c r="M531" s="83">
        <v>40308</v>
      </c>
      <c r="N531" s="86">
        <f t="shared" si="59"/>
        <v>2069.4767855761456</v>
      </c>
      <c r="O531" s="86">
        <f t="shared" si="60"/>
        <v>1566.4633515185403</v>
      </c>
      <c r="P531" s="86">
        <f t="shared" si="61"/>
        <v>1530.4678837806939</v>
      </c>
      <c r="Q531" s="61">
        <f t="shared" si="56"/>
        <v>5166.4080208753803</v>
      </c>
      <c r="R531" s="61">
        <f t="shared" si="62"/>
        <v>-3088.9619804310723</v>
      </c>
      <c r="S531" s="62">
        <f t="shared" si="57"/>
        <v>1.6725385594271365</v>
      </c>
      <c r="T531" s="59"/>
      <c r="U531" s="59"/>
      <c r="V531" s="59"/>
    </row>
    <row r="532" spans="1:22" x14ac:dyDescent="0.4">
      <c r="G532" s="59"/>
      <c r="H532" s="83">
        <v>40315</v>
      </c>
      <c r="I532" s="84">
        <v>1822.77001953125</v>
      </c>
      <c r="J532" s="70">
        <v>1.7128313779830899</v>
      </c>
      <c r="K532" s="85">
        <f t="shared" si="58"/>
        <v>135.15774711835368</v>
      </c>
      <c r="L532" s="59"/>
      <c r="M532" s="83">
        <v>40315</v>
      </c>
      <c r="N532" s="86">
        <f t="shared" si="59"/>
        <v>1977.9666976846086</v>
      </c>
      <c r="O532" s="86">
        <f t="shared" si="60"/>
        <v>1425.7008680933675</v>
      </c>
      <c r="P532" s="86">
        <f t="shared" si="61"/>
        <v>1531.3381079669925</v>
      </c>
      <c r="Q532" s="61">
        <f t="shared" si="56"/>
        <v>4935.0056737449686</v>
      </c>
      <c r="R532" s="61">
        <f t="shared" si="62"/>
        <v>-3092.5282243843412</v>
      </c>
      <c r="S532" s="62">
        <f t="shared" si="57"/>
        <v>1.5957835517337684</v>
      </c>
      <c r="T532" s="59"/>
      <c r="U532" s="59"/>
      <c r="V532" s="59"/>
    </row>
    <row r="533" spans="1:22" x14ac:dyDescent="0.4">
      <c r="G533" s="59"/>
      <c r="H533" s="83">
        <v>40322</v>
      </c>
      <c r="I533" s="84">
        <v>1852.39001464843</v>
      </c>
      <c r="J533" s="70">
        <v>1.7672653198242101</v>
      </c>
      <c r="K533" s="85">
        <f t="shared" si="58"/>
        <v>135.23459782639827</v>
      </c>
      <c r="L533" s="59"/>
      <c r="M533" s="83">
        <v>40322</v>
      </c>
      <c r="N533" s="86">
        <f t="shared" si="59"/>
        <v>2010.1086373147268</v>
      </c>
      <c r="O533" s="86">
        <f t="shared" si="60"/>
        <v>1471.0097753998259</v>
      </c>
      <c r="P533" s="86">
        <f t="shared" si="61"/>
        <v>1532.2088269628475</v>
      </c>
      <c r="Q533" s="61">
        <f t="shared" si="56"/>
        <v>5013.3272396774</v>
      </c>
      <c r="R533" s="61">
        <f t="shared" si="62"/>
        <v>-3096.0985856093716</v>
      </c>
      <c r="S533" s="62">
        <f t="shared" si="57"/>
        <v>1.6192401827833531</v>
      </c>
      <c r="T533" s="59"/>
      <c r="U533" s="59"/>
      <c r="V533" s="59"/>
    </row>
    <row r="534" spans="1:22" x14ac:dyDescent="0.4">
      <c r="G534" s="59"/>
      <c r="H534" s="83">
        <v>40329</v>
      </c>
      <c r="I534" s="84">
        <v>1832.0400390625</v>
      </c>
      <c r="J534" s="70">
        <v>1.7287335395812899</v>
      </c>
      <c r="K534" s="85">
        <f t="shared" si="58"/>
        <v>135.31149223176286</v>
      </c>
      <c r="L534" s="59"/>
      <c r="M534" s="83">
        <v>40329</v>
      </c>
      <c r="N534" s="86">
        <f t="shared" si="59"/>
        <v>1988.0259973895784</v>
      </c>
      <c r="O534" s="86">
        <f t="shared" si="60"/>
        <v>1438.9372706292738</v>
      </c>
      <c r="P534" s="86">
        <f t="shared" si="61"/>
        <v>1533.0800410496074</v>
      </c>
      <c r="Q534" s="61">
        <f t="shared" si="56"/>
        <v>4960.0433090684601</v>
      </c>
      <c r="R534" s="61">
        <f t="shared" si="62"/>
        <v>-3099.6730688596035</v>
      </c>
      <c r="S534" s="62">
        <f t="shared" si="57"/>
        <v>1.6001827285912134</v>
      </c>
      <c r="T534" s="59"/>
      <c r="U534" s="59"/>
      <c r="V534" s="59"/>
    </row>
    <row r="535" spans="1:22" x14ac:dyDescent="0.4">
      <c r="G535" s="59"/>
      <c r="H535" s="83">
        <v>40336</v>
      </c>
      <c r="I535" s="84">
        <v>1847.15002441406</v>
      </c>
      <c r="J535" s="70">
        <v>1.75258636474609</v>
      </c>
      <c r="K535" s="85">
        <f t="shared" si="58"/>
        <v>135.38843035929375</v>
      </c>
      <c r="L535" s="59"/>
      <c r="M535" s="83">
        <v>40336</v>
      </c>
      <c r="N535" s="86">
        <f t="shared" si="59"/>
        <v>2004.4224969521365</v>
      </c>
      <c r="O535" s="86">
        <f t="shared" si="60"/>
        <v>1458.7915271434083</v>
      </c>
      <c r="P535" s="86">
        <f t="shared" si="61"/>
        <v>1533.9517505087811</v>
      </c>
      <c r="Q535" s="61">
        <f t="shared" si="56"/>
        <v>4997.1657746043256</v>
      </c>
      <c r="R535" s="61">
        <f t="shared" si="62"/>
        <v>-3103.2516788939647</v>
      </c>
      <c r="S535" s="62">
        <f t="shared" si="57"/>
        <v>1.6102998698401976</v>
      </c>
      <c r="T535" s="59"/>
      <c r="U535" s="59"/>
      <c r="V535" s="59"/>
    </row>
    <row r="536" spans="1:22" ht="17.5" customHeight="1" x14ac:dyDescent="0.4">
      <c r="A536" s="4"/>
      <c r="G536" s="59"/>
      <c r="H536" s="83">
        <v>40343</v>
      </c>
      <c r="I536" s="84">
        <v>1913.47998046875</v>
      </c>
      <c r="J536" s="70">
        <v>1.8798029422760001</v>
      </c>
      <c r="K536" s="85">
        <f t="shared" si="58"/>
        <v>135.46541223385137</v>
      </c>
      <c r="L536" s="85"/>
      <c r="M536" s="83">
        <v>40343</v>
      </c>
      <c r="N536" s="86">
        <f t="shared" si="59"/>
        <v>2076.4000052111323</v>
      </c>
      <c r="O536" s="86">
        <f t="shared" si="60"/>
        <v>1564.6821520768631</v>
      </c>
      <c r="P536" s="86">
        <f t="shared" si="61"/>
        <v>1534.8239556220374</v>
      </c>
      <c r="Q536" s="61">
        <f t="shared" si="56"/>
        <v>5175.9061129100328</v>
      </c>
      <c r="R536" s="61">
        <f t="shared" si="62"/>
        <v>-3106.8344204768778</v>
      </c>
      <c r="S536" s="62">
        <f t="shared" si="57"/>
        <v>1.6659742401449147</v>
      </c>
      <c r="T536" s="59"/>
      <c r="U536" s="59"/>
      <c r="V536" s="59"/>
    </row>
    <row r="537" spans="1:22" ht="17.5" customHeight="1" x14ac:dyDescent="0.4">
      <c r="G537" s="59"/>
      <c r="H537" s="83">
        <v>40350</v>
      </c>
      <c r="I537" s="84">
        <v>1838.52001953125</v>
      </c>
      <c r="J537" s="70">
        <v>1.7400478124618499</v>
      </c>
      <c r="K537" s="85">
        <f t="shared" si="58"/>
        <v>135.54243788031027</v>
      </c>
      <c r="L537" s="59"/>
      <c r="M537" s="83">
        <v>40350</v>
      </c>
      <c r="N537" s="86">
        <f t="shared" si="59"/>
        <v>1995.0577048630921</v>
      </c>
      <c r="O537" s="86">
        <f t="shared" si="60"/>
        <v>1448.3548752312247</v>
      </c>
      <c r="P537" s="86">
        <f t="shared" si="61"/>
        <v>1535.6966566712051</v>
      </c>
      <c r="Q537" s="61">
        <f t="shared" si="56"/>
        <v>4979.1092367655219</v>
      </c>
      <c r="R537" s="61">
        <f t="shared" si="62"/>
        <v>-3110.421298378265</v>
      </c>
      <c r="S537" s="62">
        <f t="shared" si="57"/>
        <v>1.6007829033840424</v>
      </c>
      <c r="T537" s="59"/>
      <c r="U537" s="59"/>
      <c r="V537" s="59"/>
    </row>
    <row r="538" spans="1:22" x14ac:dyDescent="0.4">
      <c r="G538" s="59"/>
      <c r="H538" s="83">
        <v>40357</v>
      </c>
      <c r="I538" s="84">
        <v>1728.33996582031</v>
      </c>
      <c r="J538" s="70">
        <v>1.52934694290161</v>
      </c>
      <c r="K538" s="85">
        <f t="shared" si="58"/>
        <v>135.61950732355919</v>
      </c>
      <c r="L538" s="59"/>
      <c r="M538" s="83">
        <v>40357</v>
      </c>
      <c r="N538" s="86">
        <f t="shared" si="59"/>
        <v>1875.4965563615465</v>
      </c>
      <c r="O538" s="86">
        <f t="shared" si="60"/>
        <v>1272.9748486265119</v>
      </c>
      <c r="P538" s="86">
        <f t="shared" si="61"/>
        <v>1536.5698539382736</v>
      </c>
      <c r="Q538" s="61">
        <f t="shared" si="56"/>
        <v>4685.0412589263324</v>
      </c>
      <c r="R538" s="61">
        <f t="shared" si="62"/>
        <v>-3114.012317373556</v>
      </c>
      <c r="S538" s="62">
        <f t="shared" si="57"/>
        <v>1.5045031237634363</v>
      </c>
      <c r="T538" s="59"/>
      <c r="U538" s="59"/>
      <c r="V538" s="59"/>
    </row>
    <row r="539" spans="1:22" x14ac:dyDescent="0.4">
      <c r="G539" s="59"/>
      <c r="H539" s="83">
        <v>40364</v>
      </c>
      <c r="I539" s="84">
        <v>1814.7900390625</v>
      </c>
      <c r="J539" s="70">
        <v>1.68500244617462</v>
      </c>
      <c r="K539" s="85">
        <f t="shared" si="58"/>
        <v>135.69662058850096</v>
      </c>
      <c r="L539" s="59"/>
      <c r="M539" s="83">
        <v>40364</v>
      </c>
      <c r="N539" s="86">
        <f t="shared" si="59"/>
        <v>1969.3072752417158</v>
      </c>
      <c r="O539" s="86">
        <f t="shared" si="60"/>
        <v>1402.5370396234773</v>
      </c>
      <c r="P539" s="86">
        <f t="shared" si="61"/>
        <v>1537.4435477053923</v>
      </c>
      <c r="Q539" s="61">
        <f t="shared" si="56"/>
        <v>4909.2878625705853</v>
      </c>
      <c r="R539" s="61">
        <f t="shared" si="62"/>
        <v>-3117.6074822436944</v>
      </c>
      <c r="S539" s="62">
        <f t="shared" si="57"/>
        <v>1.5746972287343388</v>
      </c>
      <c r="T539" s="59"/>
      <c r="U539" s="59"/>
      <c r="V539" s="59"/>
    </row>
    <row r="540" spans="1:22" x14ac:dyDescent="0.4">
      <c r="G540" s="59"/>
      <c r="H540" s="83">
        <v>40371</v>
      </c>
      <c r="I540" s="84">
        <v>1803.47998046875</v>
      </c>
      <c r="J540" s="70">
        <v>1.66329073905944</v>
      </c>
      <c r="K540" s="85">
        <f t="shared" si="58"/>
        <v>135.77377770005262</v>
      </c>
      <c r="L540" s="59"/>
      <c r="M540" s="83">
        <v>40371</v>
      </c>
      <c r="N540" s="86">
        <f t="shared" si="59"/>
        <v>1957.0342407899793</v>
      </c>
      <c r="O540" s="86">
        <f t="shared" si="60"/>
        <v>1384.4649748074119</v>
      </c>
      <c r="P540" s="86">
        <f t="shared" si="61"/>
        <v>1538.3177382548713</v>
      </c>
      <c r="Q540" s="61">
        <f t="shared" si="56"/>
        <v>4879.8169538522625</v>
      </c>
      <c r="R540" s="61">
        <f t="shared" si="62"/>
        <v>-3121.2067977751421</v>
      </c>
      <c r="S540" s="62">
        <f t="shared" si="57"/>
        <v>1.563439166328451</v>
      </c>
      <c r="T540" s="59"/>
      <c r="U540" s="59"/>
      <c r="V540" s="59"/>
    </row>
    <row r="541" spans="1:22" x14ac:dyDescent="0.4">
      <c r="G541" s="59"/>
      <c r="H541" s="83">
        <v>40378</v>
      </c>
      <c r="I541" s="84">
        <v>1875.38000488281</v>
      </c>
      <c r="J541" s="70">
        <v>1.7911182641982999</v>
      </c>
      <c r="K541" s="85">
        <f t="shared" si="58"/>
        <v>135.85097868314534</v>
      </c>
      <c r="L541" s="59"/>
      <c r="M541" s="83">
        <v>40378</v>
      </c>
      <c r="N541" s="86">
        <f t="shared" si="59"/>
        <v>2035.0560714816502</v>
      </c>
      <c r="O541" s="86">
        <f t="shared" si="60"/>
        <v>1490.8641311395995</v>
      </c>
      <c r="P541" s="86">
        <f t="shared" si="61"/>
        <v>1539.1924258691809</v>
      </c>
      <c r="Q541" s="61">
        <f t="shared" si="56"/>
        <v>5065.1126284904303</v>
      </c>
      <c r="R541" s="61">
        <f t="shared" si="62"/>
        <v>-3124.8102687598885</v>
      </c>
      <c r="S541" s="62">
        <f t="shared" si="57"/>
        <v>1.6209344545262807</v>
      </c>
      <c r="T541" s="59"/>
      <c r="U541" s="59"/>
      <c r="V541" s="59"/>
    </row>
    <row r="542" spans="1:22" x14ac:dyDescent="0.4">
      <c r="G542" s="59"/>
      <c r="H542" s="83">
        <v>40385</v>
      </c>
      <c r="I542" s="84">
        <v>1864</v>
      </c>
      <c r="J542" s="70">
        <v>1.77185189723968</v>
      </c>
      <c r="K542" s="85">
        <f t="shared" si="58"/>
        <v>135.9282235627245</v>
      </c>
      <c r="L542" s="59"/>
      <c r="M542" s="83">
        <v>40385</v>
      </c>
      <c r="N542" s="86">
        <f t="shared" si="59"/>
        <v>2022.7071352820769</v>
      </c>
      <c r="O542" s="86">
        <f t="shared" si="60"/>
        <v>1474.8274818517671</v>
      </c>
      <c r="P542" s="86">
        <f t="shared" si="61"/>
        <v>1540.0676108309524</v>
      </c>
      <c r="Q542" s="61">
        <f t="shared" si="56"/>
        <v>5037.6022279647968</v>
      </c>
      <c r="R542" s="61">
        <f t="shared" si="62"/>
        <v>-3128.4178999954538</v>
      </c>
      <c r="S542" s="62">
        <f t="shared" si="57"/>
        <v>1.6102715139087131</v>
      </c>
      <c r="T542" s="59"/>
      <c r="U542" s="59"/>
      <c r="V542" s="59"/>
    </row>
    <row r="543" spans="1:22" x14ac:dyDescent="0.4">
      <c r="E543" s="4"/>
      <c r="F543" s="4"/>
      <c r="G543" s="59"/>
      <c r="H543" s="83">
        <v>40392</v>
      </c>
      <c r="I543" s="84">
        <v>1902.88000488281</v>
      </c>
      <c r="J543" s="70">
        <v>1.8443286418914699</v>
      </c>
      <c r="K543" s="85">
        <f t="shared" si="58"/>
        <v>136.00551236374963</v>
      </c>
      <c r="L543" s="59"/>
      <c r="M543" s="83">
        <v>40392</v>
      </c>
      <c r="N543" s="86">
        <f t="shared" si="59"/>
        <v>2064.8975125869388</v>
      </c>
      <c r="O543" s="86">
        <f t="shared" si="60"/>
        <v>1535.1545864896518</v>
      </c>
      <c r="P543" s="86">
        <f t="shared" si="61"/>
        <v>1540.9432934229776</v>
      </c>
      <c r="Q543" s="61">
        <f t="shared" si="56"/>
        <v>5140.995392499568</v>
      </c>
      <c r="R543" s="61">
        <f t="shared" si="62"/>
        <v>-3132.0296962848988</v>
      </c>
      <c r="S543" s="62">
        <f t="shared" si="57"/>
        <v>1.6414261328995801</v>
      </c>
      <c r="T543" s="59"/>
      <c r="U543" s="59"/>
      <c r="V543" s="59"/>
    </row>
    <row r="544" spans="1:22" x14ac:dyDescent="0.4">
      <c r="B544" s="27"/>
      <c r="C544" s="4"/>
      <c r="D544" s="4"/>
      <c r="G544" s="59"/>
      <c r="H544" s="83">
        <v>40399</v>
      </c>
      <c r="I544" s="84">
        <v>1818.80004882812</v>
      </c>
      <c r="J544" s="70">
        <v>1.6837792396545399</v>
      </c>
      <c r="K544" s="85">
        <f t="shared" si="58"/>
        <v>136.0828451111945</v>
      </c>
      <c r="L544" s="59"/>
      <c r="M544" s="83">
        <v>40399</v>
      </c>
      <c r="N544" s="86">
        <f t="shared" si="59"/>
        <v>1973.6587105236208</v>
      </c>
      <c r="O544" s="86">
        <f t="shared" si="60"/>
        <v>1401.5188853439886</v>
      </c>
      <c r="P544" s="86">
        <f t="shared" si="61"/>
        <v>1541.8194739282089</v>
      </c>
      <c r="Q544" s="61">
        <f t="shared" si="56"/>
        <v>4916.9970697958179</v>
      </c>
      <c r="R544" s="61">
        <f t="shared" si="62"/>
        <v>-3135.6456624368279</v>
      </c>
      <c r="S544" s="62">
        <f t="shared" si="57"/>
        <v>1.5680971637511603</v>
      </c>
      <c r="T544" s="59"/>
      <c r="U544" s="59"/>
      <c r="V544" s="59"/>
    </row>
    <row r="545" spans="7:22" x14ac:dyDescent="0.4">
      <c r="G545" s="59"/>
      <c r="H545" s="83">
        <v>40406</v>
      </c>
      <c r="I545" s="84">
        <v>1825.75</v>
      </c>
      <c r="J545" s="70">
        <v>1.6978464126586901</v>
      </c>
      <c r="K545" s="85">
        <f t="shared" si="58"/>
        <v>136.16022183004702</v>
      </c>
      <c r="L545" s="59"/>
      <c r="M545" s="83">
        <v>40406</v>
      </c>
      <c r="N545" s="86">
        <f t="shared" si="59"/>
        <v>1981.2004035629038</v>
      </c>
      <c r="O545" s="86">
        <f t="shared" si="60"/>
        <v>1413.2279076222078</v>
      </c>
      <c r="P545" s="86">
        <f t="shared" si="61"/>
        <v>1542.69615262976</v>
      </c>
      <c r="Q545" s="61">
        <f t="shared" si="56"/>
        <v>4937.1244638148719</v>
      </c>
      <c r="R545" s="61">
        <f t="shared" si="62"/>
        <v>-3139.2658032653981</v>
      </c>
      <c r="S545" s="62">
        <f t="shared" si="57"/>
        <v>1.5727003615556794</v>
      </c>
      <c r="T545" s="59"/>
      <c r="U545" s="59"/>
      <c r="V545" s="59"/>
    </row>
    <row r="546" spans="7:22" x14ac:dyDescent="0.4">
      <c r="G546" s="59"/>
      <c r="H546" s="83">
        <v>40413</v>
      </c>
      <c r="I546" s="84">
        <v>1791.64001464843</v>
      </c>
      <c r="J546" s="70">
        <v>1.6351563930511399</v>
      </c>
      <c r="K546" s="85">
        <f t="shared" si="58"/>
        <v>136.23764254530934</v>
      </c>
      <c r="L546" s="59"/>
      <c r="M546" s="83">
        <v>40413</v>
      </c>
      <c r="N546" s="86">
        <f t="shared" si="59"/>
        <v>1944.186181054863</v>
      </c>
      <c r="O546" s="86">
        <f t="shared" si="60"/>
        <v>1361.0469302509741</v>
      </c>
      <c r="P546" s="86">
        <f t="shared" si="61"/>
        <v>1543.5733298109055</v>
      </c>
      <c r="Q546" s="61">
        <f t="shared" si="56"/>
        <v>4848.8064411167425</v>
      </c>
      <c r="R546" s="61">
        <f t="shared" si="62"/>
        <v>-3142.8901235903236</v>
      </c>
      <c r="S546" s="62">
        <f t="shared" si="57"/>
        <v>1.5427858596525297</v>
      </c>
      <c r="T546" s="59"/>
      <c r="U546" s="59"/>
      <c r="V546" s="59"/>
    </row>
    <row r="547" spans="7:22" x14ac:dyDescent="0.4">
      <c r="G547" s="59"/>
      <c r="H547" s="83">
        <v>40420</v>
      </c>
      <c r="I547" s="84">
        <v>1870.31005859375</v>
      </c>
      <c r="J547" s="70">
        <v>1.77980291843414</v>
      </c>
      <c r="K547" s="85">
        <f t="shared" si="58"/>
        <v>136.31510728199783</v>
      </c>
      <c r="L547" s="59"/>
      <c r="M547" s="83">
        <v>40420</v>
      </c>
      <c r="N547" s="86">
        <f t="shared" si="59"/>
        <v>2029.5544531692155</v>
      </c>
      <c r="O547" s="86">
        <f t="shared" si="60"/>
        <v>1481.4456335069046</v>
      </c>
      <c r="P547" s="86">
        <f t="shared" si="61"/>
        <v>1544.4510057550808</v>
      </c>
      <c r="Q547" s="61">
        <f t="shared" si="56"/>
        <v>5055.4510924312008</v>
      </c>
      <c r="R547" s="61">
        <f t="shared" si="62"/>
        <v>-3146.5186282368841</v>
      </c>
      <c r="S547" s="62">
        <f t="shared" si="57"/>
        <v>1.6066808081361861</v>
      </c>
      <c r="T547" s="59"/>
      <c r="U547" s="59"/>
      <c r="V547" s="59"/>
    </row>
    <row r="548" spans="7:22" x14ac:dyDescent="0.4">
      <c r="G548" s="59"/>
      <c r="H548" s="83">
        <v>40427</v>
      </c>
      <c r="I548" s="84">
        <v>1892.33996582031</v>
      </c>
      <c r="J548" s="70">
        <v>1.82169926166534</v>
      </c>
      <c r="K548" s="85">
        <f t="shared" si="58"/>
        <v>136.39261606514305</v>
      </c>
      <c r="L548" s="59"/>
      <c r="M548" s="83">
        <v>40427</v>
      </c>
      <c r="N548" s="86">
        <f t="shared" si="59"/>
        <v>2053.4600596803557</v>
      </c>
      <c r="O548" s="86">
        <f t="shared" si="60"/>
        <v>1516.3186827062925</v>
      </c>
      <c r="P548" s="86">
        <f t="shared" si="61"/>
        <v>1545.3291807458825</v>
      </c>
      <c r="Q548" s="61">
        <f t="shared" si="56"/>
        <v>5115.1079231325311</v>
      </c>
      <c r="R548" s="61">
        <f t="shared" si="62"/>
        <v>-3150.1513220359293</v>
      </c>
      <c r="S548" s="62">
        <f t="shared" si="57"/>
        <v>1.6237657814567013</v>
      </c>
      <c r="T548" s="59"/>
      <c r="U548" s="59"/>
      <c r="V548" s="59"/>
    </row>
    <row r="549" spans="7:22" x14ac:dyDescent="0.4">
      <c r="G549" s="59"/>
      <c r="H549" s="83">
        <v>40434</v>
      </c>
      <c r="I549" s="84">
        <v>1955.82995605468</v>
      </c>
      <c r="J549" s="70">
        <v>1.94035232067108</v>
      </c>
      <c r="K549" s="85">
        <f t="shared" si="58"/>
        <v>136.47016891978984</v>
      </c>
      <c r="L549" s="59"/>
      <c r="M549" s="83">
        <v>40434</v>
      </c>
      <c r="N549" s="86">
        <f t="shared" si="59"/>
        <v>2122.3557980205114</v>
      </c>
      <c r="O549" s="86">
        <f t="shared" si="60"/>
        <v>1615.0813346525761</v>
      </c>
      <c r="P549" s="86">
        <f t="shared" si="61"/>
        <v>1546.2078550670685</v>
      </c>
      <c r="Q549" s="61">
        <f t="shared" si="56"/>
        <v>5283.6449877401556</v>
      </c>
      <c r="R549" s="61">
        <f t="shared" si="62"/>
        <v>-3153.7882098238861</v>
      </c>
      <c r="S549" s="62">
        <f t="shared" si="57"/>
        <v>1.675332849327636</v>
      </c>
      <c r="T549" s="59"/>
      <c r="U549" s="59"/>
      <c r="V549" s="59"/>
    </row>
    <row r="550" spans="7:22" x14ac:dyDescent="0.4">
      <c r="G550" s="59"/>
      <c r="H550" s="83">
        <v>40441</v>
      </c>
      <c r="I550" s="84">
        <v>2023.83996582031</v>
      </c>
      <c r="J550" s="70">
        <v>2.0755202770233101</v>
      </c>
      <c r="K550" s="85">
        <f t="shared" si="58"/>
        <v>136.54776587099727</v>
      </c>
      <c r="L550" s="59"/>
      <c r="M550" s="83">
        <v>40441</v>
      </c>
      <c r="N550" s="86">
        <f t="shared" si="59"/>
        <v>2196.1564053292796</v>
      </c>
      <c r="O550" s="86">
        <f t="shared" si="60"/>
        <v>1727.5904089180779</v>
      </c>
      <c r="P550" s="86">
        <f t="shared" si="61"/>
        <v>1547.0870290025584</v>
      </c>
      <c r="Q550" s="61">
        <f t="shared" si="56"/>
        <v>5470.8338432499158</v>
      </c>
      <c r="R550" s="61">
        <f t="shared" si="62"/>
        <v>-3157.4292964427655</v>
      </c>
      <c r="S550" s="62">
        <f t="shared" si="57"/>
        <v>1.7326860966969195</v>
      </c>
      <c r="T550" s="59"/>
      <c r="U550" s="59"/>
      <c r="V550" s="59"/>
    </row>
    <row r="551" spans="7:22" x14ac:dyDescent="0.4">
      <c r="G551" s="59"/>
      <c r="H551" s="83">
        <v>40448</v>
      </c>
      <c r="I551" s="84">
        <v>1996.59997558593</v>
      </c>
      <c r="J551" s="70">
        <v>2.0229206085204998</v>
      </c>
      <c r="K551" s="85">
        <f t="shared" si="58"/>
        <v>136.62540694383864</v>
      </c>
      <c r="L551" s="59"/>
      <c r="M551" s="83">
        <v>40448</v>
      </c>
      <c r="N551" s="86">
        <f t="shared" si="59"/>
        <v>2166.5971120824479</v>
      </c>
      <c r="O551" s="86">
        <f t="shared" si="60"/>
        <v>1683.8082865154718</v>
      </c>
      <c r="P551" s="86">
        <f t="shared" si="61"/>
        <v>1547.9667028364329</v>
      </c>
      <c r="Q551" s="61">
        <f t="shared" si="56"/>
        <v>5398.3721014343528</v>
      </c>
      <c r="R551" s="61">
        <f t="shared" si="62"/>
        <v>-3161.0745867401688</v>
      </c>
      <c r="S551" s="62">
        <f t="shared" si="57"/>
        <v>1.7077648607467304</v>
      </c>
      <c r="T551" s="59"/>
      <c r="U551" s="59"/>
      <c r="V551" s="59"/>
    </row>
    <row r="552" spans="7:22" x14ac:dyDescent="0.4">
      <c r="G552" s="59"/>
      <c r="H552" s="83">
        <v>40455</v>
      </c>
      <c r="I552" s="84">
        <v>2027.03002929687</v>
      </c>
      <c r="J552" s="70">
        <v>2.0770487785339302</v>
      </c>
      <c r="K552" s="85">
        <f t="shared" si="58"/>
        <v>136.70309216340152</v>
      </c>
      <c r="L552" s="59"/>
      <c r="M552" s="83">
        <v>40455</v>
      </c>
      <c r="N552" s="86">
        <f t="shared" si="59"/>
        <v>2199.6180813786577</v>
      </c>
      <c r="O552" s="86">
        <f t="shared" si="60"/>
        <v>1728.8626800584741</v>
      </c>
      <c r="P552" s="86">
        <f t="shared" si="61"/>
        <v>1548.846876852934</v>
      </c>
      <c r="Q552" s="61">
        <f t="shared" si="56"/>
        <v>5477.3276382900658</v>
      </c>
      <c r="R552" s="61">
        <f t="shared" si="62"/>
        <v>-3164.7240855692935</v>
      </c>
      <c r="S552" s="62">
        <f t="shared" si="57"/>
        <v>1.7307441313022915</v>
      </c>
      <c r="T552" s="59"/>
      <c r="U552" s="59"/>
      <c r="V552" s="59"/>
    </row>
    <row r="553" spans="7:22" x14ac:dyDescent="0.4">
      <c r="G553" s="59"/>
      <c r="H553" s="83">
        <v>40462</v>
      </c>
      <c r="I553" s="84">
        <v>2097.72998046875</v>
      </c>
      <c r="J553" s="70">
        <v>2.2284238338470401</v>
      </c>
      <c r="K553" s="85">
        <f t="shared" si="58"/>
        <v>136.78082155478774</v>
      </c>
      <c r="L553" s="59"/>
      <c r="M553" s="83">
        <v>40462</v>
      </c>
      <c r="N553" s="86">
        <f t="shared" si="59"/>
        <v>2276.3376606165634</v>
      </c>
      <c r="O553" s="86">
        <f t="shared" si="60"/>
        <v>1854.8619760438803</v>
      </c>
      <c r="P553" s="86">
        <f t="shared" si="61"/>
        <v>1549.7275513364657</v>
      </c>
      <c r="Q553" s="61">
        <f t="shared" si="56"/>
        <v>5680.9271879969092</v>
      </c>
      <c r="R553" s="61">
        <f t="shared" si="62"/>
        <v>-3168.3777977889404</v>
      </c>
      <c r="S553" s="62">
        <f t="shared" si="57"/>
        <v>1.7930081418830031</v>
      </c>
      <c r="T553" s="59"/>
      <c r="U553" s="59"/>
      <c r="V553" s="59"/>
    </row>
    <row r="554" spans="7:22" x14ac:dyDescent="0.4">
      <c r="G554" s="59"/>
      <c r="H554" s="83">
        <v>40469</v>
      </c>
      <c r="I554" s="84">
        <v>2104.2099609375</v>
      </c>
      <c r="J554" s="70">
        <v>2.2403500080108598</v>
      </c>
      <c r="K554" s="85">
        <f t="shared" si="58"/>
        <v>136.85859514311338</v>
      </c>
      <c r="L554" s="59"/>
      <c r="M554" s="83">
        <v>40469</v>
      </c>
      <c r="N554" s="86">
        <f t="shared" si="59"/>
        <v>2283.3693680900765</v>
      </c>
      <c r="O554" s="86">
        <f t="shared" si="60"/>
        <v>1864.7889058496687</v>
      </c>
      <c r="P554" s="86">
        <f t="shared" si="61"/>
        <v>1550.6087265715937</v>
      </c>
      <c r="Q554" s="61">
        <f t="shared" si="56"/>
        <v>5698.7670005113396</v>
      </c>
      <c r="R554" s="61">
        <f t="shared" si="62"/>
        <v>-3172.03572826352</v>
      </c>
      <c r="S554" s="62">
        <f t="shared" si="57"/>
        <v>1.7965645688458365</v>
      </c>
      <c r="T554" s="59"/>
      <c r="U554" s="59"/>
      <c r="V554" s="59"/>
    </row>
    <row r="555" spans="7:22" x14ac:dyDescent="0.4">
      <c r="G555" s="59"/>
      <c r="H555" s="83">
        <v>40476</v>
      </c>
      <c r="I555" s="84">
        <v>2124.44995117187</v>
      </c>
      <c r="J555" s="70">
        <v>2.2895848751068102</v>
      </c>
      <c r="K555" s="85">
        <f t="shared" si="58"/>
        <v>136.93641295350884</v>
      </c>
      <c r="L555" s="59"/>
      <c r="M555" s="83">
        <v>40476</v>
      </c>
      <c r="N555" s="86">
        <f t="shared" si="59"/>
        <v>2305.3326581464603</v>
      </c>
      <c r="O555" s="86">
        <f t="shared" si="60"/>
        <v>1905.7702853721607</v>
      </c>
      <c r="P555" s="86">
        <f t="shared" si="61"/>
        <v>1551.4904028430456</v>
      </c>
      <c r="Q555" s="61">
        <f t="shared" si="56"/>
        <v>5762.5933463616666</v>
      </c>
      <c r="R555" s="61">
        <f t="shared" si="62"/>
        <v>-3175.6978818630582</v>
      </c>
      <c r="S555" s="62">
        <f t="shared" si="57"/>
        <v>1.8145911735725244</v>
      </c>
      <c r="T555" s="59"/>
      <c r="U555" s="59"/>
      <c r="V555" s="59"/>
    </row>
    <row r="556" spans="7:22" x14ac:dyDescent="0.4">
      <c r="G556" s="59"/>
      <c r="H556" s="83">
        <v>40483</v>
      </c>
      <c r="I556" s="84">
        <v>2186.7099609375</v>
      </c>
      <c r="J556" s="70">
        <v>2.4174132347106898</v>
      </c>
      <c r="K556" s="85">
        <f t="shared" si="58"/>
        <v>137.0142750111188</v>
      </c>
      <c r="L556" s="59"/>
      <c r="M556" s="83">
        <v>40483</v>
      </c>
      <c r="N556" s="86">
        <f t="shared" si="59"/>
        <v>2372.8936914059409</v>
      </c>
      <c r="O556" s="86">
        <f t="shared" si="60"/>
        <v>2012.1701362838141</v>
      </c>
      <c r="P556" s="86">
        <f t="shared" si="61"/>
        <v>1552.3725804357102</v>
      </c>
      <c r="Q556" s="61">
        <f t="shared" si="56"/>
        <v>5937.4364081254653</v>
      </c>
      <c r="R556" s="61">
        <f t="shared" si="62"/>
        <v>-3179.3642634632042</v>
      </c>
      <c r="S556" s="62">
        <f t="shared" si="57"/>
        <v>1.867491710955435</v>
      </c>
      <c r="T556" s="59"/>
      <c r="U556" s="59"/>
      <c r="V556" s="59"/>
    </row>
    <row r="557" spans="7:22" x14ac:dyDescent="0.4">
      <c r="G557" s="59"/>
      <c r="H557" s="83">
        <v>40490</v>
      </c>
      <c r="I557" s="84">
        <v>2137.94995117187</v>
      </c>
      <c r="J557" s="70">
        <v>2.31068539619445</v>
      </c>
      <c r="K557" s="85">
        <f t="shared" si="58"/>
        <v>137.09218134110222</v>
      </c>
      <c r="L557" s="59"/>
      <c r="M557" s="83">
        <v>40490</v>
      </c>
      <c r="N557" s="86">
        <f t="shared" si="59"/>
        <v>2319.9820928708746</v>
      </c>
      <c r="O557" s="86">
        <f t="shared" si="60"/>
        <v>1923.3336203382066</v>
      </c>
      <c r="P557" s="86">
        <f t="shared" si="61"/>
        <v>1553.2552596346393</v>
      </c>
      <c r="Q557" s="61">
        <f t="shared" si="56"/>
        <v>5796.5709728437205</v>
      </c>
      <c r="R557" s="61">
        <f t="shared" si="62"/>
        <v>-3183.0348779452356</v>
      </c>
      <c r="S557" s="62">
        <f t="shared" si="57"/>
        <v>1.8210830842625316</v>
      </c>
      <c r="T557" s="59"/>
      <c r="U557" s="59"/>
      <c r="V557" s="59"/>
    </row>
    <row r="558" spans="7:22" x14ac:dyDescent="0.4">
      <c r="G558" s="59"/>
      <c r="H558" s="83">
        <v>40497</v>
      </c>
      <c r="I558" s="84">
        <v>2135.27001953125</v>
      </c>
      <c r="J558" s="70">
        <v>2.3064041137695299</v>
      </c>
      <c r="K558" s="85">
        <f t="shared" si="58"/>
        <v>137.17013196863238</v>
      </c>
      <c r="L558" s="59"/>
      <c r="M558" s="83">
        <v>40497</v>
      </c>
      <c r="N558" s="86">
        <f t="shared" si="59"/>
        <v>2317.0739829719741</v>
      </c>
      <c r="O558" s="86">
        <f t="shared" si="60"/>
        <v>1919.7700307471816</v>
      </c>
      <c r="P558" s="86">
        <f t="shared" si="61"/>
        <v>1554.1384407250459</v>
      </c>
      <c r="Q558" s="61">
        <f t="shared" si="56"/>
        <v>5790.9824544442017</v>
      </c>
      <c r="R558" s="61">
        <f t="shared" si="62"/>
        <v>-3186.7097301960657</v>
      </c>
      <c r="S558" s="62">
        <f t="shared" si="57"/>
        <v>1.8172293508790665</v>
      </c>
      <c r="T558" s="59"/>
      <c r="U558" s="59"/>
      <c r="V558" s="59"/>
    </row>
    <row r="559" spans="7:22" x14ac:dyDescent="0.4">
      <c r="G559" s="59"/>
      <c r="H559" s="83">
        <v>40504</v>
      </c>
      <c r="I559" s="84">
        <v>2153.90991210937</v>
      </c>
      <c r="J559" s="70">
        <v>2.3311750888824401</v>
      </c>
      <c r="K559" s="85">
        <f t="shared" si="58"/>
        <v>137.24812691889687</v>
      </c>
      <c r="L559" s="59"/>
      <c r="M559" s="83">
        <v>40504</v>
      </c>
      <c r="N559" s="86">
        <f t="shared" si="59"/>
        <v>2337.3009377566605</v>
      </c>
      <c r="O559" s="86">
        <f t="shared" si="60"/>
        <v>1940.3885231311669</v>
      </c>
      <c r="P559" s="86">
        <f t="shared" si="61"/>
        <v>1555.0221239923058</v>
      </c>
      <c r="Q559" s="61">
        <f t="shared" si="56"/>
        <v>5832.7115848801332</v>
      </c>
      <c r="R559" s="61">
        <f t="shared" si="62"/>
        <v>-3190.3888251082503</v>
      </c>
      <c r="S559" s="62">
        <f t="shared" si="57"/>
        <v>1.8282133948617465</v>
      </c>
      <c r="T559" s="59"/>
      <c r="U559" s="59"/>
      <c r="V559" s="59"/>
    </row>
    <row r="560" spans="7:22" x14ac:dyDescent="0.4">
      <c r="G560" s="59"/>
      <c r="H560" s="83">
        <v>40511</v>
      </c>
      <c r="I560" s="84">
        <v>2191.169921875</v>
      </c>
      <c r="J560" s="70">
        <v>2.4275050163268999</v>
      </c>
      <c r="K560" s="85">
        <f t="shared" si="58"/>
        <v>137.32616621709761</v>
      </c>
      <c r="L560" s="59"/>
      <c r="M560" s="83">
        <v>40511</v>
      </c>
      <c r="N560" s="86">
        <f t="shared" si="59"/>
        <v>2377.7333881931518</v>
      </c>
      <c r="O560" s="86">
        <f t="shared" si="60"/>
        <v>2020.5701819601036</v>
      </c>
      <c r="P560" s="86">
        <f t="shared" si="61"/>
        <v>1555.9063097219564</v>
      </c>
      <c r="Q560" s="61">
        <f t="shared" si="56"/>
        <v>5954.2098798752122</v>
      </c>
      <c r="R560" s="61">
        <f t="shared" si="62"/>
        <v>-3194.0721675799928</v>
      </c>
      <c r="S560" s="62">
        <f t="shared" si="57"/>
        <v>1.8641438162577439</v>
      </c>
      <c r="T560" s="59"/>
      <c r="U560" s="59"/>
      <c r="V560" s="59"/>
    </row>
    <row r="561" spans="7:22" x14ac:dyDescent="0.4">
      <c r="G561" s="59"/>
      <c r="H561" s="83">
        <v>40518</v>
      </c>
      <c r="I561" s="84">
        <v>2215.34008789062</v>
      </c>
      <c r="J561" s="70">
        <v>2.4840795993804901</v>
      </c>
      <c r="K561" s="85">
        <f t="shared" si="58"/>
        <v>137.40424988845083</v>
      </c>
      <c r="L561" s="59"/>
      <c r="M561" s="83">
        <v>40518</v>
      </c>
      <c r="N561" s="86">
        <f t="shared" si="59"/>
        <v>2403.9614822171579</v>
      </c>
      <c r="O561" s="86">
        <f t="shared" si="60"/>
        <v>2067.6608840620825</v>
      </c>
      <c r="P561" s="86">
        <f t="shared" si="61"/>
        <v>1556.7909981996984</v>
      </c>
      <c r="Q561" s="61">
        <f t="shared" si="56"/>
        <v>6028.4133644789381</v>
      </c>
      <c r="R561" s="61">
        <f t="shared" si="62"/>
        <v>-3197.759762515152</v>
      </c>
      <c r="S561" s="62">
        <f t="shared" si="57"/>
        <v>1.8851989555767554</v>
      </c>
      <c r="T561" s="59"/>
      <c r="U561" s="59"/>
      <c r="V561" s="59"/>
    </row>
    <row r="562" spans="7:22" x14ac:dyDescent="0.4">
      <c r="G562" s="59"/>
      <c r="H562" s="83">
        <v>40525</v>
      </c>
      <c r="I562" s="84">
        <v>2218.2900390625</v>
      </c>
      <c r="J562" s="70">
        <v>2.4960055351257302</v>
      </c>
      <c r="K562" s="85">
        <f t="shared" si="58"/>
        <v>137.48237795818713</v>
      </c>
      <c r="L562" s="59"/>
      <c r="M562" s="83">
        <v>40525</v>
      </c>
      <c r="N562" s="86">
        <f t="shared" si="59"/>
        <v>2407.1626020047629</v>
      </c>
      <c r="O562" s="86">
        <f t="shared" si="60"/>
        <v>2077.5876154165935</v>
      </c>
      <c r="P562" s="86">
        <f t="shared" si="61"/>
        <v>1557.676189711394</v>
      </c>
      <c r="Q562" s="61">
        <f t="shared" si="56"/>
        <v>6042.4264071327507</v>
      </c>
      <c r="R562" s="61">
        <f t="shared" si="62"/>
        <v>-3201.4516148232483</v>
      </c>
      <c r="S562" s="62">
        <f t="shared" si="57"/>
        <v>1.8874020707217067</v>
      </c>
      <c r="T562" s="59"/>
      <c r="U562" s="59"/>
      <c r="V562" s="59"/>
    </row>
    <row r="563" spans="7:22" x14ac:dyDescent="0.4">
      <c r="G563" s="59"/>
      <c r="H563" s="83">
        <v>40532</v>
      </c>
      <c r="I563" s="84">
        <v>2230.27001953125</v>
      </c>
      <c r="J563" s="70">
        <v>2.5164952278137198</v>
      </c>
      <c r="K563" s="85">
        <f t="shared" si="58"/>
        <v>137.56055045155139</v>
      </c>
      <c r="L563" s="59"/>
      <c r="M563" s="83">
        <v>40532</v>
      </c>
      <c r="N563" s="86">
        <f t="shared" si="59"/>
        <v>2420.1625976993341</v>
      </c>
      <c r="O563" s="86">
        <f t="shared" si="60"/>
        <v>2094.6425182095531</v>
      </c>
      <c r="P563" s="86">
        <f t="shared" si="61"/>
        <v>1558.5618845430686</v>
      </c>
      <c r="Q563" s="61">
        <f t="shared" si="56"/>
        <v>6073.3670004519554</v>
      </c>
      <c r="R563" s="61">
        <f t="shared" si="62"/>
        <v>-3205.1477294194706</v>
      </c>
      <c r="S563" s="62">
        <f t="shared" si="57"/>
        <v>1.8948789613363588</v>
      </c>
      <c r="T563" s="59"/>
      <c r="U563" s="59"/>
      <c r="V563" s="59"/>
    </row>
    <row r="564" spans="7:22" ht="17.5" customHeight="1" thickBot="1" x14ac:dyDescent="0.45">
      <c r="G564" s="74" t="s">
        <v>49</v>
      </c>
      <c r="H564" s="90">
        <v>40539</v>
      </c>
      <c r="I564" s="91">
        <v>2217.86010742187</v>
      </c>
      <c r="J564" s="73">
        <v>2.4901957511901802</v>
      </c>
      <c r="K564" s="92">
        <f t="shared" si="58"/>
        <v>137.63876739380294</v>
      </c>
      <c r="L564" s="74"/>
      <c r="M564" s="90">
        <v>40539</v>
      </c>
      <c r="N564" s="86">
        <f t="shared" si="59"/>
        <v>2406.6960645599211</v>
      </c>
      <c r="O564" s="86">
        <f t="shared" si="60"/>
        <v>2072.7517546851636</v>
      </c>
      <c r="P564" s="86">
        <f t="shared" si="61"/>
        <v>1559.4480829809097</v>
      </c>
      <c r="Q564" s="75">
        <f t="shared" si="56"/>
        <v>6038.8959022259942</v>
      </c>
      <c r="R564" s="61">
        <f t="shared" si="62"/>
        <v>-3408.8481112246818</v>
      </c>
      <c r="S564" s="76">
        <f t="shared" si="57"/>
        <v>1.7715356346740914</v>
      </c>
      <c r="T564" s="74"/>
      <c r="U564" s="74"/>
      <c r="V564" s="74"/>
    </row>
    <row r="565" spans="7:22" ht="17.5" customHeight="1" thickTop="1" x14ac:dyDescent="0.4">
      <c r="G565" s="59"/>
      <c r="H565" s="83">
        <v>40546</v>
      </c>
      <c r="I565" s="84">
        <v>2276.69995117187</v>
      </c>
      <c r="J565" s="70">
        <v>2.6192462444305402</v>
      </c>
      <c r="K565" s="85">
        <f t="shared" si="58"/>
        <v>137.71702881021537</v>
      </c>
      <c r="L565" s="59"/>
      <c r="M565" s="83">
        <v>40546</v>
      </c>
      <c r="N565" s="86">
        <f t="shared" si="59"/>
        <v>2479.6431406509282</v>
      </c>
      <c r="O565" s="86">
        <f t="shared" si="60"/>
        <v>1905.5556662385957</v>
      </c>
      <c r="P565" s="86">
        <f t="shared" si="61"/>
        <v>1812.6988857054969</v>
      </c>
      <c r="Q565" s="61">
        <f t="shared" si="56"/>
        <v>6197.897692595021</v>
      </c>
      <c r="R565" s="61">
        <f t="shared" si="62"/>
        <v>-3412.783667583511</v>
      </c>
      <c r="S565" s="62">
        <f t="shared" si="57"/>
        <v>1.8160827923158589</v>
      </c>
      <c r="T565" s="59"/>
      <c r="U565" s="59"/>
      <c r="V565" s="59"/>
    </row>
    <row r="566" spans="7:22" x14ac:dyDescent="0.4">
      <c r="G566" s="59"/>
      <c r="H566" s="83">
        <v>40553</v>
      </c>
      <c r="I566" s="84">
        <v>2323.42993164062</v>
      </c>
      <c r="J566" s="70">
        <v>2.7256677150726301</v>
      </c>
      <c r="K566" s="85">
        <f t="shared" si="58"/>
        <v>137.79533472607673</v>
      </c>
      <c r="L566" s="59"/>
      <c r="M566" s="83">
        <v>40553</v>
      </c>
      <c r="N566" s="86">
        <f t="shared" si="59"/>
        <v>2530.5385937265278</v>
      </c>
      <c r="O566" s="86">
        <f t="shared" si="60"/>
        <v>1982.979481132933</v>
      </c>
      <c r="P566" s="86">
        <f t="shared" si="61"/>
        <v>1813.7295864667051</v>
      </c>
      <c r="Q566" s="61">
        <f t="shared" si="56"/>
        <v>6327.2476613261661</v>
      </c>
      <c r="R566" s="61">
        <f t="shared" si="62"/>
        <v>-3416.7237675897391</v>
      </c>
      <c r="S566" s="62">
        <f t="shared" si="57"/>
        <v>1.8518464153716467</v>
      </c>
      <c r="T566" s="59"/>
      <c r="U566" s="59"/>
      <c r="V566" s="59"/>
    </row>
    <row r="567" spans="7:22" x14ac:dyDescent="0.4">
      <c r="G567" s="59"/>
      <c r="H567" s="83">
        <v>40560</v>
      </c>
      <c r="I567" s="84">
        <v>2268.32006835937</v>
      </c>
      <c r="J567" s="70">
        <v>2.59753394126892</v>
      </c>
      <c r="K567" s="85">
        <f t="shared" si="58"/>
        <v>137.8736851666894</v>
      </c>
      <c r="L567" s="59"/>
      <c r="M567" s="83">
        <v>40560</v>
      </c>
      <c r="N567" s="86">
        <f t="shared" si="59"/>
        <v>2470.5162818723797</v>
      </c>
      <c r="O567" s="86">
        <f t="shared" si="60"/>
        <v>1889.7595178601482</v>
      </c>
      <c r="P567" s="86">
        <f t="shared" si="61"/>
        <v>1814.7608732844656</v>
      </c>
      <c r="Q567" s="61">
        <f t="shared" si="56"/>
        <v>6175.0366730169935</v>
      </c>
      <c r="R567" s="61">
        <f t="shared" si="62"/>
        <v>-3420.6684164890617</v>
      </c>
      <c r="S567" s="62">
        <f t="shared" si="57"/>
        <v>1.8052134615710536</v>
      </c>
      <c r="T567" s="59"/>
      <c r="U567" s="59"/>
      <c r="V567" s="59"/>
    </row>
    <row r="568" spans="7:22" x14ac:dyDescent="0.4">
      <c r="G568" s="59"/>
      <c r="H568" s="83">
        <v>40567</v>
      </c>
      <c r="I568" s="84">
        <v>2270.51000976562</v>
      </c>
      <c r="J568" s="70">
        <v>2.6008980274200399</v>
      </c>
      <c r="K568" s="85">
        <f t="shared" si="58"/>
        <v>137.95208015737015</v>
      </c>
      <c r="L568" s="59"/>
      <c r="M568" s="83">
        <v>40567</v>
      </c>
      <c r="N568" s="86">
        <f t="shared" si="59"/>
        <v>2472.9014328816902</v>
      </c>
      <c r="O568" s="86">
        <f t="shared" si="60"/>
        <v>1892.2069599212418</v>
      </c>
      <c r="P568" s="86">
        <f t="shared" si="61"/>
        <v>1815.7927464920101</v>
      </c>
      <c r="Q568" s="61">
        <f t="shared" si="56"/>
        <v>6180.9011392949424</v>
      </c>
      <c r="R568" s="61">
        <f t="shared" si="62"/>
        <v>-3424.6176195332309</v>
      </c>
      <c r="S568" s="62">
        <f t="shared" si="57"/>
        <v>1.8048441683067051</v>
      </c>
      <c r="T568" s="59"/>
      <c r="U568" s="59"/>
      <c r="V568" s="59"/>
    </row>
    <row r="569" spans="7:22" x14ac:dyDescent="0.4">
      <c r="G569" s="59"/>
      <c r="H569" s="83">
        <v>40574</v>
      </c>
      <c r="I569" s="84">
        <v>2338.19995117187</v>
      </c>
      <c r="J569" s="70">
        <v>2.7559421062469398</v>
      </c>
      <c r="K569" s="85">
        <f t="shared" si="58"/>
        <v>138.03051972345017</v>
      </c>
      <c r="L569" s="59"/>
      <c r="M569" s="83">
        <v>40574</v>
      </c>
      <c r="N569" s="86">
        <f t="shared" si="59"/>
        <v>2546.6252008348083</v>
      </c>
      <c r="O569" s="86">
        <f t="shared" si="60"/>
        <v>2005.0047251384547</v>
      </c>
      <c r="P569" s="86">
        <f t="shared" si="61"/>
        <v>1816.8252064227599</v>
      </c>
      <c r="Q569" s="61">
        <f t="shared" si="56"/>
        <v>6368.4551323960231</v>
      </c>
      <c r="R569" s="61">
        <f t="shared" si="62"/>
        <v>-3428.5713819800626</v>
      </c>
      <c r="S569" s="62">
        <f t="shared" si="57"/>
        <v>1.857466105523556</v>
      </c>
      <c r="T569" s="59"/>
      <c r="U569" s="59"/>
      <c r="V569" s="59"/>
    </row>
    <row r="570" spans="7:22" x14ac:dyDescent="0.4">
      <c r="G570" s="59"/>
      <c r="H570" s="83">
        <v>40581</v>
      </c>
      <c r="I570" s="84">
        <v>2379.14990234375</v>
      </c>
      <c r="J570" s="70">
        <v>2.85777688026428</v>
      </c>
      <c r="K570" s="85">
        <f t="shared" si="58"/>
        <v>138.10900389027503</v>
      </c>
      <c r="L570" s="59"/>
      <c r="M570" s="83">
        <v>40581</v>
      </c>
      <c r="N570" s="86">
        <f t="shared" si="59"/>
        <v>2591.2253974839437</v>
      </c>
      <c r="O570" s="86">
        <f t="shared" si="60"/>
        <v>2079.0916236351095</v>
      </c>
      <c r="P570" s="86">
        <f t="shared" si="61"/>
        <v>1817.8582534103259</v>
      </c>
      <c r="Q570" s="61">
        <f t="shared" si="56"/>
        <v>6488.1752745293797</v>
      </c>
      <c r="R570" s="61">
        <f t="shared" si="62"/>
        <v>-3432.5297090934419</v>
      </c>
      <c r="S570" s="62">
        <f t="shared" si="57"/>
        <v>1.890202219471236</v>
      </c>
      <c r="T570" s="59"/>
      <c r="U570" s="59"/>
      <c r="V570" s="59"/>
    </row>
    <row r="571" spans="7:22" x14ac:dyDescent="0.4">
      <c r="G571" s="59"/>
      <c r="H571" s="83">
        <v>40588</v>
      </c>
      <c r="I571" s="84">
        <v>2392.46997070312</v>
      </c>
      <c r="J571" s="70">
        <v>2.8880517482757502</v>
      </c>
      <c r="K571" s="85">
        <f t="shared" si="58"/>
        <v>138.18753268320472</v>
      </c>
      <c r="L571" s="59"/>
      <c r="M571" s="83">
        <v>40588</v>
      </c>
      <c r="N571" s="86">
        <f t="shared" si="59"/>
        <v>2605.7328059473703</v>
      </c>
      <c r="O571" s="86">
        <f t="shared" si="60"/>
        <v>2101.1172145495007</v>
      </c>
      <c r="P571" s="86">
        <f t="shared" si="61"/>
        <v>1818.8918877885087</v>
      </c>
      <c r="Q571" s="61">
        <f t="shared" si="56"/>
        <v>6525.7419082853803</v>
      </c>
      <c r="R571" s="61">
        <f t="shared" si="62"/>
        <v>-3436.4926061433312</v>
      </c>
      <c r="S571" s="62">
        <f t="shared" si="57"/>
        <v>1.8989541536098393</v>
      </c>
      <c r="T571" s="59"/>
      <c r="U571" s="59"/>
      <c r="V571" s="59"/>
    </row>
    <row r="572" spans="7:22" x14ac:dyDescent="0.4">
      <c r="G572" s="59"/>
      <c r="H572" s="83">
        <v>40595</v>
      </c>
      <c r="I572" s="84">
        <v>2346.2900390625</v>
      </c>
      <c r="J572" s="70">
        <v>2.7758204936981201</v>
      </c>
      <c r="K572" s="85">
        <f t="shared" si="58"/>
        <v>138.26610612761363</v>
      </c>
      <c r="L572" s="59"/>
      <c r="M572" s="83">
        <v>40595</v>
      </c>
      <c r="N572" s="86">
        <f t="shared" si="59"/>
        <v>2555.4364326068908</v>
      </c>
      <c r="O572" s="86">
        <f t="shared" si="60"/>
        <v>2019.4666620120222</v>
      </c>
      <c r="P572" s="86">
        <f t="shared" si="61"/>
        <v>1819.9261098912987</v>
      </c>
      <c r="Q572" s="61">
        <f t="shared" si="56"/>
        <v>6394.8292045102116</v>
      </c>
      <c r="R572" s="61">
        <f t="shared" si="62"/>
        <v>-3440.4600784057775</v>
      </c>
      <c r="S572" s="62">
        <f t="shared" si="57"/>
        <v>1.8587133868076779</v>
      </c>
      <c r="T572" s="59"/>
      <c r="U572" s="59"/>
      <c r="V572" s="59"/>
    </row>
    <row r="573" spans="7:22" x14ac:dyDescent="0.4">
      <c r="G573" s="59"/>
      <c r="H573" s="83">
        <v>40602</v>
      </c>
      <c r="I573" s="84">
        <v>2359.9599609375</v>
      </c>
      <c r="J573" s="70">
        <v>2.8030364513397199</v>
      </c>
      <c r="K573" s="85">
        <f t="shared" si="58"/>
        <v>138.3447242488906</v>
      </c>
      <c r="L573" s="59"/>
      <c r="M573" s="83">
        <v>40602</v>
      </c>
      <c r="N573" s="86">
        <f t="shared" si="59"/>
        <v>2570.3248802449425</v>
      </c>
      <c r="O573" s="86">
        <f t="shared" si="60"/>
        <v>2039.2668325405996</v>
      </c>
      <c r="P573" s="86">
        <f t="shared" si="61"/>
        <v>1820.960920052876</v>
      </c>
      <c r="Q573" s="61">
        <f t="shared" si="56"/>
        <v>6430.5526328384176</v>
      </c>
      <c r="R573" s="61">
        <f t="shared" si="62"/>
        <v>-3444.4321311629192</v>
      </c>
      <c r="S573" s="62">
        <f t="shared" si="57"/>
        <v>1.8669413093261662</v>
      </c>
      <c r="T573" s="59"/>
      <c r="U573" s="59"/>
      <c r="V573" s="59"/>
    </row>
    <row r="574" spans="7:22" x14ac:dyDescent="0.4">
      <c r="G574" s="59"/>
      <c r="H574" s="83">
        <v>40609</v>
      </c>
      <c r="I574" s="84">
        <v>2299.26000976562</v>
      </c>
      <c r="J574" s="70">
        <v>2.6605298519134499</v>
      </c>
      <c r="K574" s="85">
        <f t="shared" si="58"/>
        <v>138.42338707243891</v>
      </c>
      <c r="L574" s="59"/>
      <c r="M574" s="83">
        <v>40609</v>
      </c>
      <c r="N574" s="86">
        <f t="shared" si="59"/>
        <v>2504.2141845936662</v>
      </c>
      <c r="O574" s="86">
        <f t="shared" si="60"/>
        <v>1935.5903421798537</v>
      </c>
      <c r="P574" s="86">
        <f t="shared" si="61"/>
        <v>1821.9963186076109</v>
      </c>
      <c r="Q574" s="61">
        <f t="shared" si="56"/>
        <v>6261.8008453811308</v>
      </c>
      <c r="R574" s="61">
        <f t="shared" si="62"/>
        <v>-3448.4087697029931</v>
      </c>
      <c r="S574" s="62">
        <f t="shared" si="57"/>
        <v>1.8158522563786577</v>
      </c>
      <c r="T574" s="59"/>
      <c r="U574" s="59"/>
      <c r="V574" s="59"/>
    </row>
    <row r="575" spans="7:22" x14ac:dyDescent="0.4">
      <c r="G575" s="59"/>
      <c r="H575" s="83">
        <v>40616</v>
      </c>
      <c r="I575" s="84">
        <v>2221.07006835937</v>
      </c>
      <c r="J575" s="70">
        <v>2.4779632091522199</v>
      </c>
      <c r="K575" s="85">
        <f t="shared" si="58"/>
        <v>138.5020946236763</v>
      </c>
      <c r="L575" s="59"/>
      <c r="M575" s="83">
        <v>40616</v>
      </c>
      <c r="N575" s="86">
        <f t="shared" si="59"/>
        <v>2419.0544551457388</v>
      </c>
      <c r="O575" s="86">
        <f t="shared" si="60"/>
        <v>1802.7693440321764</v>
      </c>
      <c r="P575" s="86">
        <f t="shared" si="61"/>
        <v>1823.0323058900638</v>
      </c>
      <c r="Q575" s="61">
        <f t="shared" si="56"/>
        <v>6044.8561050679791</v>
      </c>
      <c r="R575" s="61">
        <f t="shared" si="62"/>
        <v>-3452.3899993203408</v>
      </c>
      <c r="S575" s="62">
        <f t="shared" si="57"/>
        <v>1.7509192490587702</v>
      </c>
      <c r="T575" s="59"/>
      <c r="U575" s="59"/>
      <c r="V575" s="59"/>
    </row>
    <row r="576" spans="7:22" x14ac:dyDescent="0.4">
      <c r="G576" s="59"/>
      <c r="H576" s="83">
        <v>40623</v>
      </c>
      <c r="I576" s="84">
        <v>2316.36010742187</v>
      </c>
      <c r="J576" s="70">
        <v>2.69631028175354</v>
      </c>
      <c r="K576" s="85">
        <f t="shared" si="58"/>
        <v>138.5808469280349</v>
      </c>
      <c r="L576" s="59"/>
      <c r="M576" s="83">
        <v>40623</v>
      </c>
      <c r="N576" s="86">
        <f t="shared" si="59"/>
        <v>2522.8385711036035</v>
      </c>
      <c r="O576" s="86">
        <f t="shared" si="60"/>
        <v>1961.6213428798505</v>
      </c>
      <c r="P576" s="86">
        <f t="shared" si="61"/>
        <v>1824.0688822349855</v>
      </c>
      <c r="Q576" s="61">
        <f t="shared" si="56"/>
        <v>6308.5287962184393</v>
      </c>
      <c r="R576" s="61">
        <f t="shared" si="62"/>
        <v>-3456.3758253154165</v>
      </c>
      <c r="S576" s="62">
        <f t="shared" si="57"/>
        <v>1.8251860084233593</v>
      </c>
      <c r="T576" s="59"/>
      <c r="U576" s="59"/>
      <c r="V576" s="59"/>
    </row>
    <row r="577" spans="1:22" x14ac:dyDescent="0.4">
      <c r="G577" s="59"/>
      <c r="H577" s="83">
        <v>40630</v>
      </c>
      <c r="I577" s="84">
        <v>2342.919921875</v>
      </c>
      <c r="J577" s="70">
        <v>2.75349593162536</v>
      </c>
      <c r="K577" s="85">
        <f t="shared" si="58"/>
        <v>138.65964401096136</v>
      </c>
      <c r="L577" s="59"/>
      <c r="M577" s="83">
        <v>40630</v>
      </c>
      <c r="N577" s="86">
        <f t="shared" si="59"/>
        <v>2551.7659059031521</v>
      </c>
      <c r="O577" s="86">
        <f t="shared" si="60"/>
        <v>2003.2250826475386</v>
      </c>
      <c r="P577" s="86">
        <f t="shared" si="61"/>
        <v>1825.1060479773168</v>
      </c>
      <c r="Q577" s="61">
        <f t="shared" si="56"/>
        <v>6380.0970365280073</v>
      </c>
      <c r="R577" s="61">
        <f t="shared" si="62"/>
        <v>-3460.3662529947937</v>
      </c>
      <c r="S577" s="62">
        <f t="shared" si="57"/>
        <v>1.8437635123178986</v>
      </c>
      <c r="T577" s="59"/>
      <c r="U577" s="59"/>
      <c r="V577" s="59"/>
    </row>
    <row r="578" spans="1:22" x14ac:dyDescent="0.4">
      <c r="G578" s="59"/>
      <c r="H578" s="83">
        <v>40637</v>
      </c>
      <c r="I578" s="84">
        <v>2321.17993164062</v>
      </c>
      <c r="J578" s="70">
        <v>2.7054851055145201</v>
      </c>
      <c r="K578" s="85">
        <f t="shared" si="58"/>
        <v>138.73848589791675</v>
      </c>
      <c r="L578" s="59"/>
      <c r="M578" s="83">
        <v>40637</v>
      </c>
      <c r="N578" s="86">
        <f t="shared" si="59"/>
        <v>2528.0880305490673</v>
      </c>
      <c r="O578" s="86">
        <f t="shared" si="60"/>
        <v>1968.2962164018231</v>
      </c>
      <c r="P578" s="86">
        <f t="shared" si="61"/>
        <v>1826.1438034521893</v>
      </c>
      <c r="Q578" s="61">
        <f t="shared" ref="Q578:Q641" si="63">SUM(N578:P578)</f>
        <v>6322.5280504030798</v>
      </c>
      <c r="R578" s="61">
        <f t="shared" si="62"/>
        <v>-3464.3612876711727</v>
      </c>
      <c r="S578" s="62">
        <f t="shared" ref="S578:S641" si="64">Q578/-R578</f>
        <v>1.825019830611615</v>
      </c>
      <c r="T578" s="59"/>
      <c r="U578" s="59"/>
      <c r="V578" s="59"/>
    </row>
    <row r="579" spans="1:22" x14ac:dyDescent="0.4">
      <c r="G579" s="59"/>
      <c r="H579" s="83">
        <v>40644</v>
      </c>
      <c r="I579" s="84">
        <v>2307.580078125</v>
      </c>
      <c r="J579" s="70">
        <v>2.67520928382873</v>
      </c>
      <c r="K579" s="85">
        <f t="shared" ref="K579:K642" si="65">K578*(1+Tbill_YTM)^(1/52)</f>
        <v>138.81737261437667</v>
      </c>
      <c r="L579" s="59"/>
      <c r="M579" s="83">
        <v>40644</v>
      </c>
      <c r="N579" s="86">
        <f t="shared" ref="N579:N642" si="66">IF(YEAR(M579)&lt;&gt;YEAR(M578), Q578*$C$5, N578)*(I579/I578)</f>
        <v>2513.2758971071935</v>
      </c>
      <c r="O579" s="86">
        <f t="shared" ref="O579:O642" si="67">IF(YEAR(M579)&lt;&gt;YEAR(M578), Q578*$C$6, O578)*(J579/J578)</f>
        <v>1946.2699316696942</v>
      </c>
      <c r="P579" s="86">
        <f t="shared" ref="P579:P642" si="68">IF(YEAR(M579)&lt;&gt;YEAR(M578), Q578*$C$7, P578)*(1+Tbill_YTM)^(1/52)</f>
        <v>1827.1821489949248</v>
      </c>
      <c r="Q579" s="61">
        <f t="shared" si="63"/>
        <v>6286.7279777718122</v>
      </c>
      <c r="R579" s="61">
        <f t="shared" ref="R579:R642" si="69">R578*EXP($C$20/52) - IF(YEAR(M580)&lt;&gt;YEAR(M579), Initial_Assets * $C$19, 0)</f>
        <v>-3468.3609346633871</v>
      </c>
      <c r="S579" s="62">
        <f t="shared" si="64"/>
        <v>1.8125933535178496</v>
      </c>
      <c r="T579" s="59"/>
      <c r="U579" s="59"/>
      <c r="V579" s="59"/>
    </row>
    <row r="580" spans="1:22" x14ac:dyDescent="0.4">
      <c r="G580" s="59"/>
      <c r="H580" s="83">
        <v>40651</v>
      </c>
      <c r="I580" s="84">
        <v>2377.30004882812</v>
      </c>
      <c r="J580" s="70">
        <v>2.83331227302551</v>
      </c>
      <c r="K580" s="85">
        <f t="shared" si="65"/>
        <v>138.89630418583118</v>
      </c>
      <c r="L580" s="59"/>
      <c r="M580" s="83">
        <v>40651</v>
      </c>
      <c r="N580" s="86">
        <f t="shared" si="66"/>
        <v>2589.2106495243438</v>
      </c>
      <c r="O580" s="86">
        <f t="shared" si="67"/>
        <v>2061.2931172727281</v>
      </c>
      <c r="P580" s="86">
        <f t="shared" si="68"/>
        <v>1828.221084941036</v>
      </c>
      <c r="Q580" s="61">
        <f t="shared" si="63"/>
        <v>6478.7248517381076</v>
      </c>
      <c r="R580" s="61">
        <f t="shared" si="69"/>
        <v>-3472.3651992964114</v>
      </c>
      <c r="S580" s="62">
        <f t="shared" si="64"/>
        <v>1.865795928680215</v>
      </c>
      <c r="T580" s="59"/>
      <c r="U580" s="59"/>
      <c r="V580" s="59"/>
    </row>
    <row r="581" spans="1:22" x14ac:dyDescent="0.4">
      <c r="G581" s="59"/>
      <c r="H581" s="83">
        <v>40658</v>
      </c>
      <c r="I581" s="84">
        <v>2404.080078125</v>
      </c>
      <c r="J581" s="70">
        <v>2.9100692272186199</v>
      </c>
      <c r="K581" s="85">
        <f t="shared" si="65"/>
        <v>138.97528063778483</v>
      </c>
      <c r="L581" s="59"/>
      <c r="M581" s="83">
        <v>40658</v>
      </c>
      <c r="N581" s="86">
        <f t="shared" si="66"/>
        <v>2618.3778289404368</v>
      </c>
      <c r="O581" s="86">
        <f t="shared" si="67"/>
        <v>2117.1353846032275</v>
      </c>
      <c r="P581" s="86">
        <f t="shared" si="68"/>
        <v>1829.2606116262264</v>
      </c>
      <c r="Q581" s="61">
        <f t="shared" si="63"/>
        <v>6564.7738251698902</v>
      </c>
      <c r="R581" s="61">
        <f t="shared" si="69"/>
        <v>-3476.3740869013682</v>
      </c>
      <c r="S581" s="62">
        <f t="shared" si="64"/>
        <v>1.8883968356297745</v>
      </c>
      <c r="T581" s="59"/>
      <c r="U581" s="59"/>
      <c r="V581" s="59"/>
    </row>
    <row r="582" spans="1:22" x14ac:dyDescent="0.4">
      <c r="G582" s="59"/>
      <c r="H582" s="83">
        <v>40665</v>
      </c>
      <c r="I582" s="84">
        <v>2383.17993164062</v>
      </c>
      <c r="J582" s="70">
        <v>2.8489077091217001</v>
      </c>
      <c r="K582" s="85">
        <f t="shared" si="65"/>
        <v>139.05430199575667</v>
      </c>
      <c r="L582" s="59"/>
      <c r="M582" s="83">
        <v>40665</v>
      </c>
      <c r="N582" s="86">
        <f t="shared" si="66"/>
        <v>2595.6146603279381</v>
      </c>
      <c r="O582" s="86">
        <f t="shared" si="67"/>
        <v>2072.6391186972783</v>
      </c>
      <c r="P582" s="86">
        <f t="shared" si="68"/>
        <v>1830.3007293863902</v>
      </c>
      <c r="Q582" s="61">
        <f t="shared" si="63"/>
        <v>6498.5545084116065</v>
      </c>
      <c r="R582" s="61">
        <f t="shared" si="69"/>
        <v>-3480.3876028155337</v>
      </c>
      <c r="S582" s="62">
        <f t="shared" si="64"/>
        <v>1.8671927526561876</v>
      </c>
      <c r="T582" s="59"/>
      <c r="U582" s="59"/>
      <c r="V582" s="59"/>
    </row>
    <row r="583" spans="1:22" x14ac:dyDescent="0.4">
      <c r="G583" s="59"/>
      <c r="H583" s="83">
        <v>40672</v>
      </c>
      <c r="I583" s="84">
        <v>2379.23999023437</v>
      </c>
      <c r="J583" s="70">
        <v>2.8388171195983798</v>
      </c>
      <c r="K583" s="85">
        <f t="shared" si="65"/>
        <v>139.13336828528028</v>
      </c>
      <c r="L583" s="59"/>
      <c r="M583" s="83">
        <v>40672</v>
      </c>
      <c r="N583" s="86">
        <f t="shared" si="66"/>
        <v>2591.3235157361592</v>
      </c>
      <c r="O583" s="86">
        <f t="shared" si="67"/>
        <v>2065.2980066950231</v>
      </c>
      <c r="P583" s="86">
        <f t="shared" si="68"/>
        <v>1831.3414385576127</v>
      </c>
      <c r="Q583" s="61">
        <f t="shared" si="63"/>
        <v>6487.9629609887943</v>
      </c>
      <c r="R583" s="61">
        <f t="shared" si="69"/>
        <v>-3484.4057523823471</v>
      </c>
      <c r="S583" s="62">
        <f t="shared" si="64"/>
        <v>1.8619998421690311</v>
      </c>
      <c r="T583" s="59"/>
      <c r="U583" s="59"/>
      <c r="V583" s="59"/>
    </row>
    <row r="584" spans="1:22" x14ac:dyDescent="0.4">
      <c r="G584" s="59"/>
      <c r="H584" s="83">
        <v>40679</v>
      </c>
      <c r="I584" s="84">
        <v>2351.42993164062</v>
      </c>
      <c r="J584" s="70">
        <v>2.7752082347869802</v>
      </c>
      <c r="K584" s="85">
        <f t="shared" si="65"/>
        <v>139.21247953190374</v>
      </c>
      <c r="L584" s="59"/>
      <c r="M584" s="83">
        <v>40679</v>
      </c>
      <c r="N584" s="86">
        <f t="shared" si="66"/>
        <v>2561.0344910460162</v>
      </c>
      <c r="O584" s="86">
        <f t="shared" si="67"/>
        <v>2019.0212310259858</v>
      </c>
      <c r="P584" s="86">
        <f t="shared" si="68"/>
        <v>1832.3827394761704</v>
      </c>
      <c r="Q584" s="61">
        <f t="shared" si="63"/>
        <v>6412.4384615481722</v>
      </c>
      <c r="R584" s="61">
        <f t="shared" si="69"/>
        <v>-3488.4285409514168</v>
      </c>
      <c r="S584" s="62">
        <f t="shared" si="64"/>
        <v>1.8382026136614726</v>
      </c>
      <c r="T584" s="59"/>
      <c r="U584" s="59"/>
      <c r="V584" s="59"/>
    </row>
    <row r="585" spans="1:22" x14ac:dyDescent="0.4">
      <c r="G585" s="59"/>
      <c r="H585" s="83">
        <v>40686</v>
      </c>
      <c r="I585" s="84">
        <v>2336.09008789062</v>
      </c>
      <c r="J585" s="70">
        <v>2.7421813011169398</v>
      </c>
      <c r="K585" s="85">
        <f t="shared" si="65"/>
        <v>139.29163576118967</v>
      </c>
      <c r="L585" s="59"/>
      <c r="M585" s="83">
        <v>40686</v>
      </c>
      <c r="N585" s="86">
        <f t="shared" si="66"/>
        <v>2544.3272660496937</v>
      </c>
      <c r="O585" s="86">
        <f t="shared" si="67"/>
        <v>1994.9934555820948</v>
      </c>
      <c r="P585" s="86">
        <f t="shared" si="68"/>
        <v>1833.4246324785308</v>
      </c>
      <c r="Q585" s="61">
        <f t="shared" si="63"/>
        <v>6372.7453541103196</v>
      </c>
      <c r="R585" s="61">
        <f t="shared" si="69"/>
        <v>-3492.4559738785269</v>
      </c>
      <c r="S585" s="62">
        <f t="shared" si="64"/>
        <v>1.824717448630599</v>
      </c>
      <c r="T585" s="59"/>
      <c r="U585" s="59"/>
      <c r="V585" s="59"/>
    </row>
    <row r="586" spans="1:22" x14ac:dyDescent="0.4">
      <c r="G586" s="59"/>
      <c r="H586" s="83">
        <v>40693</v>
      </c>
      <c r="I586" s="84">
        <v>2292.31005859375</v>
      </c>
      <c r="J586" s="70">
        <v>2.6375949382781898</v>
      </c>
      <c r="K586" s="85">
        <f t="shared" si="65"/>
        <v>139.37083699871519</v>
      </c>
      <c r="L586" s="59"/>
      <c r="M586" s="83">
        <v>40693</v>
      </c>
      <c r="N586" s="86">
        <f t="shared" si="66"/>
        <v>2496.6447204039214</v>
      </c>
      <c r="O586" s="86">
        <f t="shared" si="67"/>
        <v>1918.9047194648097</v>
      </c>
      <c r="P586" s="86">
        <f t="shared" si="68"/>
        <v>1834.4671179013528</v>
      </c>
      <c r="Q586" s="61">
        <f t="shared" si="63"/>
        <v>6250.0165577700845</v>
      </c>
      <c r="R586" s="61">
        <f t="shared" si="69"/>
        <v>-3496.4880565256444</v>
      </c>
      <c r="S586" s="62">
        <f t="shared" si="64"/>
        <v>1.7875126288806886</v>
      </c>
      <c r="T586" s="59"/>
      <c r="U586" s="59"/>
      <c r="V586" s="59"/>
    </row>
    <row r="587" spans="1:22" x14ac:dyDescent="0.4">
      <c r="G587" s="59"/>
      <c r="H587" s="83">
        <v>40700</v>
      </c>
      <c r="I587" s="84">
        <v>2221.09008789062</v>
      </c>
      <c r="J587" s="70">
        <v>2.47735142707824</v>
      </c>
      <c r="K587" s="85">
        <f t="shared" si="65"/>
        <v>139.45008327007201</v>
      </c>
      <c r="L587" s="59"/>
      <c r="M587" s="83">
        <v>40700</v>
      </c>
      <c r="N587" s="86">
        <f t="shared" si="66"/>
        <v>2419.0762592017873</v>
      </c>
      <c r="O587" s="86">
        <f t="shared" si="67"/>
        <v>1802.324259955009</v>
      </c>
      <c r="P587" s="86">
        <f t="shared" si="68"/>
        <v>1835.5101960814868</v>
      </c>
      <c r="Q587" s="61">
        <f t="shared" si="63"/>
        <v>6056.9107152382821</v>
      </c>
      <c r="R587" s="61">
        <f t="shared" si="69"/>
        <v>-3500.5247942609276</v>
      </c>
      <c r="S587" s="62">
        <f t="shared" si="64"/>
        <v>1.7302864773786266</v>
      </c>
      <c r="T587" s="59"/>
      <c r="U587" s="59"/>
      <c r="V587" s="59"/>
    </row>
    <row r="588" spans="1:22" x14ac:dyDescent="0.4">
      <c r="G588" s="59"/>
      <c r="H588" s="83">
        <v>40707</v>
      </c>
      <c r="I588" s="84">
        <v>2192.9599609375</v>
      </c>
      <c r="J588" s="70">
        <v>2.40946245193481</v>
      </c>
      <c r="K588" s="85">
        <f t="shared" si="65"/>
        <v>139.52937460086636</v>
      </c>
      <c r="L588" s="59"/>
      <c r="M588" s="83">
        <v>40707</v>
      </c>
      <c r="N588" s="86">
        <f t="shared" si="66"/>
        <v>2388.4386355179813</v>
      </c>
      <c r="O588" s="86">
        <f t="shared" si="67"/>
        <v>1752.9336302901681</v>
      </c>
      <c r="P588" s="86">
        <f t="shared" si="68"/>
        <v>1836.5538673559745</v>
      </c>
      <c r="Q588" s="61">
        <f t="shared" si="63"/>
        <v>5977.9261331641246</v>
      </c>
      <c r="R588" s="61">
        <f t="shared" si="69"/>
        <v>-3504.5661924587321</v>
      </c>
      <c r="S588" s="62">
        <f t="shared" si="64"/>
        <v>1.7057535240817163</v>
      </c>
      <c r="T588" s="59"/>
      <c r="U588" s="59"/>
      <c r="V588" s="59"/>
    </row>
    <row r="589" spans="1:22" ht="17.5" customHeight="1" x14ac:dyDescent="0.4">
      <c r="A589" s="4"/>
      <c r="G589" s="64"/>
      <c r="H589" s="83">
        <v>40714</v>
      </c>
      <c r="I589" s="84">
        <v>2217.06005859375</v>
      </c>
      <c r="J589" s="70">
        <v>2.4602258205413801</v>
      </c>
      <c r="K589" s="85">
        <f t="shared" si="65"/>
        <v>139.60871101671904</v>
      </c>
      <c r="L589" s="85"/>
      <c r="M589" s="83">
        <v>40714</v>
      </c>
      <c r="N589" s="86">
        <f t="shared" si="66"/>
        <v>2414.6869963577915</v>
      </c>
      <c r="O589" s="86">
        <f t="shared" si="67"/>
        <v>1789.8650279742521</v>
      </c>
      <c r="P589" s="86">
        <f t="shared" si="68"/>
        <v>1837.5981320620494</v>
      </c>
      <c r="Q589" s="61">
        <f t="shared" si="63"/>
        <v>6042.1501563940928</v>
      </c>
      <c r="R589" s="61">
        <f t="shared" si="69"/>
        <v>-3508.6122564996181</v>
      </c>
      <c r="S589" s="62">
        <f t="shared" si="64"/>
        <v>1.7220911615984804</v>
      </c>
      <c r="T589" s="59"/>
      <c r="U589" s="59"/>
      <c r="V589" s="59"/>
    </row>
    <row r="590" spans="1:22" ht="17.5" customHeight="1" x14ac:dyDescent="0.4">
      <c r="G590" s="64"/>
      <c r="H590" s="83">
        <v>40721</v>
      </c>
      <c r="I590" s="84">
        <v>2361.38989257812</v>
      </c>
      <c r="J590" s="70">
        <v>2.7871348857879599</v>
      </c>
      <c r="K590" s="85">
        <f t="shared" si="65"/>
        <v>139.68809254326544</v>
      </c>
      <c r="L590" s="59"/>
      <c r="M590" s="83">
        <v>40721</v>
      </c>
      <c r="N590" s="86">
        <f t="shared" si="66"/>
        <v>2571.8822748337352</v>
      </c>
      <c r="O590" s="86">
        <f t="shared" si="67"/>
        <v>2027.6981156230306</v>
      </c>
      <c r="P590" s="86">
        <f t="shared" si="68"/>
        <v>1838.6429905371372</v>
      </c>
      <c r="Q590" s="61">
        <f t="shared" si="63"/>
        <v>6438.2233809939025</v>
      </c>
      <c r="R590" s="61">
        <f t="shared" si="69"/>
        <v>-3512.6629917703581</v>
      </c>
      <c r="S590" s="62">
        <f t="shared" si="64"/>
        <v>1.8328611073927938</v>
      </c>
      <c r="T590" s="59"/>
      <c r="U590" s="59"/>
      <c r="V590" s="59"/>
    </row>
    <row r="591" spans="1:22" x14ac:dyDescent="0.4">
      <c r="G591" s="64"/>
      <c r="H591" s="83">
        <v>40728</v>
      </c>
      <c r="I591" s="84">
        <v>2405.88989257812</v>
      </c>
      <c r="J591" s="70">
        <v>2.8932507038116402</v>
      </c>
      <c r="K591" s="85">
        <f t="shared" si="65"/>
        <v>139.76751920615547</v>
      </c>
      <c r="L591" s="59"/>
      <c r="M591" s="83">
        <v>40728</v>
      </c>
      <c r="N591" s="86">
        <f t="shared" si="66"/>
        <v>2620.3489687879255</v>
      </c>
      <c r="O591" s="86">
        <f t="shared" si="67"/>
        <v>2104.899561933219</v>
      </c>
      <c r="P591" s="86">
        <f t="shared" si="68"/>
        <v>1839.6884431188546</v>
      </c>
      <c r="Q591" s="61">
        <f t="shared" si="63"/>
        <v>6564.9369738399992</v>
      </c>
      <c r="R591" s="61">
        <f t="shared" si="69"/>
        <v>-3516.7184036639433</v>
      </c>
      <c r="S591" s="62">
        <f t="shared" si="64"/>
        <v>1.8667792584701197</v>
      </c>
      <c r="T591" s="59"/>
      <c r="U591" s="59"/>
      <c r="V591" s="59"/>
    </row>
    <row r="592" spans="1:22" x14ac:dyDescent="0.4">
      <c r="G592" s="64"/>
      <c r="H592" s="83">
        <v>40735</v>
      </c>
      <c r="I592" s="84">
        <v>2356.669921875</v>
      </c>
      <c r="J592" s="70">
        <v>2.7767374515533398</v>
      </c>
      <c r="K592" s="85">
        <f t="shared" si="65"/>
        <v>139.84699103105368</v>
      </c>
      <c r="L592" s="59"/>
      <c r="M592" s="83">
        <v>40735</v>
      </c>
      <c r="N592" s="86">
        <f t="shared" si="66"/>
        <v>2566.7415697654014</v>
      </c>
      <c r="O592" s="86">
        <f t="shared" si="67"/>
        <v>2020.1337677644613</v>
      </c>
      <c r="P592" s="86">
        <f t="shared" si="68"/>
        <v>1840.7344901450108</v>
      </c>
      <c r="Q592" s="61">
        <f t="shared" si="63"/>
        <v>6427.6098276748735</v>
      </c>
      <c r="R592" s="61">
        <f t="shared" si="69"/>
        <v>-3520.7784975795912</v>
      </c>
      <c r="S592" s="62">
        <f t="shared" si="64"/>
        <v>1.825621757260113</v>
      </c>
      <c r="T592" s="59"/>
      <c r="U592" s="59"/>
      <c r="V592" s="59"/>
    </row>
    <row r="593" spans="2:22" x14ac:dyDescent="0.4">
      <c r="G593" s="64"/>
      <c r="H593" s="83">
        <v>40742</v>
      </c>
      <c r="I593" s="84">
        <v>2429.5</v>
      </c>
      <c r="J593" s="70">
        <v>2.94584965705871</v>
      </c>
      <c r="K593" s="85">
        <f t="shared" si="65"/>
        <v>139.92650804363919</v>
      </c>
      <c r="L593" s="59"/>
      <c r="M593" s="83">
        <v>40742</v>
      </c>
      <c r="N593" s="86">
        <f t="shared" si="66"/>
        <v>2646.0636620607747</v>
      </c>
      <c r="O593" s="86">
        <f t="shared" si="67"/>
        <v>2143.1663853032242</v>
      </c>
      <c r="P593" s="86">
        <f t="shared" si="68"/>
        <v>1841.7811319536067</v>
      </c>
      <c r="Q593" s="61">
        <f t="shared" si="63"/>
        <v>6631.0111793176056</v>
      </c>
      <c r="R593" s="61">
        <f t="shared" si="69"/>
        <v>-3524.8432789227531</v>
      </c>
      <c r="S593" s="62">
        <f t="shared" si="64"/>
        <v>1.8812215620957042</v>
      </c>
      <c r="T593" s="59"/>
      <c r="U593" s="59"/>
      <c r="V593" s="59"/>
    </row>
    <row r="594" spans="2:22" x14ac:dyDescent="0.4">
      <c r="G594" s="64"/>
      <c r="H594" s="83">
        <v>40749</v>
      </c>
      <c r="I594" s="84">
        <v>2362.81005859375</v>
      </c>
      <c r="J594" s="70">
        <v>2.7862176895141602</v>
      </c>
      <c r="K594" s="85">
        <f t="shared" si="65"/>
        <v>140.00607026960574</v>
      </c>
      <c r="L594" s="59"/>
      <c r="M594" s="83">
        <v>40749</v>
      </c>
      <c r="N594" s="86">
        <f t="shared" si="66"/>
        <v>2573.4290332976384</v>
      </c>
      <c r="O594" s="86">
        <f t="shared" si="67"/>
        <v>2027.030836416156</v>
      </c>
      <c r="P594" s="86">
        <f t="shared" si="68"/>
        <v>1842.828368882836</v>
      </c>
      <c r="Q594" s="61">
        <f t="shared" si="63"/>
        <v>6443.2882385966304</v>
      </c>
      <c r="R594" s="61">
        <f t="shared" si="69"/>
        <v>-3528.9127531051204</v>
      </c>
      <c r="S594" s="62">
        <f t="shared" si="64"/>
        <v>1.8258564859465924</v>
      </c>
      <c r="T594" s="59"/>
      <c r="U594" s="59"/>
      <c r="V594" s="59"/>
    </row>
    <row r="595" spans="2:22" x14ac:dyDescent="0.4">
      <c r="G595" s="64"/>
      <c r="H595" s="83">
        <v>40756</v>
      </c>
      <c r="I595" s="84">
        <v>2194.3798828125</v>
      </c>
      <c r="J595" s="70">
        <v>2.3923368453979399</v>
      </c>
      <c r="K595" s="85">
        <f t="shared" si="65"/>
        <v>140.08567773466163</v>
      </c>
      <c r="L595" s="59"/>
      <c r="M595" s="83">
        <v>40756</v>
      </c>
      <c r="N595" s="86">
        <f t="shared" si="66"/>
        <v>2389.9851280787561</v>
      </c>
      <c r="O595" s="86">
        <f t="shared" si="67"/>
        <v>1740.4743983094033</v>
      </c>
      <c r="P595" s="86">
        <f t="shared" si="68"/>
        <v>1843.8762012710843</v>
      </c>
      <c r="Q595" s="61">
        <f t="shared" si="63"/>
        <v>5974.3357276592433</v>
      </c>
      <c r="R595" s="61">
        <f t="shared" si="69"/>
        <v>-3532.9869255446329</v>
      </c>
      <c r="S595" s="62">
        <f t="shared" si="64"/>
        <v>1.691015521303765</v>
      </c>
      <c r="T595" s="59"/>
      <c r="U595" s="59"/>
      <c r="V595" s="59"/>
    </row>
    <row r="596" spans="2:22" x14ac:dyDescent="0.4">
      <c r="E596" s="4"/>
      <c r="F596" s="4"/>
      <c r="G596" s="64"/>
      <c r="H596" s="83">
        <v>40763</v>
      </c>
      <c r="I596" s="84">
        <v>2182.05004882812</v>
      </c>
      <c r="J596" s="70">
        <v>2.3434073925018302</v>
      </c>
      <c r="K596" s="85">
        <f t="shared" si="65"/>
        <v>140.16533046452983</v>
      </c>
      <c r="L596" s="59"/>
      <c r="M596" s="83">
        <v>40763</v>
      </c>
      <c r="N596" s="86">
        <f t="shared" si="66"/>
        <v>2376.5562226803982</v>
      </c>
      <c r="O596" s="86">
        <f t="shared" si="67"/>
        <v>1704.877212130214</v>
      </c>
      <c r="P596" s="86">
        <f t="shared" si="68"/>
        <v>1844.9246294569296</v>
      </c>
      <c r="Q596" s="61">
        <f t="shared" si="63"/>
        <v>5926.3580642675415</v>
      </c>
      <c r="R596" s="61">
        <f t="shared" si="69"/>
        <v>-3537.0658016654857</v>
      </c>
      <c r="S596" s="62">
        <f t="shared" si="64"/>
        <v>1.6755012195354178</v>
      </c>
      <c r="T596" s="59"/>
      <c r="U596" s="59"/>
      <c r="V596" s="59"/>
    </row>
    <row r="597" spans="2:22" ht="17.5" customHeight="1" thickBot="1" x14ac:dyDescent="0.45">
      <c r="B597" s="27"/>
      <c r="C597" s="4"/>
      <c r="D597" s="4"/>
      <c r="G597" s="65" t="s">
        <v>48</v>
      </c>
      <c r="H597" s="88">
        <v>40770</v>
      </c>
      <c r="I597" s="89">
        <v>2038.21997070312</v>
      </c>
      <c r="J597" s="70">
        <v>2.03973960876464</v>
      </c>
      <c r="K597" s="85">
        <f t="shared" si="65"/>
        <v>140.24502848494791</v>
      </c>
      <c r="L597" s="59"/>
      <c r="M597" s="88">
        <v>40770</v>
      </c>
      <c r="N597" s="86">
        <f t="shared" si="66"/>
        <v>2219.9052478963172</v>
      </c>
      <c r="O597" s="86">
        <f t="shared" si="67"/>
        <v>1483.9526361439166</v>
      </c>
      <c r="P597" s="86">
        <f t="shared" si="68"/>
        <v>1845.9736537791423</v>
      </c>
      <c r="Q597" s="61">
        <f t="shared" si="63"/>
        <v>5549.8315378193765</v>
      </c>
      <c r="R597" s="61">
        <f t="shared" si="69"/>
        <v>-3541.1493868981352</v>
      </c>
      <c r="S597" s="62">
        <f t="shared" si="64"/>
        <v>1.5672401617263438</v>
      </c>
      <c r="T597" s="59"/>
      <c r="U597" s="59"/>
      <c r="V597" s="59"/>
    </row>
    <row r="598" spans="2:22" ht="17.5" customHeight="1" thickBot="1" x14ac:dyDescent="0.45">
      <c r="G598" s="66" t="s">
        <v>50</v>
      </c>
      <c r="H598" s="93">
        <v>40777</v>
      </c>
      <c r="I598" s="94">
        <v>2161.96997070312</v>
      </c>
      <c r="J598" s="70">
        <v>2.2895848751068102</v>
      </c>
      <c r="K598" s="85">
        <f t="shared" si="65"/>
        <v>140.32477182166809</v>
      </c>
      <c r="L598" s="59"/>
      <c r="M598" s="93">
        <v>40777</v>
      </c>
      <c r="N598" s="86">
        <f t="shared" si="66"/>
        <v>2354.6862226565645</v>
      </c>
      <c r="O598" s="86">
        <f t="shared" si="67"/>
        <v>1665.7202206058817</v>
      </c>
      <c r="P598" s="86">
        <f t="shared" si="68"/>
        <v>1847.0232745766859</v>
      </c>
      <c r="Q598" s="61">
        <f t="shared" si="63"/>
        <v>5867.4297178391325</v>
      </c>
      <c r="R598" s="61">
        <f t="shared" si="69"/>
        <v>-3545.2376866793079</v>
      </c>
      <c r="S598" s="62">
        <f t="shared" si="64"/>
        <v>1.6550173038849012</v>
      </c>
      <c r="T598" s="59"/>
      <c r="U598" s="59"/>
      <c r="V598" s="59"/>
    </row>
    <row r="599" spans="2:22" x14ac:dyDescent="0.4">
      <c r="G599" s="64"/>
      <c r="H599" s="83">
        <v>40784</v>
      </c>
      <c r="I599" s="84">
        <v>2167.830078125</v>
      </c>
      <c r="J599" s="70">
        <v>2.3012061119079501</v>
      </c>
      <c r="K599" s="85">
        <f t="shared" si="65"/>
        <v>140.40456050045722</v>
      </c>
      <c r="L599" s="59"/>
      <c r="M599" s="83">
        <v>40784</v>
      </c>
      <c r="N599" s="86">
        <f t="shared" si="66"/>
        <v>2361.0686953072372</v>
      </c>
      <c r="O599" s="86">
        <f t="shared" si="67"/>
        <v>1674.174910073205</v>
      </c>
      <c r="P599" s="86">
        <f t="shared" si="68"/>
        <v>1848.0734921887163</v>
      </c>
      <c r="Q599" s="61">
        <f t="shared" si="63"/>
        <v>5883.3170975691582</v>
      </c>
      <c r="R599" s="61">
        <f t="shared" si="69"/>
        <v>-3549.3307064520072</v>
      </c>
      <c r="S599" s="62">
        <f t="shared" si="64"/>
        <v>1.6575849319632032</v>
      </c>
      <c r="T599" s="59"/>
      <c r="U599" s="59"/>
      <c r="V599" s="59"/>
    </row>
    <row r="600" spans="2:22" x14ac:dyDescent="0.4">
      <c r="G600" s="64"/>
      <c r="H600" s="83">
        <v>40791</v>
      </c>
      <c r="I600" s="84">
        <v>2163.65991210937</v>
      </c>
      <c r="J600" s="70">
        <v>2.2889740467071502</v>
      </c>
      <c r="K600" s="85">
        <f t="shared" si="65"/>
        <v>140.4843945470968</v>
      </c>
      <c r="L600" s="59"/>
      <c r="M600" s="83">
        <v>40791</v>
      </c>
      <c r="N600" s="86">
        <f t="shared" si="66"/>
        <v>2356.5268040708843</v>
      </c>
      <c r="O600" s="86">
        <f t="shared" si="67"/>
        <v>1665.2758303464527</v>
      </c>
      <c r="P600" s="86">
        <f t="shared" si="68"/>
        <v>1849.1243069545822</v>
      </c>
      <c r="Q600" s="61">
        <f t="shared" si="63"/>
        <v>5870.9269413719194</v>
      </c>
      <c r="R600" s="61">
        <f t="shared" si="69"/>
        <v>-3553.4284516655207</v>
      </c>
      <c r="S600" s="62">
        <f t="shared" si="64"/>
        <v>1.6521866195505268</v>
      </c>
      <c r="T600" s="59"/>
      <c r="U600" s="59"/>
      <c r="V600" s="59"/>
    </row>
    <row r="601" spans="2:22" x14ac:dyDescent="0.4">
      <c r="G601" s="64"/>
      <c r="H601" s="83">
        <v>40798</v>
      </c>
      <c r="I601" s="84">
        <v>2306.09008789062</v>
      </c>
      <c r="J601" s="70">
        <v>2.5960049629211399</v>
      </c>
      <c r="K601" s="85">
        <f t="shared" si="65"/>
        <v>140.56427398738299</v>
      </c>
      <c r="L601" s="59"/>
      <c r="M601" s="83">
        <v>40798</v>
      </c>
      <c r="N601" s="86">
        <f t="shared" si="66"/>
        <v>2511.6530903502398</v>
      </c>
      <c r="O601" s="86">
        <f t="shared" si="67"/>
        <v>1888.6471545761058</v>
      </c>
      <c r="P601" s="86">
        <f t="shared" si="68"/>
        <v>1850.1757192138252</v>
      </c>
      <c r="Q601" s="61">
        <f t="shared" si="63"/>
        <v>6250.4759641401706</v>
      </c>
      <c r="R601" s="61">
        <f t="shared" si="69"/>
        <v>-3557.5309277754263</v>
      </c>
      <c r="S601" s="62">
        <f t="shared" si="64"/>
        <v>1.7569702389203627</v>
      </c>
      <c r="T601" s="59"/>
      <c r="U601" s="59"/>
      <c r="V601" s="59"/>
    </row>
    <row r="602" spans="2:22" x14ac:dyDescent="0.4">
      <c r="G602" s="64"/>
      <c r="H602" s="83">
        <v>40805</v>
      </c>
      <c r="I602" s="84">
        <v>2206.86010742187</v>
      </c>
      <c r="J602" s="70">
        <v>2.3758232593536301</v>
      </c>
      <c r="K602" s="85">
        <f t="shared" si="65"/>
        <v>140.64419884712663</v>
      </c>
      <c r="L602" s="59"/>
      <c r="M602" s="83">
        <v>40805</v>
      </c>
      <c r="N602" s="86">
        <f t="shared" si="66"/>
        <v>2403.5778298005962</v>
      </c>
      <c r="O602" s="86">
        <f t="shared" si="67"/>
        <v>1728.4604238602412</v>
      </c>
      <c r="P602" s="86">
        <f t="shared" si="68"/>
        <v>1851.2277293061802</v>
      </c>
      <c r="Q602" s="61">
        <f t="shared" si="63"/>
        <v>5983.2659829670174</v>
      </c>
      <c r="R602" s="61">
        <f t="shared" si="69"/>
        <v>-3561.6381402436018</v>
      </c>
      <c r="S602" s="62">
        <f t="shared" si="64"/>
        <v>1.6799196738604629</v>
      </c>
      <c r="T602" s="59"/>
      <c r="U602" s="59"/>
      <c r="V602" s="59"/>
    </row>
    <row r="603" spans="2:22" x14ac:dyDescent="0.4">
      <c r="G603" s="64"/>
      <c r="H603" s="83">
        <v>40812</v>
      </c>
      <c r="I603" s="84">
        <v>2139.17993164062</v>
      </c>
      <c r="J603" s="70">
        <v>2.2308697700500399</v>
      </c>
      <c r="K603" s="85">
        <f t="shared" si="65"/>
        <v>140.72416915215325</v>
      </c>
      <c r="L603" s="59"/>
      <c r="M603" s="83">
        <v>40812</v>
      </c>
      <c r="N603" s="86">
        <f t="shared" si="66"/>
        <v>2329.8646979723799</v>
      </c>
      <c r="O603" s="86">
        <f t="shared" si="67"/>
        <v>1623.0037706452758</v>
      </c>
      <c r="P603" s="86">
        <f t="shared" si="68"/>
        <v>1852.280337571575</v>
      </c>
      <c r="Q603" s="61">
        <f t="shared" si="63"/>
        <v>5805.1488061892305</v>
      </c>
      <c r="R603" s="61">
        <f t="shared" si="69"/>
        <v>-3565.7500945382299</v>
      </c>
      <c r="S603" s="62">
        <f t="shared" si="64"/>
        <v>1.628030190640998</v>
      </c>
      <c r="T603" s="59"/>
      <c r="U603" s="59"/>
      <c r="V603" s="59"/>
    </row>
    <row r="604" spans="2:22" x14ac:dyDescent="0.4">
      <c r="G604" s="64"/>
      <c r="H604" s="83">
        <v>40819</v>
      </c>
      <c r="I604" s="84">
        <v>2202.76000976562</v>
      </c>
      <c r="J604" s="70">
        <v>2.3605332374572701</v>
      </c>
      <c r="K604" s="85">
        <f t="shared" si="65"/>
        <v>140.80418492830302</v>
      </c>
      <c r="L604" s="59"/>
      <c r="M604" s="83">
        <v>40819</v>
      </c>
      <c r="N604" s="86">
        <f t="shared" si="66"/>
        <v>2399.1122527604221</v>
      </c>
      <c r="O604" s="86">
        <f t="shared" si="67"/>
        <v>1717.3366175654053</v>
      </c>
      <c r="P604" s="86">
        <f t="shared" si="68"/>
        <v>1853.3335443501312</v>
      </c>
      <c r="Q604" s="61">
        <f t="shared" si="63"/>
        <v>5969.7824146759585</v>
      </c>
      <c r="R604" s="61">
        <f t="shared" si="69"/>
        <v>-3569.866796133806</v>
      </c>
      <c r="S604" s="62">
        <f t="shared" si="64"/>
        <v>1.6722703550567433</v>
      </c>
      <c r="T604" s="59"/>
      <c r="U604" s="59"/>
      <c r="V604" s="59"/>
    </row>
    <row r="605" spans="2:22" x14ac:dyDescent="0.4">
      <c r="G605" s="59"/>
      <c r="H605" s="83">
        <v>40826</v>
      </c>
      <c r="I605" s="84">
        <v>2371.93994140625</v>
      </c>
      <c r="J605" s="70">
        <v>2.7262794971465998</v>
      </c>
      <c r="K605" s="85">
        <f t="shared" si="65"/>
        <v>140.88424620143081</v>
      </c>
      <c r="L605" s="59"/>
      <c r="M605" s="83">
        <v>40826</v>
      </c>
      <c r="N605" s="86">
        <f t="shared" si="66"/>
        <v>2583.3727464686735</v>
      </c>
      <c r="O605" s="86">
        <f t="shared" si="67"/>
        <v>1983.4245652100917</v>
      </c>
      <c r="P605" s="86">
        <f t="shared" si="68"/>
        <v>1854.3873499821632</v>
      </c>
      <c r="Q605" s="61">
        <f t="shared" si="63"/>
        <v>6421.1846616609282</v>
      </c>
      <c r="R605" s="61">
        <f t="shared" si="69"/>
        <v>-3573.9882505111473</v>
      </c>
      <c r="S605" s="62">
        <f t="shared" si="64"/>
        <v>1.7966440322635584</v>
      </c>
      <c r="T605" s="59"/>
      <c r="U605" s="59"/>
      <c r="V605" s="59"/>
    </row>
    <row r="606" spans="2:22" x14ac:dyDescent="0.4">
      <c r="G606" s="59"/>
      <c r="H606" s="83">
        <v>40833</v>
      </c>
      <c r="I606" s="84">
        <v>2335.92993164062</v>
      </c>
      <c r="J606" s="70">
        <v>2.6434047222137398</v>
      </c>
      <c r="K606" s="85">
        <f t="shared" si="65"/>
        <v>140.96435299740622</v>
      </c>
      <c r="L606" s="59"/>
      <c r="M606" s="83">
        <v>40833</v>
      </c>
      <c r="N606" s="86">
        <f t="shared" si="66"/>
        <v>2544.1528336012984</v>
      </c>
      <c r="O606" s="86">
        <f t="shared" si="67"/>
        <v>1923.1314571079577</v>
      </c>
      <c r="P606" s="86">
        <f t="shared" si="68"/>
        <v>1855.4417548081792</v>
      </c>
      <c r="Q606" s="61">
        <f t="shared" si="63"/>
        <v>6322.7260455174355</v>
      </c>
      <c r="R606" s="61">
        <f t="shared" si="69"/>
        <v>-3578.114463157397</v>
      </c>
      <c r="S606" s="62">
        <f t="shared" si="64"/>
        <v>1.7670552774709563</v>
      </c>
      <c r="T606" s="59"/>
      <c r="U606" s="59"/>
      <c r="V606" s="59"/>
    </row>
    <row r="607" spans="2:22" x14ac:dyDescent="0.4">
      <c r="G607" s="59"/>
      <c r="H607" s="83">
        <v>40840</v>
      </c>
      <c r="I607" s="84">
        <v>2401.2900390625</v>
      </c>
      <c r="J607" s="70">
        <v>2.7914154529571502</v>
      </c>
      <c r="K607" s="85">
        <f t="shared" si="65"/>
        <v>141.04450534211355</v>
      </c>
      <c r="L607" s="59"/>
      <c r="M607" s="83">
        <v>40840</v>
      </c>
      <c r="N607" s="86">
        <f t="shared" si="66"/>
        <v>2615.3390880558882</v>
      </c>
      <c r="O607" s="86">
        <f t="shared" si="67"/>
        <v>2030.8123165277029</v>
      </c>
      <c r="P607" s="86">
        <f t="shared" si="68"/>
        <v>1856.496759168881</v>
      </c>
      <c r="Q607" s="61">
        <f t="shared" si="63"/>
        <v>6502.6481637524721</v>
      </c>
      <c r="R607" s="61">
        <f t="shared" si="69"/>
        <v>-3582.2454395660347</v>
      </c>
      <c r="S607" s="62">
        <f t="shared" si="64"/>
        <v>1.8152436156189857</v>
      </c>
      <c r="T607" s="59"/>
      <c r="U607" s="59"/>
      <c r="V607" s="59"/>
    </row>
    <row r="608" spans="2:22" x14ac:dyDescent="0.4">
      <c r="G608" s="59"/>
      <c r="H608" s="83">
        <v>40847</v>
      </c>
      <c r="I608" s="84">
        <v>2356.32006835937</v>
      </c>
      <c r="J608" s="70">
        <v>2.68071365356445</v>
      </c>
      <c r="K608" s="85">
        <f t="shared" si="65"/>
        <v>141.1247032614518</v>
      </c>
      <c r="L608" s="59"/>
      <c r="M608" s="83">
        <v>40847</v>
      </c>
      <c r="N608" s="86">
        <f t="shared" si="66"/>
        <v>2566.3605305907759</v>
      </c>
      <c r="O608" s="86">
        <f t="shared" si="67"/>
        <v>1950.2744741831275</v>
      </c>
      <c r="P608" s="86">
        <f t="shared" si="68"/>
        <v>1857.552363405164</v>
      </c>
      <c r="Q608" s="61">
        <f t="shared" si="63"/>
        <v>6374.1873681790676</v>
      </c>
      <c r="R608" s="61">
        <f t="shared" si="69"/>
        <v>-3586.3811852368813</v>
      </c>
      <c r="S608" s="62">
        <f t="shared" si="64"/>
        <v>1.7773312536932828</v>
      </c>
      <c r="T608" s="59"/>
      <c r="U608" s="59"/>
      <c r="V608" s="59"/>
    </row>
    <row r="609" spans="7:22" x14ac:dyDescent="0.4">
      <c r="G609" s="59"/>
      <c r="H609" s="83">
        <v>40854</v>
      </c>
      <c r="I609" s="84">
        <v>2355.78002929687</v>
      </c>
      <c r="J609" s="70">
        <v>2.6773507595062198</v>
      </c>
      <c r="K609" s="85">
        <f t="shared" si="65"/>
        <v>141.20494678133474</v>
      </c>
      <c r="L609" s="59"/>
      <c r="M609" s="83">
        <v>40854</v>
      </c>
      <c r="N609" s="86">
        <f t="shared" si="66"/>
        <v>2565.7723528836859</v>
      </c>
      <c r="O609" s="86">
        <f t="shared" si="67"/>
        <v>1947.8278993941985</v>
      </c>
      <c r="P609" s="86">
        <f t="shared" si="68"/>
        <v>1858.6085678581176</v>
      </c>
      <c r="Q609" s="61">
        <f t="shared" si="63"/>
        <v>6372.208820136002</v>
      </c>
      <c r="R609" s="61">
        <f t="shared" si="69"/>
        <v>-3590.521705676108</v>
      </c>
      <c r="S609" s="62">
        <f t="shared" si="64"/>
        <v>1.7747306220325696</v>
      </c>
      <c r="T609" s="59"/>
      <c r="U609" s="59"/>
      <c r="V609" s="59"/>
    </row>
    <row r="610" spans="7:22" x14ac:dyDescent="0.4">
      <c r="G610" s="59"/>
      <c r="H610" s="83">
        <v>40861</v>
      </c>
      <c r="I610" s="84">
        <v>2253.94995117187</v>
      </c>
      <c r="J610" s="70">
        <v>2.4544157981872501</v>
      </c>
      <c r="K610" s="85">
        <f t="shared" si="65"/>
        <v>141.28523592769082</v>
      </c>
      <c r="L610" s="59"/>
      <c r="M610" s="83">
        <v>40861</v>
      </c>
      <c r="N610" s="86">
        <f t="shared" si="66"/>
        <v>2454.8652240788401</v>
      </c>
      <c r="O610" s="86">
        <f t="shared" si="67"/>
        <v>1785.6381168766691</v>
      </c>
      <c r="P610" s="86">
        <f t="shared" si="68"/>
        <v>1859.6653728690248</v>
      </c>
      <c r="Q610" s="61">
        <f t="shared" si="63"/>
        <v>6100.1687138245343</v>
      </c>
      <c r="R610" s="61">
        <f t="shared" si="69"/>
        <v>-3594.6670063962424</v>
      </c>
      <c r="S610" s="62">
        <f t="shared" si="64"/>
        <v>1.6970052310742769</v>
      </c>
      <c r="T610" s="59"/>
      <c r="U610" s="59"/>
      <c r="V610" s="59"/>
    </row>
    <row r="611" spans="7:22" x14ac:dyDescent="0.4">
      <c r="G611" s="59"/>
      <c r="H611" s="83">
        <v>40868</v>
      </c>
      <c r="I611" s="84">
        <v>2150.8798828125</v>
      </c>
      <c r="J611" s="70">
        <v>2.2333164215087802</v>
      </c>
      <c r="K611" s="85">
        <f t="shared" si="65"/>
        <v>141.36557072646326</v>
      </c>
      <c r="L611" s="59"/>
      <c r="M611" s="83">
        <v>40868</v>
      </c>
      <c r="N611" s="86">
        <f t="shared" si="66"/>
        <v>2342.6075733145476</v>
      </c>
      <c r="O611" s="86">
        <f t="shared" si="67"/>
        <v>1624.7837600450609</v>
      </c>
      <c r="P611" s="86">
        <f t="shared" si="68"/>
        <v>1860.7227787793634</v>
      </c>
      <c r="Q611" s="61">
        <f t="shared" si="63"/>
        <v>5828.1141121389719</v>
      </c>
      <c r="R611" s="61">
        <f t="shared" si="69"/>
        <v>-3598.8170929161765</v>
      </c>
      <c r="S611" s="62">
        <f t="shared" si="64"/>
        <v>1.6194527150632048</v>
      </c>
      <c r="T611" s="59"/>
      <c r="U611" s="59"/>
      <c r="V611" s="59"/>
    </row>
    <row r="612" spans="7:22" x14ac:dyDescent="0.4">
      <c r="G612" s="59"/>
      <c r="H612" s="83">
        <v>40875</v>
      </c>
      <c r="I612" s="84">
        <v>2302.0400390625</v>
      </c>
      <c r="J612" s="70">
        <v>2.54921555519104</v>
      </c>
      <c r="K612" s="85">
        <f t="shared" si="65"/>
        <v>141.44595120361004</v>
      </c>
      <c r="L612" s="59"/>
      <c r="M612" s="83">
        <v>40875</v>
      </c>
      <c r="N612" s="86">
        <f t="shared" si="66"/>
        <v>2507.2420234501947</v>
      </c>
      <c r="O612" s="86">
        <f t="shared" si="67"/>
        <v>1854.6068953948143</v>
      </c>
      <c r="P612" s="86">
        <f t="shared" si="68"/>
        <v>1861.7807859308043</v>
      </c>
      <c r="Q612" s="61">
        <f t="shared" si="63"/>
        <v>6223.6297047758135</v>
      </c>
      <c r="R612" s="61">
        <f t="shared" si="69"/>
        <v>-3602.9719707611744</v>
      </c>
      <c r="S612" s="62">
        <f t="shared" si="64"/>
        <v>1.7273600114799093</v>
      </c>
      <c r="T612" s="59"/>
      <c r="U612" s="59"/>
      <c r="V612" s="59"/>
    </row>
    <row r="613" spans="7:22" x14ac:dyDescent="0.4">
      <c r="G613" s="59"/>
      <c r="H613" s="83">
        <v>40882</v>
      </c>
      <c r="I613" s="84">
        <v>2318.67993164062</v>
      </c>
      <c r="J613" s="70">
        <v>2.5880546569824201</v>
      </c>
      <c r="K613" s="85">
        <f t="shared" si="65"/>
        <v>141.52637738510384</v>
      </c>
      <c r="L613" s="59"/>
      <c r="M613" s="83">
        <v>40882</v>
      </c>
      <c r="N613" s="86">
        <f t="shared" si="66"/>
        <v>2525.3651825741122</v>
      </c>
      <c r="O613" s="86">
        <f t="shared" si="67"/>
        <v>1882.8631430261908</v>
      </c>
      <c r="P613" s="86">
        <f t="shared" si="68"/>
        <v>1862.8393946652136</v>
      </c>
      <c r="Q613" s="61">
        <f t="shared" si="63"/>
        <v>6271.067720265517</v>
      </c>
      <c r="R613" s="61">
        <f t="shared" si="69"/>
        <v>-3607.1316454628782</v>
      </c>
      <c r="S613" s="62">
        <f t="shared" si="64"/>
        <v>1.7385192270854297</v>
      </c>
      <c r="T613" s="59"/>
      <c r="U613" s="59"/>
      <c r="V613" s="59"/>
    </row>
    <row r="614" spans="7:22" x14ac:dyDescent="0.4">
      <c r="G614" s="59"/>
      <c r="H614" s="83">
        <v>40889</v>
      </c>
      <c r="I614" s="84">
        <v>2238.17993164062</v>
      </c>
      <c r="J614" s="70">
        <v>2.4051809310913002</v>
      </c>
      <c r="K614" s="85">
        <f t="shared" si="65"/>
        <v>141.60684929693221</v>
      </c>
      <c r="L614" s="59"/>
      <c r="M614" s="83">
        <v>40889</v>
      </c>
      <c r="N614" s="86">
        <f t="shared" si="66"/>
        <v>2437.6894777805774</v>
      </c>
      <c r="O614" s="86">
        <f t="shared" si="67"/>
        <v>1749.8187355677578</v>
      </c>
      <c r="P614" s="86">
        <f t="shared" si="68"/>
        <v>1863.8986053246513</v>
      </c>
      <c r="Q614" s="61">
        <f t="shared" si="63"/>
        <v>6051.4068186729874</v>
      </c>
      <c r="R614" s="61">
        <f t="shared" si="69"/>
        <v>-3611.2961225593176</v>
      </c>
      <c r="S614" s="62">
        <f t="shared" si="64"/>
        <v>1.6756883438249779</v>
      </c>
      <c r="T614" s="59"/>
      <c r="U614" s="59"/>
      <c r="V614" s="59"/>
    </row>
    <row r="615" spans="7:22" x14ac:dyDescent="0.4">
      <c r="G615" s="59"/>
      <c r="H615" s="83">
        <v>40896</v>
      </c>
      <c r="I615" s="84">
        <v>2287.57006835937</v>
      </c>
      <c r="J615" s="70">
        <v>2.5119071006774898</v>
      </c>
      <c r="K615" s="85">
        <f t="shared" si="65"/>
        <v>141.6873669650974</v>
      </c>
      <c r="L615" s="59"/>
      <c r="M615" s="83">
        <v>40896</v>
      </c>
      <c r="N615" s="86">
        <f t="shared" si="66"/>
        <v>2491.4822112795268</v>
      </c>
      <c r="O615" s="86">
        <f t="shared" si="67"/>
        <v>1827.4642252285137</v>
      </c>
      <c r="P615" s="86">
        <f t="shared" si="68"/>
        <v>1864.9584182513722</v>
      </c>
      <c r="Q615" s="61">
        <f t="shared" si="63"/>
        <v>6183.904854759412</v>
      </c>
      <c r="R615" s="61">
        <f t="shared" si="69"/>
        <v>-3615.4654075949152</v>
      </c>
      <c r="S615" s="62">
        <f t="shared" si="64"/>
        <v>1.7104035463232596</v>
      </c>
      <c r="T615" s="59"/>
      <c r="U615" s="59"/>
      <c r="V615" s="59"/>
    </row>
    <row r="616" spans="7:22" ht="17.5" customHeight="1" thickBot="1" x14ac:dyDescent="0.45">
      <c r="G616" s="74" t="s">
        <v>49</v>
      </c>
      <c r="H616" s="90">
        <v>40903</v>
      </c>
      <c r="I616" s="91">
        <v>2277.830078125</v>
      </c>
      <c r="J616" s="73">
        <v>2.4911129474639799</v>
      </c>
      <c r="K616" s="92">
        <f t="shared" si="65"/>
        <v>141.76793041561646</v>
      </c>
      <c r="L616" s="74"/>
      <c r="M616" s="90">
        <v>40903</v>
      </c>
      <c r="N616" s="86">
        <f t="shared" si="66"/>
        <v>2480.8740062052343</v>
      </c>
      <c r="O616" s="86">
        <f t="shared" si="67"/>
        <v>1812.3360498746717</v>
      </c>
      <c r="P616" s="86">
        <f t="shared" si="68"/>
        <v>1866.0188337878253</v>
      </c>
      <c r="Q616" s="75">
        <f t="shared" si="63"/>
        <v>6159.2288898677316</v>
      </c>
      <c r="R616" s="61">
        <f t="shared" si="69"/>
        <v>-3819.6395061204948</v>
      </c>
      <c r="S616" s="76">
        <f t="shared" si="64"/>
        <v>1.612515757049412</v>
      </c>
      <c r="T616" s="74"/>
      <c r="U616" s="74"/>
      <c r="V616" s="74"/>
    </row>
    <row r="617" spans="7:22" ht="17.5" customHeight="1" thickTop="1" x14ac:dyDescent="0.4">
      <c r="G617" s="59"/>
      <c r="H617" s="83">
        <v>40910</v>
      </c>
      <c r="I617" s="84">
        <v>2356.169921875</v>
      </c>
      <c r="J617" s="70">
        <v>2.6654233932495099</v>
      </c>
      <c r="K617" s="85">
        <f t="shared" si="65"/>
        <v>141.84853967452128</v>
      </c>
      <c r="L617" s="59"/>
      <c r="M617" s="83">
        <v>40910</v>
      </c>
      <c r="N617" s="86">
        <f t="shared" si="66"/>
        <v>2548.4236057143703</v>
      </c>
      <c r="O617" s="86">
        <f t="shared" si="67"/>
        <v>1977.0624351831855</v>
      </c>
      <c r="P617" s="86">
        <f t="shared" si="68"/>
        <v>1848.8193084025311</v>
      </c>
      <c r="Q617" s="61">
        <f t="shared" si="63"/>
        <v>6374.3053493000862</v>
      </c>
      <c r="R617" s="61">
        <f t="shared" si="69"/>
        <v>-3824.0493261113734</v>
      </c>
      <c r="S617" s="62">
        <f t="shared" si="64"/>
        <v>1.6668993534615399</v>
      </c>
      <c r="T617" s="59"/>
      <c r="U617" s="59"/>
      <c r="V617" s="59"/>
    </row>
    <row r="618" spans="7:22" x14ac:dyDescent="0.4">
      <c r="G618" s="59"/>
      <c r="H618" s="83">
        <v>40917</v>
      </c>
      <c r="I618" s="84">
        <v>2371.97998046875</v>
      </c>
      <c r="J618" s="70">
        <v>2.7033433914184499</v>
      </c>
      <c r="K618" s="85">
        <f t="shared" si="65"/>
        <v>141.92919476785846</v>
      </c>
      <c r="L618" s="59"/>
      <c r="M618" s="83">
        <v>40917</v>
      </c>
      <c r="N618" s="86">
        <f t="shared" si="66"/>
        <v>2565.5236994529314</v>
      </c>
      <c r="O618" s="86">
        <f t="shared" si="67"/>
        <v>2005.1893752077597</v>
      </c>
      <c r="P618" s="86">
        <f t="shared" si="68"/>
        <v>1849.8705472395679</v>
      </c>
      <c r="Q618" s="61">
        <f t="shared" si="63"/>
        <v>6420.5836219002585</v>
      </c>
      <c r="R618" s="61">
        <f t="shared" si="69"/>
        <v>-3828.4642372927483</v>
      </c>
      <c r="S618" s="62">
        <f t="shared" si="64"/>
        <v>1.6770650641993448</v>
      </c>
      <c r="T618" s="59"/>
      <c r="U618" s="59"/>
      <c r="V618" s="59"/>
    </row>
    <row r="619" spans="7:22" x14ac:dyDescent="0.4">
      <c r="G619" s="59"/>
      <c r="H619" s="83">
        <v>40924</v>
      </c>
      <c r="I619" s="84">
        <v>2437.02001953125</v>
      </c>
      <c r="J619" s="70">
        <v>2.8507428169250399</v>
      </c>
      <c r="K619" s="85">
        <f t="shared" si="65"/>
        <v>142.0098957216895</v>
      </c>
      <c r="L619" s="59"/>
      <c r="M619" s="83">
        <v>40924</v>
      </c>
      <c r="N619" s="86">
        <f t="shared" si="66"/>
        <v>2635.8707356851733</v>
      </c>
      <c r="O619" s="86">
        <f t="shared" si="67"/>
        <v>2114.5220492867484</v>
      </c>
      <c r="P619" s="86">
        <f t="shared" si="68"/>
        <v>1850.9223838111088</v>
      </c>
      <c r="Q619" s="61">
        <f t="shared" si="63"/>
        <v>6601.3151687830305</v>
      </c>
      <c r="R619" s="61">
        <f t="shared" si="69"/>
        <v>-3832.8842455424601</v>
      </c>
      <c r="S619" s="62">
        <f t="shared" si="64"/>
        <v>1.7222839892595714</v>
      </c>
      <c r="T619" s="59"/>
      <c r="U619" s="59"/>
      <c r="V619" s="59"/>
    </row>
    <row r="620" spans="7:22" x14ac:dyDescent="0.4">
      <c r="G620" s="59"/>
      <c r="H620" s="83">
        <v>40931</v>
      </c>
      <c r="I620" s="84">
        <v>2461.77001953125</v>
      </c>
      <c r="J620" s="70">
        <v>2.9109871387481601</v>
      </c>
      <c r="K620" s="85">
        <f t="shared" si="65"/>
        <v>142.09064256209069</v>
      </c>
      <c r="L620" s="59"/>
      <c r="M620" s="83">
        <v>40931</v>
      </c>
      <c r="N620" s="86">
        <f t="shared" si="66"/>
        <v>2662.6402329340126</v>
      </c>
      <c r="O620" s="86">
        <f t="shared" si="67"/>
        <v>2159.2079276771119</v>
      </c>
      <c r="P620" s="86">
        <f t="shared" si="68"/>
        <v>1851.9748184570258</v>
      </c>
      <c r="Q620" s="61">
        <f t="shared" si="63"/>
        <v>6673.8229790681507</v>
      </c>
      <c r="R620" s="61">
        <f t="shared" si="69"/>
        <v>-3837.309356745136</v>
      </c>
      <c r="S620" s="62">
        <f t="shared" si="64"/>
        <v>1.7391933666586081</v>
      </c>
      <c r="T620" s="59"/>
      <c r="U620" s="59"/>
      <c r="V620" s="59"/>
    </row>
    <row r="621" spans="7:22" x14ac:dyDescent="0.4">
      <c r="G621" s="59"/>
      <c r="H621" s="83">
        <v>40938</v>
      </c>
      <c r="I621" s="84">
        <v>2529.169921875</v>
      </c>
      <c r="J621" s="70">
        <v>3.0690896511077801</v>
      </c>
      <c r="K621" s="85">
        <f t="shared" si="65"/>
        <v>142.1714353151531</v>
      </c>
      <c r="L621" s="59"/>
      <c r="M621" s="83">
        <v>40938</v>
      </c>
      <c r="N621" s="86">
        <f t="shared" si="66"/>
        <v>2735.5396874941357</v>
      </c>
      <c r="O621" s="86">
        <f t="shared" si="67"/>
        <v>2276.4795547236558</v>
      </c>
      <c r="P621" s="86">
        <f t="shared" si="68"/>
        <v>1853.0278515173839</v>
      </c>
      <c r="Q621" s="61">
        <f t="shared" si="63"/>
        <v>6865.0470937351756</v>
      </c>
      <c r="R621" s="61">
        <f t="shared" si="69"/>
        <v>-3841.7395767921971</v>
      </c>
      <c r="S621" s="62">
        <f t="shared" si="64"/>
        <v>1.7869631599202258</v>
      </c>
      <c r="T621" s="59"/>
      <c r="U621" s="59"/>
      <c r="V621" s="59"/>
    </row>
    <row r="622" spans="7:22" x14ac:dyDescent="0.4">
      <c r="G622" s="59"/>
      <c r="H622" s="83">
        <v>40945</v>
      </c>
      <c r="I622" s="84">
        <v>2547.32006835937</v>
      </c>
      <c r="J622" s="70">
        <v>3.1100680828094398</v>
      </c>
      <c r="K622" s="85">
        <f t="shared" si="65"/>
        <v>142.2522740069827</v>
      </c>
      <c r="L622" s="59"/>
      <c r="M622" s="83">
        <v>40945</v>
      </c>
      <c r="N622" s="86">
        <f t="shared" si="66"/>
        <v>2755.1708105801708</v>
      </c>
      <c r="O622" s="86">
        <f t="shared" si="67"/>
        <v>2306.8750701885742</v>
      </c>
      <c r="P622" s="86">
        <f t="shared" si="68"/>
        <v>1854.0814833324416</v>
      </c>
      <c r="Q622" s="61">
        <f t="shared" si="63"/>
        <v>6916.1273641011867</v>
      </c>
      <c r="R622" s="61">
        <f t="shared" si="69"/>
        <v>-3846.1749115818657</v>
      </c>
      <c r="S622" s="62">
        <f t="shared" si="64"/>
        <v>1.798183265996268</v>
      </c>
      <c r="T622" s="59"/>
      <c r="U622" s="59"/>
      <c r="V622" s="59"/>
    </row>
    <row r="623" spans="7:22" x14ac:dyDescent="0.4">
      <c r="G623" s="59"/>
      <c r="H623" s="83">
        <v>40952</v>
      </c>
      <c r="I623" s="84">
        <v>2584.23999023437</v>
      </c>
      <c r="J623" s="70">
        <v>3.2048687934875399</v>
      </c>
      <c r="K623" s="85">
        <f t="shared" si="65"/>
        <v>142.33315866370026</v>
      </c>
      <c r="L623" s="59"/>
      <c r="M623" s="83">
        <v>40952</v>
      </c>
      <c r="N623" s="86">
        <f t="shared" si="66"/>
        <v>2795.103244804824</v>
      </c>
      <c r="O623" s="86">
        <f t="shared" si="67"/>
        <v>2377.192950786839</v>
      </c>
      <c r="P623" s="86">
        <f t="shared" si="68"/>
        <v>1855.1357142426511</v>
      </c>
      <c r="Q623" s="61">
        <f t="shared" si="63"/>
        <v>7027.4319098343149</v>
      </c>
      <c r="R623" s="61">
        <f t="shared" si="69"/>
        <v>-3850.6153670191738</v>
      </c>
      <c r="S623" s="62">
        <f t="shared" si="64"/>
        <v>1.8250152871732728</v>
      </c>
      <c r="T623" s="59"/>
      <c r="U623" s="59"/>
      <c r="V623" s="59"/>
    </row>
    <row r="624" spans="7:22" x14ac:dyDescent="0.4">
      <c r="G624" s="59"/>
      <c r="H624" s="83">
        <v>40959</v>
      </c>
      <c r="I624" s="84">
        <v>2604.2099609375</v>
      </c>
      <c r="J624" s="70">
        <v>3.2574667930603001</v>
      </c>
      <c r="K624" s="85">
        <f t="shared" si="65"/>
        <v>142.41408931144144</v>
      </c>
      <c r="L624" s="59"/>
      <c r="M624" s="83">
        <v>40959</v>
      </c>
      <c r="N624" s="86">
        <f t="shared" si="66"/>
        <v>2816.7026822107568</v>
      </c>
      <c r="O624" s="86">
        <f t="shared" si="67"/>
        <v>2416.2072137307491</v>
      </c>
      <c r="P624" s="86">
        <f t="shared" si="68"/>
        <v>1856.1905445886578</v>
      </c>
      <c r="Q624" s="61">
        <f t="shared" si="63"/>
        <v>7089.1004405301637</v>
      </c>
      <c r="R624" s="61">
        <f t="shared" si="69"/>
        <v>-3855.0609490159713</v>
      </c>
      <c r="S624" s="62">
        <f t="shared" si="64"/>
        <v>1.8389074866221509</v>
      </c>
      <c r="T624" s="59"/>
      <c r="U624" s="59"/>
      <c r="V624" s="59"/>
    </row>
    <row r="625" spans="7:22" x14ac:dyDescent="0.4">
      <c r="G625" s="59"/>
      <c r="H625" s="83">
        <v>40966</v>
      </c>
      <c r="I625" s="84">
        <v>2641.580078125</v>
      </c>
      <c r="J625" s="70">
        <v>3.34920954704284</v>
      </c>
      <c r="K625" s="85">
        <f t="shared" si="65"/>
        <v>142.49506597635673</v>
      </c>
      <c r="L625" s="59"/>
      <c r="M625" s="83">
        <v>40966</v>
      </c>
      <c r="N625" s="86">
        <f t="shared" si="66"/>
        <v>2857.1220458163962</v>
      </c>
      <c r="O625" s="86">
        <f t="shared" si="67"/>
        <v>2484.2568725798837</v>
      </c>
      <c r="P625" s="86">
        <f t="shared" si="68"/>
        <v>1857.245974711301</v>
      </c>
      <c r="Q625" s="61">
        <f t="shared" si="63"/>
        <v>7198.6248931075806</v>
      </c>
      <c r="R625" s="61">
        <f t="shared" si="69"/>
        <v>-3859.5116634909332</v>
      </c>
      <c r="S625" s="62">
        <f t="shared" si="64"/>
        <v>1.8651646945915472</v>
      </c>
      <c r="T625" s="59"/>
      <c r="U625" s="59"/>
      <c r="V625" s="59"/>
    </row>
    <row r="626" spans="7:22" x14ac:dyDescent="0.4">
      <c r="G626" s="59"/>
      <c r="H626" s="83">
        <v>40973</v>
      </c>
      <c r="I626" s="84">
        <v>2646.85009765625</v>
      </c>
      <c r="J626" s="70">
        <v>3.3635830879211399</v>
      </c>
      <c r="K626" s="85">
        <f t="shared" si="65"/>
        <v>142.57608868461151</v>
      </c>
      <c r="L626" s="59"/>
      <c r="M626" s="83">
        <v>40973</v>
      </c>
      <c r="N626" s="86">
        <f t="shared" si="66"/>
        <v>2862.822077062583</v>
      </c>
      <c r="O626" s="86">
        <f t="shared" si="67"/>
        <v>2494.9183636596972</v>
      </c>
      <c r="P626" s="86">
        <f t="shared" si="68"/>
        <v>1858.3020049516135</v>
      </c>
      <c r="Q626" s="61">
        <f t="shared" si="63"/>
        <v>7216.0424456738938</v>
      </c>
      <c r="R626" s="61">
        <f t="shared" si="69"/>
        <v>-3863.9675163695674</v>
      </c>
      <c r="S626" s="62">
        <f t="shared" si="64"/>
        <v>1.867521508683335</v>
      </c>
      <c r="T626" s="59"/>
      <c r="U626" s="59"/>
      <c r="V626" s="59"/>
    </row>
    <row r="627" spans="7:22" x14ac:dyDescent="0.4">
      <c r="G627" s="59"/>
      <c r="H627" s="83">
        <v>40980</v>
      </c>
      <c r="I627" s="84">
        <v>2712.78002929687</v>
      </c>
      <c r="J627" s="70">
        <v>3.5278019905090301</v>
      </c>
      <c r="K627" s="85">
        <f t="shared" si="65"/>
        <v>142.65715746238601</v>
      </c>
      <c r="L627" s="59"/>
      <c r="M627" s="83">
        <v>40980</v>
      </c>
      <c r="N627" s="86">
        <f t="shared" si="66"/>
        <v>2934.1316174128756</v>
      </c>
      <c r="O627" s="86">
        <f t="shared" si="67"/>
        <v>2616.7267878957082</v>
      </c>
      <c r="P627" s="86">
        <f t="shared" si="68"/>
        <v>1859.3586356508226</v>
      </c>
      <c r="Q627" s="61">
        <f t="shared" si="63"/>
        <v>7410.2170409594055</v>
      </c>
      <c r="R627" s="61">
        <f t="shared" si="69"/>
        <v>-3868.4285135842233</v>
      </c>
      <c r="S627" s="62">
        <f t="shared" si="64"/>
        <v>1.9155626153974348</v>
      </c>
      <c r="T627" s="59"/>
      <c r="U627" s="59"/>
      <c r="V627" s="59"/>
    </row>
    <row r="628" spans="7:22" x14ac:dyDescent="0.4">
      <c r="G628" s="59"/>
      <c r="H628" s="83">
        <v>40987</v>
      </c>
      <c r="I628" s="84">
        <v>2728.55004882812</v>
      </c>
      <c r="J628" s="70">
        <v>3.5776491165161102</v>
      </c>
      <c r="K628" s="85">
        <f t="shared" si="65"/>
        <v>142.73827233587537</v>
      </c>
      <c r="L628" s="59"/>
      <c r="M628" s="83">
        <v>40987</v>
      </c>
      <c r="N628" s="86">
        <f t="shared" si="66"/>
        <v>2951.1884050676608</v>
      </c>
      <c r="O628" s="86">
        <f t="shared" si="67"/>
        <v>2653.7006062316741</v>
      </c>
      <c r="P628" s="86">
        <f t="shared" si="68"/>
        <v>1860.4158671503492</v>
      </c>
      <c r="Q628" s="61">
        <f t="shared" si="63"/>
        <v>7465.3048784496841</v>
      </c>
      <c r="R628" s="61">
        <f t="shared" si="69"/>
        <v>-3872.8946610740986</v>
      </c>
      <c r="S628" s="62">
        <f t="shared" si="64"/>
        <v>1.9275775696877011</v>
      </c>
      <c r="T628" s="59"/>
      <c r="U628" s="59"/>
      <c r="V628" s="59"/>
    </row>
    <row r="629" spans="7:22" x14ac:dyDescent="0.4">
      <c r="G629" s="59"/>
      <c r="H629" s="83">
        <v>40994</v>
      </c>
      <c r="I629" s="84">
        <v>2755.27001953125</v>
      </c>
      <c r="J629" s="70">
        <v>3.6375875473022399</v>
      </c>
      <c r="K629" s="85">
        <f t="shared" si="65"/>
        <v>142.81943333128962</v>
      </c>
      <c r="L629" s="59"/>
      <c r="M629" s="83">
        <v>40994</v>
      </c>
      <c r="N629" s="86">
        <f t="shared" si="66"/>
        <v>2980.0886144505498</v>
      </c>
      <c r="O629" s="86">
        <f t="shared" si="67"/>
        <v>2698.1595917088798</v>
      </c>
      <c r="P629" s="86">
        <f t="shared" si="68"/>
        <v>1861.4736997918083</v>
      </c>
      <c r="Q629" s="61">
        <f t="shared" si="63"/>
        <v>7539.7219059512372</v>
      </c>
      <c r="R629" s="61">
        <f t="shared" si="69"/>
        <v>-3877.3659647852487</v>
      </c>
      <c r="S629" s="62">
        <f t="shared" si="64"/>
        <v>1.9445474000721084</v>
      </c>
      <c r="T629" s="59"/>
      <c r="U629" s="59"/>
      <c r="V629" s="59"/>
    </row>
    <row r="630" spans="7:22" x14ac:dyDescent="0.4">
      <c r="G630" s="59"/>
      <c r="H630" s="83">
        <v>41001</v>
      </c>
      <c r="I630" s="84">
        <v>2762.5</v>
      </c>
      <c r="J630" s="70">
        <v>3.6534891128539999</v>
      </c>
      <c r="K630" s="85">
        <f t="shared" si="65"/>
        <v>142.90064047485367</v>
      </c>
      <c r="L630" s="59"/>
      <c r="M630" s="83">
        <v>41001</v>
      </c>
      <c r="N630" s="86">
        <f t="shared" si="66"/>
        <v>2987.9085313098376</v>
      </c>
      <c r="O630" s="86">
        <f t="shared" si="67"/>
        <v>2709.9544862808298</v>
      </c>
      <c r="P630" s="86">
        <f t="shared" si="68"/>
        <v>1862.5321339170093</v>
      </c>
      <c r="Q630" s="61">
        <f t="shared" si="63"/>
        <v>7560.3951515076769</v>
      </c>
      <c r="R630" s="61">
        <f t="shared" si="69"/>
        <v>-3881.8424306705933</v>
      </c>
      <c r="S630" s="62">
        <f t="shared" si="64"/>
        <v>1.947630612662866</v>
      </c>
      <c r="T630" s="59"/>
      <c r="U630" s="59"/>
      <c r="V630" s="59"/>
    </row>
    <row r="631" spans="7:22" x14ac:dyDescent="0.4">
      <c r="G631" s="59"/>
      <c r="H631" s="83">
        <v>41008</v>
      </c>
      <c r="I631" s="84">
        <v>2698.98999023437</v>
      </c>
      <c r="J631" s="70">
        <v>3.4889645576477002</v>
      </c>
      <c r="K631" s="85">
        <f t="shared" si="65"/>
        <v>142.9818937928074</v>
      </c>
      <c r="L631" s="59"/>
      <c r="M631" s="83">
        <v>41008</v>
      </c>
      <c r="N631" s="86">
        <f t="shared" si="66"/>
        <v>2919.2163684130783</v>
      </c>
      <c r="O631" s="86">
        <f t="shared" si="67"/>
        <v>2587.9193459772687</v>
      </c>
      <c r="P631" s="86">
        <f t="shared" si="68"/>
        <v>1863.5911698679561</v>
      </c>
      <c r="Q631" s="61">
        <f t="shared" si="63"/>
        <v>7370.7268842583035</v>
      </c>
      <c r="R631" s="61">
        <f t="shared" si="69"/>
        <v>-3886.3240646899249</v>
      </c>
      <c r="S631" s="62">
        <f t="shared" si="64"/>
        <v>1.8965806148866244</v>
      </c>
      <c r="T631" s="59"/>
      <c r="U631" s="59"/>
      <c r="V631" s="59"/>
    </row>
    <row r="632" spans="7:22" x14ac:dyDescent="0.4">
      <c r="G632" s="59"/>
      <c r="H632" s="83">
        <v>41015</v>
      </c>
      <c r="I632" s="84">
        <v>2676.0400390625</v>
      </c>
      <c r="J632" s="70">
        <v>3.43238973617553</v>
      </c>
      <c r="K632" s="85">
        <f t="shared" si="65"/>
        <v>143.06319331140554</v>
      </c>
      <c r="L632" s="59"/>
      <c r="M632" s="83">
        <v>41015</v>
      </c>
      <c r="N632" s="86">
        <f t="shared" si="66"/>
        <v>2894.3937965037298</v>
      </c>
      <c r="O632" s="86">
        <f t="shared" si="67"/>
        <v>2545.9552983167355</v>
      </c>
      <c r="P632" s="86">
        <f t="shared" si="68"/>
        <v>1864.6508079868465</v>
      </c>
      <c r="Q632" s="61">
        <f t="shared" si="63"/>
        <v>7304.9999028073116</v>
      </c>
      <c r="R632" s="61">
        <f t="shared" si="69"/>
        <v>-3890.8108728099164</v>
      </c>
      <c r="S632" s="62">
        <f t="shared" si="64"/>
        <v>1.8775006397398319</v>
      </c>
      <c r="T632" s="59"/>
      <c r="U632" s="59"/>
      <c r="V632" s="59"/>
    </row>
    <row r="633" spans="7:22" x14ac:dyDescent="0.4">
      <c r="G633" s="59"/>
      <c r="H633" s="83">
        <v>41022</v>
      </c>
      <c r="I633" s="84">
        <v>2741.34008789062</v>
      </c>
      <c r="J633" s="70">
        <v>3.5944678783416699</v>
      </c>
      <c r="K633" s="85">
        <f t="shared" si="65"/>
        <v>143.14453905691781</v>
      </c>
      <c r="L633" s="59"/>
      <c r="M633" s="83">
        <v>41022</v>
      </c>
      <c r="N633" s="86">
        <f t="shared" si="66"/>
        <v>2965.02205821902</v>
      </c>
      <c r="O633" s="86">
        <f t="shared" si="67"/>
        <v>2666.1758258518739</v>
      </c>
      <c r="P633" s="86">
        <f t="shared" si="68"/>
        <v>1865.7110486160736</v>
      </c>
      <c r="Q633" s="61">
        <f t="shared" si="63"/>
        <v>7496.908932686968</v>
      </c>
      <c r="R633" s="61">
        <f t="shared" si="69"/>
        <v>-3895.3028610041301</v>
      </c>
      <c r="S633" s="62">
        <f t="shared" si="64"/>
        <v>1.9246023223864079</v>
      </c>
      <c r="T633" s="59"/>
      <c r="U633" s="59"/>
      <c r="V633" s="59"/>
    </row>
    <row r="634" spans="7:22" x14ac:dyDescent="0.4">
      <c r="G634" s="59"/>
      <c r="H634" s="83">
        <v>41029</v>
      </c>
      <c r="I634" s="84">
        <v>2637.919921875</v>
      </c>
      <c r="J634" s="70">
        <v>3.3232166767120299</v>
      </c>
      <c r="K634" s="85">
        <f t="shared" si="65"/>
        <v>143.22593105562882</v>
      </c>
      <c r="L634" s="59"/>
      <c r="M634" s="83">
        <v>41029</v>
      </c>
      <c r="N634" s="86">
        <f t="shared" si="66"/>
        <v>2853.1632360117619</v>
      </c>
      <c r="O634" s="86">
        <f t="shared" si="67"/>
        <v>2464.9768108666926</v>
      </c>
      <c r="P634" s="86">
        <f t="shared" si="68"/>
        <v>1866.7718920982247</v>
      </c>
      <c r="Q634" s="61">
        <f t="shared" si="63"/>
        <v>7184.9119389766784</v>
      </c>
      <c r="R634" s="61">
        <f t="shared" si="69"/>
        <v>-3899.8000352530239</v>
      </c>
      <c r="S634" s="62">
        <f t="shared" si="64"/>
        <v>1.8423795769083613</v>
      </c>
      <c r="T634" s="59"/>
      <c r="U634" s="59"/>
      <c r="V634" s="59"/>
    </row>
    <row r="635" spans="7:22" x14ac:dyDescent="0.4">
      <c r="G635" s="59"/>
      <c r="H635" s="83">
        <v>41036</v>
      </c>
      <c r="I635" s="84">
        <v>2615.97998046875</v>
      </c>
      <c r="J635" s="70">
        <v>3.2690880298614502</v>
      </c>
      <c r="K635" s="85">
        <f t="shared" si="65"/>
        <v>143.30736933383812</v>
      </c>
      <c r="L635" s="59"/>
      <c r="M635" s="83">
        <v>41036</v>
      </c>
      <c r="N635" s="86">
        <f t="shared" si="66"/>
        <v>2829.4330864717899</v>
      </c>
      <c r="O635" s="86">
        <f t="shared" si="67"/>
        <v>2424.8271991289826</v>
      </c>
      <c r="P635" s="86">
        <f t="shared" si="68"/>
        <v>1867.8333387760822</v>
      </c>
      <c r="Q635" s="61">
        <f t="shared" si="63"/>
        <v>7122.0936243768547</v>
      </c>
      <c r="R635" s="61">
        <f t="shared" si="69"/>
        <v>-3904.302401543961</v>
      </c>
      <c r="S635" s="62">
        <f t="shared" si="64"/>
        <v>1.824165469754703</v>
      </c>
      <c r="T635" s="59"/>
      <c r="U635" s="59"/>
      <c r="V635" s="59"/>
    </row>
    <row r="636" spans="7:22" x14ac:dyDescent="0.4">
      <c r="G636" s="59"/>
      <c r="H636" s="83">
        <v>41043</v>
      </c>
      <c r="I636" s="84">
        <v>2478.53002929687</v>
      </c>
      <c r="J636" s="70">
        <v>2.9339227676391602</v>
      </c>
      <c r="K636" s="85">
        <f t="shared" si="65"/>
        <v>143.38885391786027</v>
      </c>
      <c r="L636" s="59"/>
      <c r="M636" s="83">
        <v>41043</v>
      </c>
      <c r="N636" s="86">
        <f t="shared" si="66"/>
        <v>2680.7677899162854</v>
      </c>
      <c r="O636" s="86">
        <f t="shared" si="67"/>
        <v>2176.2202981780006</v>
      </c>
      <c r="P636" s="86">
        <f t="shared" si="68"/>
        <v>1868.8953889926229</v>
      </c>
      <c r="Q636" s="61">
        <f t="shared" si="63"/>
        <v>6725.8834770869089</v>
      </c>
      <c r="R636" s="61">
        <f t="shared" si="69"/>
        <v>-3908.8099658712163</v>
      </c>
      <c r="S636" s="62">
        <f t="shared" si="64"/>
        <v>1.7206985081936079</v>
      </c>
      <c r="T636" s="59"/>
      <c r="U636" s="59"/>
      <c r="V636" s="59"/>
    </row>
    <row r="637" spans="7:22" x14ac:dyDescent="0.4">
      <c r="G637" s="59"/>
      <c r="H637" s="83">
        <v>41050</v>
      </c>
      <c r="I637" s="84">
        <v>2527.05004882812</v>
      </c>
      <c r="J637" s="70">
        <v>3.0507419109344398</v>
      </c>
      <c r="K637" s="85">
        <f t="shared" si="65"/>
        <v>143.47038483402477</v>
      </c>
      <c r="L637" s="59"/>
      <c r="M637" s="83">
        <v>41050</v>
      </c>
      <c r="N637" s="86">
        <f t="shared" si="66"/>
        <v>2733.2468416074134</v>
      </c>
      <c r="O637" s="86">
        <f t="shared" si="67"/>
        <v>2262.8702242288891</v>
      </c>
      <c r="P637" s="86">
        <f t="shared" si="68"/>
        <v>1869.9580430910191</v>
      </c>
      <c r="Q637" s="61">
        <f t="shared" si="63"/>
        <v>6866.0751089273217</v>
      </c>
      <c r="R637" s="61">
        <f t="shared" si="69"/>
        <v>-3913.322734235986</v>
      </c>
      <c r="S637" s="62">
        <f t="shared" si="64"/>
        <v>1.7545384255837038</v>
      </c>
      <c r="T637" s="59"/>
      <c r="U637" s="59"/>
      <c r="V637" s="59"/>
    </row>
    <row r="638" spans="7:22" x14ac:dyDescent="0.4">
      <c r="G638" s="59"/>
      <c r="H638" s="83">
        <v>41057</v>
      </c>
      <c r="I638" s="84">
        <v>2458.830078125</v>
      </c>
      <c r="J638" s="70">
        <v>2.8862159252166699</v>
      </c>
      <c r="K638" s="85">
        <f t="shared" si="65"/>
        <v>143.55196210867607</v>
      </c>
      <c r="L638" s="59"/>
      <c r="M638" s="83">
        <v>41057</v>
      </c>
      <c r="N638" s="86">
        <f t="shared" si="66"/>
        <v>2659.4604045143601</v>
      </c>
      <c r="O638" s="86">
        <f t="shared" si="67"/>
        <v>2140.8340228516927</v>
      </c>
      <c r="P638" s="86">
        <f t="shared" si="68"/>
        <v>1871.0213014146382</v>
      </c>
      <c r="Q638" s="61">
        <f t="shared" si="63"/>
        <v>6671.3157287806907</v>
      </c>
      <c r="R638" s="61">
        <f t="shared" si="69"/>
        <v>-3917.840712646394</v>
      </c>
      <c r="S638" s="62">
        <f t="shared" si="64"/>
        <v>1.7028042276569229</v>
      </c>
      <c r="T638" s="59"/>
      <c r="U638" s="59"/>
      <c r="V638" s="59"/>
    </row>
    <row r="639" spans="7:22" x14ac:dyDescent="0.4">
      <c r="G639" s="59"/>
      <c r="H639" s="83">
        <v>41064</v>
      </c>
      <c r="I639" s="84">
        <v>2559.2099609375</v>
      </c>
      <c r="J639" s="70">
        <v>3.1271932125091499</v>
      </c>
      <c r="K639" s="85">
        <f t="shared" si="65"/>
        <v>143.63358576817359</v>
      </c>
      <c r="L639" s="59"/>
      <c r="M639" s="83">
        <v>41064</v>
      </c>
      <c r="N639" s="86">
        <f t="shared" si="66"/>
        <v>2768.030869031048</v>
      </c>
      <c r="O639" s="86">
        <f t="shared" si="67"/>
        <v>2319.5775364131459</v>
      </c>
      <c r="P639" s="86">
        <f t="shared" si="68"/>
        <v>1872.0851643070425</v>
      </c>
      <c r="Q639" s="61">
        <f t="shared" si="63"/>
        <v>6959.6935697512372</v>
      </c>
      <c r="R639" s="61">
        <f t="shared" si="69"/>
        <v>-3922.3639071175012</v>
      </c>
      <c r="S639" s="62">
        <f t="shared" si="64"/>
        <v>1.7743620262062409</v>
      </c>
      <c r="T639" s="59"/>
      <c r="U639" s="59"/>
      <c r="V639" s="59"/>
    </row>
    <row r="640" spans="7:22" x14ac:dyDescent="0.4">
      <c r="G640" s="59"/>
      <c r="H640" s="83">
        <v>41071</v>
      </c>
      <c r="I640" s="84">
        <v>2571.22998046875</v>
      </c>
      <c r="J640" s="70">
        <v>3.14859938621521</v>
      </c>
      <c r="K640" s="85">
        <f t="shared" si="65"/>
        <v>143.71525583889178</v>
      </c>
      <c r="L640" s="59"/>
      <c r="M640" s="83">
        <v>41071</v>
      </c>
      <c r="N640" s="86">
        <f t="shared" si="66"/>
        <v>2781.0316722541911</v>
      </c>
      <c r="O640" s="86">
        <f t="shared" si="67"/>
        <v>2335.4554423482559</v>
      </c>
      <c r="P640" s="86">
        <f t="shared" si="68"/>
        <v>1873.1496321119903</v>
      </c>
      <c r="Q640" s="61">
        <f t="shared" si="63"/>
        <v>6989.6367467144373</v>
      </c>
      <c r="R640" s="61">
        <f t="shared" si="69"/>
        <v>-3926.8923236713126</v>
      </c>
      <c r="S640" s="62">
        <f t="shared" si="64"/>
        <v>1.7799410247591707</v>
      </c>
      <c r="T640" s="59"/>
      <c r="U640" s="59"/>
      <c r="V640" s="59"/>
    </row>
    <row r="641" spans="1:22" ht="17.5" customHeight="1" x14ac:dyDescent="0.4">
      <c r="A641" s="4"/>
      <c r="G641" s="59"/>
      <c r="H641" s="83">
        <v>41078</v>
      </c>
      <c r="I641" s="84">
        <v>2585.53002929687</v>
      </c>
      <c r="J641" s="70">
        <v>3.1797921657562198</v>
      </c>
      <c r="K641" s="85">
        <f t="shared" si="65"/>
        <v>143.79697234722005</v>
      </c>
      <c r="L641" s="85"/>
      <c r="M641" s="83">
        <v>41078</v>
      </c>
      <c r="N641" s="86">
        <f t="shared" si="66"/>
        <v>2796.4985456991453</v>
      </c>
      <c r="O641" s="86">
        <f t="shared" si="67"/>
        <v>2358.5925067394769</v>
      </c>
      <c r="P641" s="86">
        <f t="shared" si="68"/>
        <v>1874.2147051734346</v>
      </c>
      <c r="Q641" s="61">
        <f t="shared" si="63"/>
        <v>7029.3057576120564</v>
      </c>
      <c r="R641" s="61">
        <f t="shared" si="69"/>
        <v>-3931.4259683367859</v>
      </c>
      <c r="S641" s="62">
        <f t="shared" si="64"/>
        <v>1.7879786658136787</v>
      </c>
      <c r="T641" s="59"/>
      <c r="U641" s="59"/>
      <c r="V641" s="59"/>
    </row>
    <row r="642" spans="1:22" ht="17.5" customHeight="1" x14ac:dyDescent="0.4">
      <c r="G642" s="59"/>
      <c r="H642" s="83">
        <v>41085</v>
      </c>
      <c r="I642" s="84">
        <v>2615.71997070312</v>
      </c>
      <c r="J642" s="70">
        <v>3.2562441825866699</v>
      </c>
      <c r="K642" s="85">
        <f t="shared" si="65"/>
        <v>143.87873531956282</v>
      </c>
      <c r="L642" s="59"/>
      <c r="M642" s="83">
        <v>41085</v>
      </c>
      <c r="N642" s="86">
        <f t="shared" si="66"/>
        <v>2829.1518609887303</v>
      </c>
      <c r="O642" s="86">
        <f t="shared" si="67"/>
        <v>2415.300349460555</v>
      </c>
      <c r="P642" s="86">
        <f t="shared" si="68"/>
        <v>1875.2803838355242</v>
      </c>
      <c r="Q642" s="61">
        <f t="shared" ref="Q642:Q705" si="70">SUM(N642:P642)</f>
        <v>7119.7325942848092</v>
      </c>
      <c r="R642" s="61">
        <f t="shared" si="69"/>
        <v>-3935.964847149839</v>
      </c>
      <c r="S642" s="62">
        <f t="shared" ref="S642:S705" si="71">Q642/-R642</f>
        <v>1.8088913063947816</v>
      </c>
      <c r="T642" s="59"/>
      <c r="U642" s="59"/>
      <c r="V642" s="59"/>
    </row>
    <row r="643" spans="1:22" x14ac:dyDescent="0.4">
      <c r="G643" s="59"/>
      <c r="H643" s="83">
        <v>41092</v>
      </c>
      <c r="I643" s="84">
        <v>2612.2900390625</v>
      </c>
      <c r="J643" s="70">
        <v>3.2507400512695299</v>
      </c>
      <c r="K643" s="85">
        <f t="shared" ref="K643:K706" si="72">K642*(1+Tbill_YTM)^(1/52)</f>
        <v>143.96054478233955</v>
      </c>
      <c r="L643" s="59"/>
      <c r="M643" s="83">
        <v>41092</v>
      </c>
      <c r="N643" s="86">
        <f t="shared" ref="N643:N706" si="73">IF(YEAR(M643)&lt;&gt;YEAR(M642), Q642*$C$5, N642)*(I643/I642)</f>
        <v>2825.4420611658097</v>
      </c>
      <c r="O643" s="86">
        <f t="shared" ref="O643:O706" si="74">IF(YEAR(M643)&lt;&gt;YEAR(M642), Q642*$C$6, O642)*(J643/J642)</f>
        <v>2411.2176917886095</v>
      </c>
      <c r="P643" s="86">
        <f t="shared" ref="P643:P706" si="75">IF(YEAR(M643)&lt;&gt;YEAR(M642), Q642*$C$7, P642)*(1+Tbill_YTM)^(1/52)</f>
        <v>1876.3466684426039</v>
      </c>
      <c r="Q643" s="61">
        <f t="shared" si="70"/>
        <v>7113.0064213970236</v>
      </c>
      <c r="R643" s="61">
        <f t="shared" ref="R643:R706" si="76">R642*EXP($C$20/52) - IF(YEAR(M644)&lt;&gt;YEAR(M643), Initial_Assets * $C$19, 0)</f>
        <v>-3940.5089661533589</v>
      </c>
      <c r="S643" s="62">
        <f t="shared" si="71"/>
        <v>1.8050983978195561</v>
      </c>
      <c r="T643" s="59"/>
      <c r="U643" s="59"/>
      <c r="V643" s="59"/>
    </row>
    <row r="644" spans="1:22" x14ac:dyDescent="0.4">
      <c r="G644" s="59"/>
      <c r="H644" s="83">
        <v>41099</v>
      </c>
      <c r="I644" s="84">
        <v>2584.96997070312</v>
      </c>
      <c r="J644" s="70">
        <v>3.1736762523651101</v>
      </c>
      <c r="K644" s="85">
        <f t="shared" si="72"/>
        <v>144.04240076198471</v>
      </c>
      <c r="L644" s="59"/>
      <c r="M644" s="83">
        <v>41099</v>
      </c>
      <c r="N644" s="86">
        <f t="shared" si="73"/>
        <v>2795.8927886492634</v>
      </c>
      <c r="O644" s="86">
        <f t="shared" si="74"/>
        <v>2354.0560632412244</v>
      </c>
      <c r="P644" s="86">
        <f t="shared" si="75"/>
        <v>1877.4135593392141</v>
      </c>
      <c r="Q644" s="61">
        <f t="shared" si="70"/>
        <v>7027.3624112297011</v>
      </c>
      <c r="R644" s="61">
        <f t="shared" si="76"/>
        <v>-3945.0583313972088</v>
      </c>
      <c r="S644" s="62">
        <f t="shared" si="71"/>
        <v>1.7813076058474508</v>
      </c>
      <c r="T644" s="59"/>
      <c r="U644" s="59"/>
      <c r="V644" s="59"/>
    </row>
    <row r="645" spans="1:22" x14ac:dyDescent="0.4">
      <c r="G645" s="59"/>
      <c r="H645" s="83">
        <v>41106</v>
      </c>
      <c r="I645" s="84">
        <v>2618.0400390625</v>
      </c>
      <c r="J645" s="70">
        <v>3.2617485523223801</v>
      </c>
      <c r="K645" s="85">
        <f t="shared" si="72"/>
        <v>144.12430328494779</v>
      </c>
      <c r="L645" s="59"/>
      <c r="M645" s="83">
        <v>41106</v>
      </c>
      <c r="N645" s="86">
        <f t="shared" si="73"/>
        <v>2831.6612372943277</v>
      </c>
      <c r="O645" s="86">
        <f t="shared" si="74"/>
        <v>2419.3831839781001</v>
      </c>
      <c r="P645" s="86">
        <f t="shared" si="75"/>
        <v>1878.4810568700909</v>
      </c>
      <c r="Q645" s="61">
        <f t="shared" si="70"/>
        <v>7129.5254781425192</v>
      </c>
      <c r="R645" s="61">
        <f t="shared" si="76"/>
        <v>-3949.6129489382365</v>
      </c>
      <c r="S645" s="62">
        <f t="shared" si="71"/>
        <v>1.8051200384227852</v>
      </c>
      <c r="T645" s="59"/>
      <c r="U645" s="59"/>
      <c r="V645" s="59"/>
    </row>
    <row r="646" spans="1:22" x14ac:dyDescent="0.4">
      <c r="G646" s="59"/>
      <c r="H646" s="83">
        <v>41113</v>
      </c>
      <c r="I646" s="84">
        <v>2647.03002929687</v>
      </c>
      <c r="J646" s="70">
        <v>3.32535672187805</v>
      </c>
      <c r="K646" s="85">
        <f t="shared" si="72"/>
        <v>144.20625237769332</v>
      </c>
      <c r="L646" s="59"/>
      <c r="M646" s="83">
        <v>41113</v>
      </c>
      <c r="N646" s="86">
        <f t="shared" si="73"/>
        <v>2863.0166903780787</v>
      </c>
      <c r="O646" s="86">
        <f t="shared" si="74"/>
        <v>2466.5641770307511</v>
      </c>
      <c r="P646" s="86">
        <f t="shared" si="75"/>
        <v>1879.5491613801667</v>
      </c>
      <c r="Q646" s="61">
        <f t="shared" si="70"/>
        <v>7209.1300287889962</v>
      </c>
      <c r="R646" s="61">
        <f t="shared" si="76"/>
        <v>-3954.1728248402824</v>
      </c>
      <c r="S646" s="62">
        <f t="shared" si="71"/>
        <v>1.8231701921324566</v>
      </c>
      <c r="T646" s="59"/>
      <c r="U646" s="59"/>
      <c r="V646" s="59"/>
    </row>
    <row r="647" spans="1:22" x14ac:dyDescent="0.4">
      <c r="G647" s="59"/>
      <c r="H647" s="83">
        <v>41120</v>
      </c>
      <c r="I647" s="84">
        <v>2676</v>
      </c>
      <c r="J647" s="70">
        <v>3.3901879787445002</v>
      </c>
      <c r="K647" s="85">
        <f t="shared" si="72"/>
        <v>144.2882480667009</v>
      </c>
      <c r="L647" s="59"/>
      <c r="M647" s="83">
        <v>41120</v>
      </c>
      <c r="N647" s="86">
        <f t="shared" si="73"/>
        <v>2894.3504904199531</v>
      </c>
      <c r="O647" s="86">
        <f t="shared" si="74"/>
        <v>2514.6523880448021</v>
      </c>
      <c r="P647" s="86">
        <f t="shared" si="75"/>
        <v>1880.61787321457</v>
      </c>
      <c r="Q647" s="61">
        <f t="shared" si="70"/>
        <v>7289.6207516793247</v>
      </c>
      <c r="R647" s="61">
        <f t="shared" si="76"/>
        <v>-3958.737965174188</v>
      </c>
      <c r="S647" s="62">
        <f t="shared" si="71"/>
        <v>1.8414001673784879</v>
      </c>
      <c r="T647" s="59"/>
      <c r="U647" s="59"/>
      <c r="V647" s="59"/>
    </row>
    <row r="648" spans="1:22" x14ac:dyDescent="0.4">
      <c r="E648" s="4"/>
      <c r="F648" s="4"/>
      <c r="G648" s="59"/>
      <c r="H648" s="83">
        <v>41127</v>
      </c>
      <c r="I648" s="84">
        <v>2722.9599609375</v>
      </c>
      <c r="J648" s="70">
        <v>3.5247433185577299</v>
      </c>
      <c r="K648" s="85">
        <f t="shared" si="72"/>
        <v>144.37029037846514</v>
      </c>
      <c r="L648" s="59"/>
      <c r="M648" s="83">
        <v>41127</v>
      </c>
      <c r="N648" s="86">
        <f t="shared" si="73"/>
        <v>2945.1421892127614</v>
      </c>
      <c r="O648" s="86">
        <f t="shared" si="74"/>
        <v>2614.4580356097567</v>
      </c>
      <c r="P648" s="86">
        <f t="shared" si="75"/>
        <v>1881.6871927186253</v>
      </c>
      <c r="Q648" s="61">
        <f t="shared" si="70"/>
        <v>7441.2874175411434</v>
      </c>
      <c r="R648" s="61">
        <f t="shared" si="76"/>
        <v>-3963.3083760178038</v>
      </c>
      <c r="S648" s="62">
        <f t="shared" si="71"/>
        <v>1.877544392601086</v>
      </c>
      <c r="T648" s="59"/>
      <c r="U648" s="59"/>
      <c r="V648" s="59"/>
    </row>
    <row r="649" spans="1:22" x14ac:dyDescent="0.4">
      <c r="B649" s="27"/>
      <c r="C649" s="4"/>
      <c r="D649" s="4"/>
      <c r="G649" s="59"/>
      <c r="H649" s="83">
        <v>41134</v>
      </c>
      <c r="I649" s="84">
        <v>2780.30004882812</v>
      </c>
      <c r="J649" s="70">
        <v>3.6770362854003902</v>
      </c>
      <c r="K649" s="85">
        <f t="shared" si="72"/>
        <v>144.45237933949576</v>
      </c>
      <c r="L649" s="59"/>
      <c r="M649" s="83">
        <v>41134</v>
      </c>
      <c r="N649" s="86">
        <f t="shared" si="73"/>
        <v>3007.1609902243235</v>
      </c>
      <c r="O649" s="86">
        <f t="shared" si="74"/>
        <v>2727.4204657624196</v>
      </c>
      <c r="P649" s="86">
        <f t="shared" si="75"/>
        <v>1882.7571202378538</v>
      </c>
      <c r="Q649" s="61">
        <f t="shared" si="70"/>
        <v>7617.3385762245971</v>
      </c>
      <c r="R649" s="61">
        <f t="shared" si="76"/>
        <v>-3967.8840634559965</v>
      </c>
      <c r="S649" s="62">
        <f t="shared" si="71"/>
        <v>1.9197482724810144</v>
      </c>
      <c r="T649" s="59"/>
      <c r="U649" s="59"/>
      <c r="V649" s="59"/>
    </row>
    <row r="650" spans="1:22" x14ac:dyDescent="0.4">
      <c r="G650" s="59"/>
      <c r="H650" s="83">
        <v>41141</v>
      </c>
      <c r="I650" s="84">
        <v>2778.05004882812</v>
      </c>
      <c r="J650" s="70">
        <v>3.6721436977386399</v>
      </c>
      <c r="K650" s="85">
        <f t="shared" si="72"/>
        <v>144.53451497631755</v>
      </c>
      <c r="L650" s="59"/>
      <c r="M650" s="83">
        <v>41141</v>
      </c>
      <c r="N650" s="86">
        <f t="shared" si="73"/>
        <v>3004.7273995653381</v>
      </c>
      <c r="O650" s="86">
        <f t="shared" si="74"/>
        <v>2723.7914170711738</v>
      </c>
      <c r="P650" s="86">
        <f t="shared" si="75"/>
        <v>1883.8276561179728</v>
      </c>
      <c r="Q650" s="61">
        <f t="shared" si="70"/>
        <v>7612.3464727544842</v>
      </c>
      <c r="R650" s="61">
        <f t="shared" si="76"/>
        <v>-3972.4650335806587</v>
      </c>
      <c r="S650" s="62">
        <f t="shared" si="71"/>
        <v>1.9162777792641632</v>
      </c>
      <c r="T650" s="59"/>
      <c r="U650" s="59"/>
      <c r="V650" s="59"/>
    </row>
    <row r="651" spans="1:22" x14ac:dyDescent="0.4">
      <c r="G651" s="59"/>
      <c r="H651" s="83">
        <v>41148</v>
      </c>
      <c r="I651" s="84">
        <v>2772.23999023437</v>
      </c>
      <c r="J651" s="70">
        <v>3.6617453098297101</v>
      </c>
      <c r="K651" s="85">
        <f t="shared" si="72"/>
        <v>144.61669731547036</v>
      </c>
      <c r="L651" s="59"/>
      <c r="M651" s="83">
        <v>41148</v>
      </c>
      <c r="N651" s="86">
        <f t="shared" si="73"/>
        <v>2998.4432643111568</v>
      </c>
      <c r="O651" s="86">
        <f t="shared" si="74"/>
        <v>2716.0784727887476</v>
      </c>
      <c r="P651" s="86">
        <f t="shared" si="75"/>
        <v>1884.8988007048965</v>
      </c>
      <c r="Q651" s="61">
        <f t="shared" si="70"/>
        <v>7599.4205378048009</v>
      </c>
      <c r="R651" s="61">
        <f t="shared" si="76"/>
        <v>-3977.0512924907157</v>
      </c>
      <c r="S651" s="62">
        <f t="shared" si="71"/>
        <v>1.9108178343471898</v>
      </c>
      <c r="T651" s="59"/>
      <c r="U651" s="59"/>
      <c r="V651" s="59"/>
    </row>
    <row r="652" spans="1:22" x14ac:dyDescent="0.4">
      <c r="G652" s="59"/>
      <c r="H652" s="83">
        <v>41155</v>
      </c>
      <c r="I652" s="84">
        <v>2825.11010742187</v>
      </c>
      <c r="J652" s="70">
        <v>3.79263138771057</v>
      </c>
      <c r="K652" s="85">
        <f t="shared" si="72"/>
        <v>144.69892638350913</v>
      </c>
      <c r="L652" s="59"/>
      <c r="M652" s="83">
        <v>41155</v>
      </c>
      <c r="N652" s="86">
        <f t="shared" si="73"/>
        <v>3055.6273635675843</v>
      </c>
      <c r="O652" s="86">
        <f t="shared" si="74"/>
        <v>2813.1624664694787</v>
      </c>
      <c r="P652" s="86">
        <f t="shared" si="75"/>
        <v>1885.9705543447355</v>
      </c>
      <c r="Q652" s="61">
        <f t="shared" si="70"/>
        <v>7754.7603843817988</v>
      </c>
      <c r="R652" s="61">
        <f t="shared" si="76"/>
        <v>-3981.642846292134</v>
      </c>
      <c r="S652" s="62">
        <f t="shared" si="71"/>
        <v>1.9476283242238424</v>
      </c>
      <c r="T652" s="59"/>
      <c r="U652" s="59"/>
      <c r="V652" s="59"/>
    </row>
    <row r="653" spans="1:22" x14ac:dyDescent="0.4">
      <c r="G653" s="59"/>
      <c r="H653" s="83">
        <v>41162</v>
      </c>
      <c r="I653" s="84">
        <v>2855.22998046875</v>
      </c>
      <c r="J653" s="70">
        <v>3.8758111000061</v>
      </c>
      <c r="K653" s="85">
        <f t="shared" si="72"/>
        <v>144.78120220700393</v>
      </c>
      <c r="L653" s="59"/>
      <c r="M653" s="83">
        <v>41162</v>
      </c>
      <c r="N653" s="86">
        <f t="shared" si="73"/>
        <v>3088.2048932105677</v>
      </c>
      <c r="O653" s="86">
        <f t="shared" si="74"/>
        <v>2874.8605385151168</v>
      </c>
      <c r="P653" s="86">
        <f t="shared" si="75"/>
        <v>1887.0429173837977</v>
      </c>
      <c r="Q653" s="61">
        <f t="shared" si="70"/>
        <v>7850.1083491094823</v>
      </c>
      <c r="R653" s="61">
        <f t="shared" si="76"/>
        <v>-3986.2397010979298</v>
      </c>
      <c r="S653" s="62">
        <f t="shared" si="71"/>
        <v>1.9693016320487018</v>
      </c>
      <c r="T653" s="59"/>
      <c r="U653" s="59"/>
      <c r="V653" s="59"/>
    </row>
    <row r="654" spans="1:22" x14ac:dyDescent="0.4">
      <c r="G654" s="59"/>
      <c r="H654" s="83">
        <v>41169</v>
      </c>
      <c r="I654" s="84">
        <v>2861.63989257812</v>
      </c>
      <c r="J654" s="70">
        <v>3.8947715759277299</v>
      </c>
      <c r="K654" s="85">
        <f t="shared" si="72"/>
        <v>144.86352481253988</v>
      </c>
      <c r="L654" s="59"/>
      <c r="M654" s="83">
        <v>41169</v>
      </c>
      <c r="N654" s="86">
        <f t="shared" si="73"/>
        <v>3095.1378275369143</v>
      </c>
      <c r="O654" s="86">
        <f t="shared" si="74"/>
        <v>2888.9243622186182</v>
      </c>
      <c r="P654" s="86">
        <f t="shared" si="75"/>
        <v>1888.1158901685872</v>
      </c>
      <c r="Q654" s="61">
        <f t="shared" si="70"/>
        <v>7872.1780799241187</v>
      </c>
      <c r="R654" s="61">
        <f t="shared" si="76"/>
        <v>-3990.8418630281772</v>
      </c>
      <c r="S654" s="62">
        <f t="shared" si="71"/>
        <v>1.9725607653997232</v>
      </c>
      <c r="T654" s="59"/>
      <c r="U654" s="59"/>
      <c r="V654" s="59"/>
    </row>
    <row r="655" spans="1:22" x14ac:dyDescent="0.4">
      <c r="G655" s="59"/>
      <c r="H655" s="83">
        <v>41176</v>
      </c>
      <c r="I655" s="84">
        <v>2799.18994140625</v>
      </c>
      <c r="J655" s="70">
        <v>3.7204613685607901</v>
      </c>
      <c r="K655" s="85">
        <f t="shared" si="72"/>
        <v>144.94589422671729</v>
      </c>
      <c r="L655" s="59"/>
      <c r="M655" s="83">
        <v>41176</v>
      </c>
      <c r="N655" s="86">
        <f t="shared" si="73"/>
        <v>3027.5922196142669</v>
      </c>
      <c r="O655" s="86">
        <f t="shared" si="74"/>
        <v>2759.6307708413674</v>
      </c>
      <c r="P655" s="86">
        <f t="shared" si="75"/>
        <v>1889.1894730458055</v>
      </c>
      <c r="Q655" s="61">
        <f t="shared" si="70"/>
        <v>7676.4124635014396</v>
      </c>
      <c r="R655" s="61">
        <f t="shared" si="76"/>
        <v>-3995.449338210015</v>
      </c>
      <c r="S655" s="62">
        <f t="shared" si="71"/>
        <v>1.9212888998714017</v>
      </c>
      <c r="T655" s="59"/>
      <c r="U655" s="59"/>
      <c r="V655" s="59"/>
    </row>
    <row r="656" spans="1:22" x14ac:dyDescent="0.4">
      <c r="G656" s="59"/>
      <c r="H656" s="83">
        <v>41183</v>
      </c>
      <c r="I656" s="84">
        <v>2811.93994140625</v>
      </c>
      <c r="J656" s="70">
        <v>3.75715780258178</v>
      </c>
      <c r="K656" s="85">
        <f t="shared" si="72"/>
        <v>145.02831047615155</v>
      </c>
      <c r="L656" s="59"/>
      <c r="M656" s="83">
        <v>41183</v>
      </c>
      <c r="N656" s="86">
        <f t="shared" si="73"/>
        <v>3041.3825666818511</v>
      </c>
      <c r="O656" s="86">
        <f t="shared" si="74"/>
        <v>2786.8501392133194</v>
      </c>
      <c r="P656" s="86">
        <f t="shared" si="75"/>
        <v>1890.2636663623514</v>
      </c>
      <c r="Q656" s="61">
        <f t="shared" si="70"/>
        <v>7718.4963722575221</v>
      </c>
      <c r="R656" s="61">
        <f t="shared" si="76"/>
        <v>-4000.0621327776566</v>
      </c>
      <c r="S656" s="62">
        <f t="shared" si="71"/>
        <v>1.9295941203037694</v>
      </c>
      <c r="T656" s="59"/>
      <c r="U656" s="59"/>
      <c r="V656" s="59"/>
    </row>
    <row r="657" spans="7:22" x14ac:dyDescent="0.4">
      <c r="G657" s="59"/>
      <c r="H657" s="83">
        <v>41190</v>
      </c>
      <c r="I657" s="84">
        <v>2720.13989257812</v>
      </c>
      <c r="J657" s="70">
        <v>3.51067662239074</v>
      </c>
      <c r="K657" s="85">
        <f t="shared" si="72"/>
        <v>145.11077358747318</v>
      </c>
      <c r="L657" s="59"/>
      <c r="M657" s="83">
        <v>41190</v>
      </c>
      <c r="N657" s="86">
        <f t="shared" si="73"/>
        <v>2942.0920149829444</v>
      </c>
      <c r="O657" s="86">
        <f t="shared" si="74"/>
        <v>2604.0241448255279</v>
      </c>
      <c r="P657" s="86">
        <f t="shared" si="75"/>
        <v>1891.3384704653206</v>
      </c>
      <c r="Q657" s="61">
        <f t="shared" si="70"/>
        <v>7437.4546302737936</v>
      </c>
      <c r="R657" s="61">
        <f t="shared" si="76"/>
        <v>-4004.6802528723974</v>
      </c>
      <c r="S657" s="62">
        <f t="shared" si="71"/>
        <v>1.8571906271266485</v>
      </c>
      <c r="T657" s="59"/>
      <c r="U657" s="59"/>
      <c r="V657" s="59"/>
    </row>
    <row r="658" spans="7:22" x14ac:dyDescent="0.4">
      <c r="G658" s="59"/>
      <c r="H658" s="83">
        <v>41197</v>
      </c>
      <c r="I658" s="84">
        <v>2678.32006835937</v>
      </c>
      <c r="J658" s="70">
        <v>3.4048666954040501</v>
      </c>
      <c r="K658" s="85">
        <f t="shared" si="72"/>
        <v>145.19328358732784</v>
      </c>
      <c r="L658" s="59"/>
      <c r="M658" s="83">
        <v>41197</v>
      </c>
      <c r="N658" s="86">
        <f t="shared" si="73"/>
        <v>2896.8598667255396</v>
      </c>
      <c r="O658" s="86">
        <f t="shared" si="74"/>
        <v>2525.5402415009507</v>
      </c>
      <c r="P658" s="86">
        <f t="shared" si="75"/>
        <v>1892.4138857020064</v>
      </c>
      <c r="Q658" s="61">
        <f t="shared" si="70"/>
        <v>7314.8139939284965</v>
      </c>
      <c r="R658" s="61">
        <f t="shared" si="76"/>
        <v>-4009.3037046426225</v>
      </c>
      <c r="S658" s="62">
        <f t="shared" si="71"/>
        <v>1.8244599393800518</v>
      </c>
      <c r="T658" s="59"/>
      <c r="U658" s="59"/>
      <c r="V658" s="59"/>
    </row>
    <row r="659" spans="7:22" x14ac:dyDescent="0.4">
      <c r="G659" s="59"/>
      <c r="H659" s="83">
        <v>41204</v>
      </c>
      <c r="I659" s="84">
        <v>2665.830078125</v>
      </c>
      <c r="J659" s="70">
        <v>3.3675584793090798</v>
      </c>
      <c r="K659" s="85">
        <f t="shared" si="72"/>
        <v>145.27584050237638</v>
      </c>
      <c r="L659" s="59"/>
      <c r="M659" s="83">
        <v>41204</v>
      </c>
      <c r="N659" s="86">
        <f t="shared" si="73"/>
        <v>2883.3507451410146</v>
      </c>
      <c r="O659" s="86">
        <f t="shared" si="74"/>
        <v>2497.8670873026836</v>
      </c>
      <c r="P659" s="86">
        <f t="shared" si="75"/>
        <v>1893.4899124198996</v>
      </c>
      <c r="Q659" s="61">
        <f t="shared" si="70"/>
        <v>7274.7077448635973</v>
      </c>
      <c r="R659" s="61">
        <f t="shared" si="76"/>
        <v>-4013.9324942438157</v>
      </c>
      <c r="S659" s="62">
        <f t="shared" si="71"/>
        <v>1.8123642476040391</v>
      </c>
      <c r="T659" s="59"/>
      <c r="U659" s="59"/>
      <c r="V659" s="59"/>
    </row>
    <row r="660" spans="7:22" x14ac:dyDescent="0.4">
      <c r="G660" s="59"/>
      <c r="H660" s="83">
        <v>41211</v>
      </c>
      <c r="I660" s="84">
        <v>2656.28002929687</v>
      </c>
      <c r="J660" s="70">
        <v>3.33881258964538</v>
      </c>
      <c r="K660" s="85">
        <f t="shared" si="72"/>
        <v>145.35844435929479</v>
      </c>
      <c r="L660" s="59"/>
      <c r="M660" s="83">
        <v>41211</v>
      </c>
      <c r="N660" s="86">
        <f t="shared" si="73"/>
        <v>2873.0214519761298</v>
      </c>
      <c r="O660" s="86">
        <f t="shared" si="74"/>
        <v>2476.544989371092</v>
      </c>
      <c r="P660" s="86">
        <f t="shared" si="75"/>
        <v>1894.5665509666883</v>
      </c>
      <c r="Q660" s="61">
        <f t="shared" si="70"/>
        <v>7244.132992313911</v>
      </c>
      <c r="R660" s="61">
        <f t="shared" si="76"/>
        <v>-4018.5666278385675</v>
      </c>
      <c r="S660" s="62">
        <f t="shared" si="71"/>
        <v>1.8026658913977622</v>
      </c>
      <c r="T660" s="59"/>
      <c r="U660" s="59"/>
      <c r="V660" s="59"/>
    </row>
    <row r="661" spans="7:22" x14ac:dyDescent="0.4">
      <c r="G661" s="59"/>
      <c r="H661" s="83">
        <v>41218</v>
      </c>
      <c r="I661" s="84">
        <v>2584.10009765625</v>
      </c>
      <c r="J661" s="70">
        <v>3.1700067520141602</v>
      </c>
      <c r="K661" s="85">
        <f t="shared" si="72"/>
        <v>145.44109518477421</v>
      </c>
      <c r="L661" s="59"/>
      <c r="M661" s="83">
        <v>41218</v>
      </c>
      <c r="N661" s="86">
        <f t="shared" si="73"/>
        <v>2794.9519375731002</v>
      </c>
      <c r="O661" s="86">
        <f t="shared" si="74"/>
        <v>2351.3342325113936</v>
      </c>
      <c r="P661" s="86">
        <f t="shared" si="75"/>
        <v>1895.6438016902584</v>
      </c>
      <c r="Q661" s="61">
        <f t="shared" si="70"/>
        <v>7041.9299717747517</v>
      </c>
      <c r="R661" s="61">
        <f t="shared" si="76"/>
        <v>-4023.206111596583</v>
      </c>
      <c r="S661" s="62">
        <f t="shared" si="71"/>
        <v>1.750327916702286</v>
      </c>
      <c r="T661" s="59"/>
      <c r="U661" s="59"/>
      <c r="V661" s="59"/>
    </row>
    <row r="662" spans="7:22" x14ac:dyDescent="0.4">
      <c r="G662" s="59"/>
      <c r="H662" s="83">
        <v>41225</v>
      </c>
      <c r="I662" s="84">
        <v>2534.15991210937</v>
      </c>
      <c r="J662" s="70">
        <v>3.0507419109344398</v>
      </c>
      <c r="K662" s="85">
        <f t="shared" si="72"/>
        <v>145.52379300552096</v>
      </c>
      <c r="L662" s="59"/>
      <c r="M662" s="83">
        <v>41225</v>
      </c>
      <c r="N662" s="86">
        <f t="shared" si="73"/>
        <v>2740.9368402153736</v>
      </c>
      <c r="O662" s="86">
        <f t="shared" si="74"/>
        <v>2262.8702242288887</v>
      </c>
      <c r="P662" s="86">
        <f t="shared" si="75"/>
        <v>1896.7216649386939</v>
      </c>
      <c r="Q662" s="61">
        <f t="shared" si="70"/>
        <v>6900.528729382956</v>
      </c>
      <c r="R662" s="61">
        <f t="shared" si="76"/>
        <v>-4027.8509516946906</v>
      </c>
      <c r="S662" s="62">
        <f t="shared" si="71"/>
        <v>1.7132035947059079</v>
      </c>
      <c r="T662" s="59"/>
      <c r="U662" s="59"/>
      <c r="V662" s="59"/>
    </row>
    <row r="663" spans="7:22" x14ac:dyDescent="0.4">
      <c r="G663" s="59"/>
      <c r="H663" s="83">
        <v>41232</v>
      </c>
      <c r="I663" s="84">
        <v>2639.59008789062</v>
      </c>
      <c r="J663" s="70">
        <v>3.3100662231445299</v>
      </c>
      <c r="K663" s="85">
        <f t="shared" si="72"/>
        <v>145.60653784825655</v>
      </c>
      <c r="L663" s="59"/>
      <c r="M663" s="83">
        <v>41232</v>
      </c>
      <c r="N663" s="86">
        <f t="shared" si="73"/>
        <v>2854.9696806404572</v>
      </c>
      <c r="O663" s="86">
        <f t="shared" si="74"/>
        <v>2455.2225377482932</v>
      </c>
      <c r="P663" s="86">
        <f t="shared" si="75"/>
        <v>1897.8001410602765</v>
      </c>
      <c r="Q663" s="61">
        <f t="shared" si="70"/>
        <v>7207.9923594490274</v>
      </c>
      <c r="R663" s="61">
        <f t="shared" si="76"/>
        <v>-4032.5011543168494</v>
      </c>
      <c r="S663" s="62">
        <f t="shared" si="71"/>
        <v>1.7874743449813448</v>
      </c>
      <c r="T663" s="59"/>
      <c r="U663" s="59"/>
      <c r="V663" s="59"/>
    </row>
    <row r="664" spans="7:22" x14ac:dyDescent="0.4">
      <c r="G664" s="59"/>
      <c r="H664" s="83">
        <v>41239</v>
      </c>
      <c r="I664" s="84">
        <v>2677.8798828125</v>
      </c>
      <c r="J664" s="70">
        <v>3.4054784774780198</v>
      </c>
      <c r="K664" s="85">
        <f t="shared" si="72"/>
        <v>145.68932973971772</v>
      </c>
      <c r="L664" s="59"/>
      <c r="M664" s="83">
        <v>41239</v>
      </c>
      <c r="N664" s="86">
        <f t="shared" si="73"/>
        <v>2896.3837638655036</v>
      </c>
      <c r="O664" s="86">
        <f t="shared" si="74"/>
        <v>2525.9940273272578</v>
      </c>
      <c r="P664" s="86">
        <f t="shared" si="75"/>
        <v>1898.8792304034857</v>
      </c>
      <c r="Q664" s="61">
        <f t="shared" si="70"/>
        <v>7321.2570215962469</v>
      </c>
      <c r="R664" s="61">
        <f t="shared" si="76"/>
        <v>-4037.1567256541584</v>
      </c>
      <c r="S664" s="62">
        <f t="shared" si="71"/>
        <v>1.8134686164332525</v>
      </c>
      <c r="T664" s="59"/>
      <c r="U664" s="59"/>
      <c r="V664" s="59"/>
    </row>
    <row r="665" spans="7:22" x14ac:dyDescent="0.4">
      <c r="G665" s="59"/>
      <c r="H665" s="83">
        <v>41246</v>
      </c>
      <c r="I665" s="84">
        <v>2640.5400390625</v>
      </c>
      <c r="J665" s="70">
        <v>3.3106780052185001</v>
      </c>
      <c r="K665" s="85">
        <f t="shared" si="72"/>
        <v>145.77216870665634</v>
      </c>
      <c r="L665" s="59"/>
      <c r="M665" s="83">
        <v>41246</v>
      </c>
      <c r="N665" s="86">
        <f t="shared" si="73"/>
        <v>2855.9971438841817</v>
      </c>
      <c r="O665" s="86">
        <f t="shared" si="74"/>
        <v>2455.6763235746002</v>
      </c>
      <c r="P665" s="86">
        <f t="shared" si="75"/>
        <v>1899.9589333169995</v>
      </c>
      <c r="Q665" s="61">
        <f t="shared" si="70"/>
        <v>7211.6324007757821</v>
      </c>
      <c r="R665" s="61">
        <f t="shared" si="76"/>
        <v>-4041.8176719048643</v>
      </c>
      <c r="S665" s="62">
        <f t="shared" si="71"/>
        <v>1.784254755206961</v>
      </c>
      <c r="T665" s="59"/>
      <c r="U665" s="59"/>
      <c r="V665" s="59"/>
    </row>
    <row r="666" spans="7:22" x14ac:dyDescent="0.4">
      <c r="G666" s="59"/>
      <c r="H666" s="83">
        <v>41253</v>
      </c>
      <c r="I666" s="84">
        <v>2628.09008789062</v>
      </c>
      <c r="J666" s="70">
        <v>3.2862133979797301</v>
      </c>
      <c r="K666" s="85">
        <f t="shared" si="72"/>
        <v>145.85505477583956</v>
      </c>
      <c r="L666" s="59"/>
      <c r="M666" s="83">
        <v>41253</v>
      </c>
      <c r="N666" s="86">
        <f t="shared" si="73"/>
        <v>2842.5313283834212</v>
      </c>
      <c r="O666" s="86">
        <f t="shared" si="74"/>
        <v>2437.5298421991533</v>
      </c>
      <c r="P666" s="86">
        <f t="shared" si="75"/>
        <v>1901.039250149694</v>
      </c>
      <c r="Q666" s="61">
        <f t="shared" si="70"/>
        <v>7181.1004207322676</v>
      </c>
      <c r="R666" s="61">
        <f t="shared" si="76"/>
        <v>-4046.4839992743696</v>
      </c>
      <c r="S666" s="62">
        <f t="shared" si="71"/>
        <v>1.7746518760533858</v>
      </c>
      <c r="T666" s="59"/>
      <c r="U666" s="59"/>
      <c r="V666" s="59"/>
    </row>
    <row r="667" spans="7:22" x14ac:dyDescent="0.4">
      <c r="G667" s="59"/>
      <c r="H667" s="83">
        <v>41260</v>
      </c>
      <c r="I667" s="84">
        <v>2664.669921875</v>
      </c>
      <c r="J667" s="70">
        <v>3.3748977184295601</v>
      </c>
      <c r="K667" s="85">
        <f t="shared" si="72"/>
        <v>145.93798797404972</v>
      </c>
      <c r="L667" s="59"/>
      <c r="M667" s="83">
        <v>41260</v>
      </c>
      <c r="N667" s="86">
        <f t="shared" si="73"/>
        <v>2882.0959249574762</v>
      </c>
      <c r="O667" s="86">
        <f t="shared" si="74"/>
        <v>2503.310925607951</v>
      </c>
      <c r="P667" s="86">
        <f t="shared" si="75"/>
        <v>1902.1201812506438</v>
      </c>
      <c r="Q667" s="61">
        <f t="shared" si="70"/>
        <v>7287.527031816071</v>
      </c>
      <c r="R667" s="61">
        <f t="shared" si="76"/>
        <v>-4051.1557139752408</v>
      </c>
      <c r="S667" s="62">
        <f t="shared" si="71"/>
        <v>1.7988760606451992</v>
      </c>
      <c r="T667" s="59"/>
      <c r="U667" s="59"/>
      <c r="V667" s="59"/>
    </row>
    <row r="668" spans="7:22" x14ac:dyDescent="0.4">
      <c r="G668" s="59"/>
      <c r="H668" s="83">
        <v>41267</v>
      </c>
      <c r="I668" s="84">
        <v>2606.36010742187</v>
      </c>
      <c r="J668" s="70">
        <v>3.2219932079315101</v>
      </c>
      <c r="K668" s="85">
        <f t="shared" si="72"/>
        <v>146.02096832808436</v>
      </c>
      <c r="L668" s="59"/>
      <c r="M668" s="83">
        <v>41267</v>
      </c>
      <c r="N668" s="86">
        <f t="shared" si="73"/>
        <v>2819.0282717217838</v>
      </c>
      <c r="O668" s="86">
        <f t="shared" si="74"/>
        <v>2389.894886474588</v>
      </c>
      <c r="P668" s="86">
        <f t="shared" si="75"/>
        <v>1903.2017269691219</v>
      </c>
      <c r="Q668" s="61">
        <f t="shared" si="70"/>
        <v>7112.1248851654946</v>
      </c>
      <c r="R668" s="61">
        <f t="shared" si="76"/>
        <v>-4055.8328222272171</v>
      </c>
      <c r="S668" s="62">
        <f t="shared" si="71"/>
        <v>1.7535547437233736</v>
      </c>
      <c r="T668" s="59"/>
      <c r="U668" s="59"/>
      <c r="V668" s="59"/>
    </row>
    <row r="669" spans="7:22" ht="17.5" customHeight="1" thickBot="1" x14ac:dyDescent="0.45">
      <c r="G669" s="74" t="s">
        <v>49</v>
      </c>
      <c r="H669" s="90">
        <v>41274</v>
      </c>
      <c r="I669" s="91">
        <v>2724.48999023437</v>
      </c>
      <c r="J669" s="73">
        <v>3.5153176784515301</v>
      </c>
      <c r="K669" s="92">
        <f t="shared" si="72"/>
        <v>146.10399586475631</v>
      </c>
      <c r="L669" s="74"/>
      <c r="M669" s="90">
        <v>41274</v>
      </c>
      <c r="N669" s="86">
        <f t="shared" si="73"/>
        <v>2946.7970625482449</v>
      </c>
      <c r="O669" s="86">
        <f t="shared" si="74"/>
        <v>2607.4666214018962</v>
      </c>
      <c r="P669" s="86">
        <f t="shared" si="75"/>
        <v>1904.2838876545998</v>
      </c>
      <c r="Q669" s="75">
        <f t="shared" si="70"/>
        <v>7458.5475716047404</v>
      </c>
      <c r="R669" s="61">
        <f t="shared" si="76"/>
        <v>-4260.515330257218</v>
      </c>
      <c r="S669" s="76">
        <f t="shared" si="71"/>
        <v>1.7506209914645348</v>
      </c>
      <c r="T669" s="74"/>
      <c r="U669" s="74"/>
      <c r="V669" s="74"/>
    </row>
    <row r="670" spans="7:22" ht="17.5" customHeight="1" thickTop="1" x14ac:dyDescent="0.4">
      <c r="G670" s="59"/>
      <c r="H670" s="83">
        <v>41281</v>
      </c>
      <c r="I670" s="84">
        <v>2748.26000976562</v>
      </c>
      <c r="J670" s="70">
        <v>3.58330798149108</v>
      </c>
      <c r="K670" s="85">
        <f t="shared" si="72"/>
        <v>146.18707061089364</v>
      </c>
      <c r="L670" s="59"/>
      <c r="M670" s="83">
        <v>41281</v>
      </c>
      <c r="N670" s="86">
        <f t="shared" si="73"/>
        <v>3009.4480942045925</v>
      </c>
      <c r="O670" s="86">
        <f t="shared" si="74"/>
        <v>2280.8413482079573</v>
      </c>
      <c r="P670" s="86">
        <f t="shared" si="75"/>
        <v>2238.8365507419517</v>
      </c>
      <c r="Q670" s="61">
        <f t="shared" si="70"/>
        <v>7529.125993154501</v>
      </c>
      <c r="R670" s="61">
        <f t="shared" si="76"/>
        <v>-4265.4341467174381</v>
      </c>
      <c r="S670" s="62">
        <f t="shared" si="71"/>
        <v>1.7651488064699608</v>
      </c>
      <c r="T670" s="59"/>
      <c r="U670" s="59"/>
      <c r="V670" s="59"/>
    </row>
    <row r="671" spans="7:22" x14ac:dyDescent="0.4">
      <c r="G671" s="59"/>
      <c r="H671" s="83">
        <v>41288</v>
      </c>
      <c r="I671" s="84">
        <v>2743.23999023437</v>
      </c>
      <c r="J671" s="70">
        <v>3.5624821186065598</v>
      </c>
      <c r="K671" s="85">
        <f t="shared" si="72"/>
        <v>146.27019259333963</v>
      </c>
      <c r="L671" s="59"/>
      <c r="M671" s="83">
        <v>41288</v>
      </c>
      <c r="N671" s="86">
        <f t="shared" si="73"/>
        <v>3003.9509839757543</v>
      </c>
      <c r="O671" s="86">
        <f t="shared" si="74"/>
        <v>2267.5853039537437</v>
      </c>
      <c r="P671" s="86">
        <f t="shared" si="75"/>
        <v>2240.1095534205915</v>
      </c>
      <c r="Q671" s="61">
        <f t="shared" si="70"/>
        <v>7511.6458413500895</v>
      </c>
      <c r="R671" s="61">
        <f t="shared" si="76"/>
        <v>-4270.3586420107322</v>
      </c>
      <c r="S671" s="62">
        <f t="shared" si="71"/>
        <v>1.7590199023221085</v>
      </c>
      <c r="T671" s="59"/>
      <c r="U671" s="59"/>
      <c r="V671" s="59"/>
    </row>
    <row r="672" spans="7:22" x14ac:dyDescent="0.4">
      <c r="G672" s="59"/>
      <c r="H672" s="83">
        <v>41295</v>
      </c>
      <c r="I672" s="84">
        <v>2736.72998046875</v>
      </c>
      <c r="J672" s="70">
        <v>3.55206966400146</v>
      </c>
      <c r="K672" s="85">
        <f t="shared" si="72"/>
        <v>146.35336183895285</v>
      </c>
      <c r="L672" s="59"/>
      <c r="M672" s="83">
        <v>41295</v>
      </c>
      <c r="N672" s="86">
        <f t="shared" si="73"/>
        <v>2996.8222783901174</v>
      </c>
      <c r="O672" s="86">
        <f t="shared" si="74"/>
        <v>2260.957585342248</v>
      </c>
      <c r="P672" s="86">
        <f t="shared" si="75"/>
        <v>2241.3832799286774</v>
      </c>
      <c r="Q672" s="61">
        <f t="shared" si="70"/>
        <v>7499.1631436610423</v>
      </c>
      <c r="R672" s="61">
        <f t="shared" si="76"/>
        <v>-4275.2888226933819</v>
      </c>
      <c r="S672" s="62">
        <f t="shared" si="71"/>
        <v>1.754071702443873</v>
      </c>
      <c r="T672" s="59"/>
      <c r="U672" s="59"/>
      <c r="V672" s="59"/>
    </row>
    <row r="673" spans="7:22" x14ac:dyDescent="0.4">
      <c r="G673" s="59"/>
      <c r="H673" s="83">
        <v>41302</v>
      </c>
      <c r="I673" s="84">
        <v>2763.9599609375</v>
      </c>
      <c r="J673" s="70">
        <v>3.6182227134704501</v>
      </c>
      <c r="K673" s="85">
        <f t="shared" si="72"/>
        <v>146.43657837460714</v>
      </c>
      <c r="L673" s="59"/>
      <c r="M673" s="83">
        <v>41302</v>
      </c>
      <c r="N673" s="86">
        <f t="shared" si="73"/>
        <v>3026.640131335515</v>
      </c>
      <c r="O673" s="86">
        <f t="shared" si="74"/>
        <v>2303.0652164245566</v>
      </c>
      <c r="P673" s="86">
        <f t="shared" si="75"/>
        <v>2242.6577306777785</v>
      </c>
      <c r="Q673" s="61">
        <f t="shared" si="70"/>
        <v>7572.3630784378493</v>
      </c>
      <c r="R673" s="61">
        <f t="shared" si="76"/>
        <v>-4280.2246953292379</v>
      </c>
      <c r="S673" s="62">
        <f t="shared" si="71"/>
        <v>1.7691508314274089</v>
      </c>
      <c r="T673" s="59"/>
      <c r="U673" s="59"/>
      <c r="V673" s="59"/>
    </row>
    <row r="674" spans="7:22" x14ac:dyDescent="0.4">
      <c r="G674" s="59"/>
      <c r="H674" s="83">
        <v>41309</v>
      </c>
      <c r="I674" s="84">
        <v>2775.56005859375</v>
      </c>
      <c r="J674" s="70">
        <v>3.65313649177551</v>
      </c>
      <c r="K674" s="85">
        <f t="shared" si="72"/>
        <v>146.51984222719162</v>
      </c>
      <c r="L674" s="59"/>
      <c r="M674" s="83">
        <v>41309</v>
      </c>
      <c r="N674" s="86">
        <f t="shared" si="73"/>
        <v>3039.3426746393293</v>
      </c>
      <c r="O674" s="86">
        <f t="shared" si="74"/>
        <v>2325.2884776099409</v>
      </c>
      <c r="P674" s="86">
        <f t="shared" si="75"/>
        <v>2243.9329060796986</v>
      </c>
      <c r="Q674" s="61">
        <f t="shared" si="70"/>
        <v>7608.5640583289696</v>
      </c>
      <c r="R674" s="61">
        <f t="shared" si="76"/>
        <v>-4285.1662664897285</v>
      </c>
      <c r="S674" s="62">
        <f t="shared" si="71"/>
        <v>1.7755586563416272</v>
      </c>
      <c r="T674" s="59"/>
      <c r="U674" s="59"/>
      <c r="V674" s="59"/>
    </row>
    <row r="675" spans="7:22" x14ac:dyDescent="0.4">
      <c r="G675" s="59"/>
      <c r="H675" s="83">
        <v>41316</v>
      </c>
      <c r="I675" s="84">
        <v>2764.669921875</v>
      </c>
      <c r="J675" s="70">
        <v>3.6274101734161301</v>
      </c>
      <c r="K675" s="85">
        <f t="shared" si="72"/>
        <v>146.60315342361071</v>
      </c>
      <c r="L675" s="59"/>
      <c r="M675" s="83">
        <v>41316</v>
      </c>
      <c r="N675" s="86">
        <f t="shared" si="73"/>
        <v>3027.4175652692502</v>
      </c>
      <c r="O675" s="86">
        <f t="shared" si="74"/>
        <v>2308.9132034347031</v>
      </c>
      <c r="P675" s="86">
        <f t="shared" si="75"/>
        <v>2245.208806546475</v>
      </c>
      <c r="Q675" s="61">
        <f t="shared" si="70"/>
        <v>7581.5395752504282</v>
      </c>
      <c r="R675" s="61">
        <f t="shared" si="76"/>
        <v>-4290.1135427538693</v>
      </c>
      <c r="S675" s="62">
        <f t="shared" si="71"/>
        <v>1.7672118697314845</v>
      </c>
      <c r="T675" s="59"/>
      <c r="U675" s="59"/>
      <c r="V675" s="59"/>
    </row>
    <row r="676" spans="7:22" x14ac:dyDescent="0.4">
      <c r="G676" s="59"/>
      <c r="H676" s="83">
        <v>41323</v>
      </c>
      <c r="I676" s="84">
        <v>2737.28002929687</v>
      </c>
      <c r="J676" s="70">
        <v>3.5575821399688698</v>
      </c>
      <c r="K676" s="85">
        <f t="shared" si="72"/>
        <v>146.68651199078411</v>
      </c>
      <c r="L676" s="59"/>
      <c r="M676" s="83">
        <v>41323</v>
      </c>
      <c r="N676" s="86">
        <f t="shared" si="73"/>
        <v>2997.4246025485386</v>
      </c>
      <c r="O676" s="86">
        <f t="shared" si="74"/>
        <v>2264.4663775483373</v>
      </c>
      <c r="P676" s="86">
        <f t="shared" si="75"/>
        <v>2246.4854324903799</v>
      </c>
      <c r="Q676" s="61">
        <f t="shared" si="70"/>
        <v>7508.3764125872558</v>
      </c>
      <c r="R676" s="61">
        <f t="shared" si="76"/>
        <v>-4295.0665307082718</v>
      </c>
      <c r="S676" s="62">
        <f t="shared" si="71"/>
        <v>1.7481397223779669</v>
      </c>
      <c r="T676" s="59"/>
      <c r="U676" s="59"/>
      <c r="V676" s="59"/>
    </row>
    <row r="677" spans="7:22" x14ac:dyDescent="0.4">
      <c r="G677" s="59"/>
      <c r="H677" s="83">
        <v>41330</v>
      </c>
      <c r="I677" s="84">
        <v>2747.75</v>
      </c>
      <c r="J677" s="70">
        <v>3.58147072792053</v>
      </c>
      <c r="K677" s="85">
        <f t="shared" si="72"/>
        <v>146.76991795564686</v>
      </c>
      <c r="L677" s="59"/>
      <c r="M677" s="83">
        <v>41330</v>
      </c>
      <c r="N677" s="86">
        <f t="shared" si="73"/>
        <v>3008.8896143257898</v>
      </c>
      <c r="O677" s="86">
        <f t="shared" si="74"/>
        <v>2279.6719025637385</v>
      </c>
      <c r="P677" s="86">
        <f t="shared" si="75"/>
        <v>2247.7627843239197</v>
      </c>
      <c r="Q677" s="61">
        <f t="shared" si="70"/>
        <v>7536.3243012134481</v>
      </c>
      <c r="R677" s="61">
        <f t="shared" si="76"/>
        <v>-4300.0252369471518</v>
      </c>
      <c r="S677" s="62">
        <f t="shared" si="71"/>
        <v>1.7526232721750119</v>
      </c>
      <c r="T677" s="59"/>
      <c r="U677" s="59"/>
      <c r="V677" s="59"/>
    </row>
    <row r="678" spans="7:22" x14ac:dyDescent="0.4">
      <c r="G678" s="59"/>
      <c r="H678" s="83">
        <v>41337</v>
      </c>
      <c r="I678" s="84">
        <v>2804.11010742187</v>
      </c>
      <c r="J678" s="70">
        <v>3.72786545753479</v>
      </c>
      <c r="K678" s="85">
        <f t="shared" si="72"/>
        <v>146.85337134514927</v>
      </c>
      <c r="L678" s="59"/>
      <c r="M678" s="83">
        <v>41337</v>
      </c>
      <c r="N678" s="86">
        <f t="shared" si="73"/>
        <v>3070.6060520963115</v>
      </c>
      <c r="O678" s="86">
        <f t="shared" si="74"/>
        <v>2372.8548369329428</v>
      </c>
      <c r="P678" s="86">
        <f t="shared" si="75"/>
        <v>2249.0408624598349</v>
      </c>
      <c r="Q678" s="61">
        <f t="shared" si="70"/>
        <v>7692.5017514890897</v>
      </c>
      <c r="R678" s="61">
        <f t="shared" si="76"/>
        <v>-4304.9896680723377</v>
      </c>
      <c r="S678" s="62">
        <f t="shared" si="71"/>
        <v>1.7868804212330647</v>
      </c>
      <c r="T678" s="59"/>
      <c r="U678" s="59"/>
      <c r="V678" s="59"/>
    </row>
    <row r="679" spans="7:22" x14ac:dyDescent="0.4">
      <c r="G679" s="59"/>
      <c r="H679" s="83">
        <v>41344</v>
      </c>
      <c r="I679" s="84">
        <v>2799.40991210937</v>
      </c>
      <c r="J679" s="70">
        <v>3.7199025154113698</v>
      </c>
      <c r="K679" s="85">
        <f t="shared" si="72"/>
        <v>146.93687218625701</v>
      </c>
      <c r="L679" s="59"/>
      <c r="M679" s="83">
        <v>41344</v>
      </c>
      <c r="N679" s="86">
        <f t="shared" si="73"/>
        <v>3065.4591614180895</v>
      </c>
      <c r="O679" s="86">
        <f t="shared" si="74"/>
        <v>2367.7862780085361</v>
      </c>
      <c r="P679" s="86">
        <f t="shared" si="75"/>
        <v>2250.3196673111015</v>
      </c>
      <c r="Q679" s="61">
        <f t="shared" si="70"/>
        <v>7683.5651067377275</v>
      </c>
      <c r="R679" s="61">
        <f t="shared" si="76"/>
        <v>-4309.9598306932794</v>
      </c>
      <c r="S679" s="62">
        <f t="shared" si="71"/>
        <v>1.7827463383810207</v>
      </c>
      <c r="T679" s="59"/>
      <c r="U679" s="59"/>
      <c r="V679" s="59"/>
    </row>
    <row r="680" spans="7:22" x14ac:dyDescent="0.4">
      <c r="G680" s="59"/>
      <c r="H680" s="83">
        <v>41351</v>
      </c>
      <c r="I680" s="84">
        <v>2800.81005859375</v>
      </c>
      <c r="J680" s="70">
        <v>3.7168402671813898</v>
      </c>
      <c r="K680" s="85">
        <f t="shared" si="72"/>
        <v>147.02042050595105</v>
      </c>
      <c r="L680" s="59"/>
      <c r="M680" s="83">
        <v>41351</v>
      </c>
      <c r="N680" s="86">
        <f t="shared" si="73"/>
        <v>3066.9923744889238</v>
      </c>
      <c r="O680" s="86">
        <f t="shared" si="74"/>
        <v>2365.8371007629598</v>
      </c>
      <c r="P680" s="86">
        <f t="shared" si="75"/>
        <v>2251.5991992909298</v>
      </c>
      <c r="Q680" s="61">
        <f t="shared" si="70"/>
        <v>7684.4286745428126</v>
      </c>
      <c r="R680" s="61">
        <f t="shared" si="76"/>
        <v>-4314.9357314270583</v>
      </c>
      <c r="S680" s="62">
        <f t="shared" si="71"/>
        <v>1.7808906442278292</v>
      </c>
      <c r="T680" s="59"/>
      <c r="U680" s="59"/>
      <c r="V680" s="59"/>
    </row>
    <row r="681" spans="7:22" x14ac:dyDescent="0.4">
      <c r="G681" s="59"/>
      <c r="H681" s="83">
        <v>41358</v>
      </c>
      <c r="I681" s="84">
        <v>2818.68994140625</v>
      </c>
      <c r="J681" s="70">
        <v>3.7685258388519198</v>
      </c>
      <c r="K681" s="85">
        <f t="shared" si="72"/>
        <v>147.10401633122771</v>
      </c>
      <c r="L681" s="59"/>
      <c r="M681" s="83">
        <v>41358</v>
      </c>
      <c r="N681" s="86">
        <f t="shared" si="73"/>
        <v>3086.57151877057</v>
      </c>
      <c r="O681" s="86">
        <f t="shared" si="74"/>
        <v>2398.735916488773</v>
      </c>
      <c r="P681" s="86">
        <f t="shared" si="75"/>
        <v>2252.8794588127653</v>
      </c>
      <c r="Q681" s="61">
        <f t="shared" si="70"/>
        <v>7738.1868940721088</v>
      </c>
      <c r="R681" s="61">
        <f t="shared" si="76"/>
        <v>-4319.9173768983947</v>
      </c>
      <c r="S681" s="62">
        <f t="shared" si="71"/>
        <v>1.791281225759914</v>
      </c>
      <c r="T681" s="59"/>
      <c r="U681" s="59"/>
      <c r="V681" s="59"/>
    </row>
    <row r="682" spans="7:22" x14ac:dyDescent="0.4">
      <c r="G682" s="59"/>
      <c r="H682" s="83">
        <v>41365</v>
      </c>
      <c r="I682" s="84">
        <v>2771.75</v>
      </c>
      <c r="J682" s="70">
        <v>3.6445248126983598</v>
      </c>
      <c r="K682" s="85">
        <f t="shared" si="72"/>
        <v>147.18765968909869</v>
      </c>
      <c r="L682" s="59"/>
      <c r="M682" s="83">
        <v>41365</v>
      </c>
      <c r="N682" s="86">
        <f t="shared" si="73"/>
        <v>3035.170517153128</v>
      </c>
      <c r="O682" s="86">
        <f t="shared" si="74"/>
        <v>2319.8069856985239</v>
      </c>
      <c r="P682" s="86">
        <f t="shared" si="75"/>
        <v>2254.1604462902883</v>
      </c>
      <c r="Q682" s="61">
        <f t="shared" si="70"/>
        <v>7609.1379491419411</v>
      </c>
      <c r="R682" s="61">
        <f t="shared" si="76"/>
        <v>-4324.9047737396586</v>
      </c>
      <c r="S682" s="62">
        <f t="shared" si="71"/>
        <v>1.7593769914528019</v>
      </c>
      <c r="T682" s="59"/>
      <c r="U682" s="59"/>
      <c r="V682" s="59"/>
    </row>
    <row r="683" spans="7:22" x14ac:dyDescent="0.4">
      <c r="G683" s="59"/>
      <c r="H683" s="83">
        <v>41372</v>
      </c>
      <c r="I683" s="84">
        <v>2856.47998046875</v>
      </c>
      <c r="J683" s="70">
        <v>3.86735844612121</v>
      </c>
      <c r="K683" s="85">
        <f t="shared" si="72"/>
        <v>147.27135060659103</v>
      </c>
      <c r="L683" s="59"/>
      <c r="M683" s="83">
        <v>41372</v>
      </c>
      <c r="N683" s="86">
        <f t="shared" si="73"/>
        <v>3127.9530331223568</v>
      </c>
      <c r="O683" s="86">
        <f t="shared" si="74"/>
        <v>2461.6446863671558</v>
      </c>
      <c r="P683" s="86">
        <f t="shared" si="75"/>
        <v>2255.4421621374145</v>
      </c>
      <c r="Q683" s="61">
        <f t="shared" si="70"/>
        <v>7845.039881626928</v>
      </c>
      <c r="R683" s="61">
        <f t="shared" si="76"/>
        <v>-4329.8979285908754</v>
      </c>
      <c r="S683" s="62">
        <f t="shared" si="71"/>
        <v>1.8118302119375878</v>
      </c>
      <c r="T683" s="59"/>
      <c r="U683" s="59"/>
      <c r="V683" s="59"/>
    </row>
    <row r="684" spans="7:22" x14ac:dyDescent="0.4">
      <c r="G684" s="59"/>
      <c r="H684" s="83">
        <v>41379</v>
      </c>
      <c r="I684" s="84">
        <v>2780.4599609375</v>
      </c>
      <c r="J684" s="70">
        <v>3.6617131233215301</v>
      </c>
      <c r="K684" s="85">
        <f t="shared" si="72"/>
        <v>147.35508911074712</v>
      </c>
      <c r="L684" s="59"/>
      <c r="M684" s="83">
        <v>41379</v>
      </c>
      <c r="N684" s="86">
        <f t="shared" si="73"/>
        <v>3044.7082520293088</v>
      </c>
      <c r="O684" s="86">
        <f t="shared" si="74"/>
        <v>2330.7476611240436</v>
      </c>
      <c r="P684" s="86">
        <f t="shared" si="75"/>
        <v>2256.724606768295</v>
      </c>
      <c r="Q684" s="61">
        <f t="shared" si="70"/>
        <v>7632.1805199216469</v>
      </c>
      <c r="R684" s="61">
        <f t="shared" si="76"/>
        <v>-4334.8968480997373</v>
      </c>
      <c r="S684" s="62">
        <f t="shared" si="71"/>
        <v>1.7606371702402377</v>
      </c>
      <c r="T684" s="59"/>
      <c r="U684" s="59"/>
      <c r="V684" s="59"/>
    </row>
    <row r="685" spans="7:22" x14ac:dyDescent="0.4">
      <c r="G685" s="59"/>
      <c r="H685" s="83">
        <v>41386</v>
      </c>
      <c r="I685" s="84">
        <v>2840.55004882812</v>
      </c>
      <c r="J685" s="70">
        <v>3.8207044601440399</v>
      </c>
      <c r="K685" s="85">
        <f t="shared" si="72"/>
        <v>147.43887522862474</v>
      </c>
      <c r="L685" s="59"/>
      <c r="M685" s="83">
        <v>41386</v>
      </c>
      <c r="N685" s="86">
        <f t="shared" si="73"/>
        <v>3110.5091587267921</v>
      </c>
      <c r="O685" s="86">
        <f t="shared" si="74"/>
        <v>2431.9485673550344</v>
      </c>
      <c r="P685" s="86">
        <f t="shared" si="75"/>
        <v>2258.0077805973165</v>
      </c>
      <c r="Q685" s="61">
        <f t="shared" si="70"/>
        <v>7800.465506679142</v>
      </c>
      <c r="R685" s="61">
        <f t="shared" si="76"/>
        <v>-4339.9015389216111</v>
      </c>
      <c r="S685" s="62">
        <f t="shared" si="71"/>
        <v>1.7973830596666993</v>
      </c>
      <c r="T685" s="59"/>
      <c r="U685" s="59"/>
      <c r="V685" s="59"/>
    </row>
    <row r="686" spans="7:22" x14ac:dyDescent="0.4">
      <c r="G686" s="59"/>
      <c r="H686" s="83">
        <v>41393</v>
      </c>
      <c r="I686" s="84">
        <v>2944.59008789062</v>
      </c>
      <c r="J686" s="70">
        <v>4.1030826568603498</v>
      </c>
      <c r="K686" s="85">
        <f t="shared" si="72"/>
        <v>147.52270898729708</v>
      </c>
      <c r="L686" s="59"/>
      <c r="M686" s="83">
        <v>41393</v>
      </c>
      <c r="N686" s="86">
        <f t="shared" si="73"/>
        <v>3224.4369152582108</v>
      </c>
      <c r="O686" s="86">
        <f t="shared" si="74"/>
        <v>2611.6874762709672</v>
      </c>
      <c r="P686" s="86">
        <f t="shared" si="75"/>
        <v>2259.2916840391008</v>
      </c>
      <c r="Q686" s="61">
        <f t="shared" si="70"/>
        <v>8095.4160755682788</v>
      </c>
      <c r="R686" s="61">
        <f t="shared" si="76"/>
        <v>-4344.9120077195475</v>
      </c>
      <c r="S686" s="62">
        <f t="shared" si="71"/>
        <v>1.8631944815419186</v>
      </c>
      <c r="T686" s="59"/>
      <c r="U686" s="59"/>
      <c r="V686" s="59"/>
    </row>
    <row r="687" spans="7:22" x14ac:dyDescent="0.4">
      <c r="G687" s="59"/>
      <c r="H687" s="83">
        <v>41400</v>
      </c>
      <c r="I687" s="84">
        <v>2981.02001953125</v>
      </c>
      <c r="J687" s="70">
        <v>4.2055983543395996</v>
      </c>
      <c r="K687" s="85">
        <f t="shared" si="72"/>
        <v>147.60659041385267</v>
      </c>
      <c r="L687" s="59"/>
      <c r="M687" s="83">
        <v>41400</v>
      </c>
      <c r="N687" s="86">
        <f t="shared" si="73"/>
        <v>3264.3290608187931</v>
      </c>
      <c r="O687" s="86">
        <f t="shared" si="74"/>
        <v>2676.9406007187722</v>
      </c>
      <c r="P687" s="86">
        <f t="shared" si="75"/>
        <v>2260.5763175085058</v>
      </c>
      <c r="Q687" s="61">
        <f t="shared" si="70"/>
        <v>8201.8459790460711</v>
      </c>
      <c r="R687" s="61">
        <f t="shared" si="76"/>
        <v>-4349.9282611642902</v>
      </c>
      <c r="S687" s="62">
        <f t="shared" si="71"/>
        <v>1.8855129295513455</v>
      </c>
      <c r="T687" s="59"/>
      <c r="U687" s="59"/>
      <c r="V687" s="59"/>
    </row>
    <row r="688" spans="7:22" x14ac:dyDescent="0.4">
      <c r="G688" s="59"/>
      <c r="H688" s="83">
        <v>41407</v>
      </c>
      <c r="I688" s="84">
        <v>3028.9599609375</v>
      </c>
      <c r="J688" s="70">
        <v>4.34924268722534</v>
      </c>
      <c r="K688" s="85">
        <f t="shared" si="72"/>
        <v>147.69051953539551</v>
      </c>
      <c r="L688" s="59"/>
      <c r="M688" s="83">
        <v>41407</v>
      </c>
      <c r="N688" s="86">
        <f t="shared" si="73"/>
        <v>3316.8251000540413</v>
      </c>
      <c r="O688" s="86">
        <f t="shared" si="74"/>
        <v>2768.3728570511489</v>
      </c>
      <c r="P688" s="86">
        <f t="shared" si="75"/>
        <v>2261.8616814206257</v>
      </c>
      <c r="Q688" s="61">
        <f t="shared" si="70"/>
        <v>8347.0596385258159</v>
      </c>
      <c r="R688" s="61">
        <f t="shared" si="76"/>
        <v>-4354.9503059342833</v>
      </c>
      <c r="S688" s="62">
        <f t="shared" si="71"/>
        <v>1.9166830967397437</v>
      </c>
      <c r="T688" s="59"/>
      <c r="U688" s="59"/>
      <c r="V688" s="59"/>
    </row>
    <row r="689" spans="1:22" x14ac:dyDescent="0.4">
      <c r="G689" s="59"/>
      <c r="H689" s="83">
        <v>41414</v>
      </c>
      <c r="I689" s="84">
        <v>2991.02001953125</v>
      </c>
      <c r="J689" s="70">
        <v>4.2479553222656197</v>
      </c>
      <c r="K689" s="85">
        <f t="shared" si="72"/>
        <v>147.77449637904493</v>
      </c>
      <c r="L689" s="59"/>
      <c r="M689" s="83">
        <v>41414</v>
      </c>
      <c r="N689" s="86">
        <f t="shared" si="73"/>
        <v>3275.279436996851</v>
      </c>
      <c r="O689" s="86">
        <f t="shared" si="74"/>
        <v>2703.9015888139629</v>
      </c>
      <c r="P689" s="86">
        <f t="shared" si="75"/>
        <v>2263.14777619079</v>
      </c>
      <c r="Q689" s="61">
        <f t="shared" si="70"/>
        <v>8242.3288020016043</v>
      </c>
      <c r="R689" s="61">
        <f t="shared" si="76"/>
        <v>-4359.9781487156815</v>
      </c>
      <c r="S689" s="62">
        <f t="shared" si="71"/>
        <v>1.8904518602758471</v>
      </c>
      <c r="T689" s="59"/>
      <c r="U689" s="59"/>
      <c r="V689" s="59"/>
    </row>
    <row r="690" spans="1:22" x14ac:dyDescent="0.4">
      <c r="G690" s="59"/>
      <c r="H690" s="83">
        <v>41421</v>
      </c>
      <c r="I690" s="84">
        <v>2981.76000976562</v>
      </c>
      <c r="J690" s="70">
        <v>4.2246284484863201</v>
      </c>
      <c r="K690" s="85">
        <f t="shared" si="72"/>
        <v>147.85852097193575</v>
      </c>
      <c r="L690" s="59"/>
      <c r="M690" s="83">
        <v>41421</v>
      </c>
      <c r="N690" s="86">
        <f t="shared" si="73"/>
        <v>3265.1393779622376</v>
      </c>
      <c r="O690" s="86">
        <f t="shared" si="74"/>
        <v>2689.0536051868021</v>
      </c>
      <c r="P690" s="86">
        <f t="shared" si="75"/>
        <v>2264.4346022345644</v>
      </c>
      <c r="Q690" s="61">
        <f t="shared" si="70"/>
        <v>8218.627585383605</v>
      </c>
      <c r="R690" s="61">
        <f t="shared" si="76"/>
        <v>-4365.0117962023596</v>
      </c>
      <c r="S690" s="62">
        <f t="shared" si="71"/>
        <v>1.8828420103088752</v>
      </c>
      <c r="T690" s="59"/>
      <c r="U690" s="59"/>
      <c r="V690" s="59"/>
    </row>
    <row r="691" spans="1:22" x14ac:dyDescent="0.4">
      <c r="G691" s="59"/>
      <c r="H691" s="83">
        <v>41428</v>
      </c>
      <c r="I691" s="84">
        <v>2990.8701171875</v>
      </c>
      <c r="J691" s="70">
        <v>4.2381334304809499</v>
      </c>
      <c r="K691" s="85">
        <f t="shared" si="72"/>
        <v>147.94259334121818</v>
      </c>
      <c r="L691" s="59"/>
      <c r="M691" s="83">
        <v>41428</v>
      </c>
      <c r="N691" s="86">
        <f t="shared" si="73"/>
        <v>3275.115288291448</v>
      </c>
      <c r="O691" s="86">
        <f t="shared" si="74"/>
        <v>2697.6497742850938</v>
      </c>
      <c r="P691" s="86">
        <f t="shared" si="75"/>
        <v>2265.7221599677514</v>
      </c>
      <c r="Q691" s="61">
        <f t="shared" si="70"/>
        <v>8238.4872225442923</v>
      </c>
      <c r="R691" s="61">
        <f t="shared" si="76"/>
        <v>-4370.0512550959202</v>
      </c>
      <c r="S691" s="62">
        <f t="shared" si="71"/>
        <v>1.8852152392806345</v>
      </c>
      <c r="T691" s="59"/>
      <c r="U691" s="59"/>
      <c r="V691" s="59"/>
    </row>
    <row r="692" spans="1:22" x14ac:dyDescent="0.4">
      <c r="G692" s="59"/>
      <c r="H692" s="83">
        <v>41435</v>
      </c>
      <c r="I692" s="84">
        <v>2943.86010742187</v>
      </c>
      <c r="J692" s="70">
        <v>4.1104497909545898</v>
      </c>
      <c r="K692" s="85">
        <f t="shared" si="72"/>
        <v>148.02671351405792</v>
      </c>
      <c r="L692" s="59"/>
      <c r="M692" s="83">
        <v>41435</v>
      </c>
      <c r="N692" s="86">
        <f t="shared" si="73"/>
        <v>3223.6375591846668</v>
      </c>
      <c r="O692" s="86">
        <f t="shared" si="74"/>
        <v>2616.3767924410331</v>
      </c>
      <c r="P692" s="86">
        <f t="shared" si="75"/>
        <v>2267.0104498063897</v>
      </c>
      <c r="Q692" s="61">
        <f t="shared" si="70"/>
        <v>8107.0248014320896</v>
      </c>
      <c r="R692" s="61">
        <f t="shared" si="76"/>
        <v>-4375.0965321057029</v>
      </c>
      <c r="S692" s="62">
        <f t="shared" si="71"/>
        <v>1.8529933549900981</v>
      </c>
      <c r="T692" s="59"/>
      <c r="U692" s="59"/>
      <c r="V692" s="59"/>
    </row>
    <row r="693" spans="1:22" ht="17.5" customHeight="1" x14ac:dyDescent="0.4">
      <c r="A693" s="4"/>
      <c r="G693" s="59"/>
      <c r="H693" s="83">
        <v>41442</v>
      </c>
      <c r="I693" s="84">
        <v>2877.93994140625</v>
      </c>
      <c r="J693" s="70">
        <v>3.9226062297821001</v>
      </c>
      <c r="K693" s="85">
        <f t="shared" si="72"/>
        <v>148.11088151763602</v>
      </c>
      <c r="L693" s="85"/>
      <c r="M693" s="83">
        <v>41442</v>
      </c>
      <c r="N693" s="86">
        <f t="shared" si="73"/>
        <v>3151.4524976255616</v>
      </c>
      <c r="O693" s="86">
        <f t="shared" si="74"/>
        <v>2496.8109154553317</v>
      </c>
      <c r="P693" s="86">
        <f t="shared" si="75"/>
        <v>2268.2994721667546</v>
      </c>
      <c r="Q693" s="61">
        <f t="shared" si="70"/>
        <v>7916.5628852476475</v>
      </c>
      <c r="R693" s="61">
        <f t="shared" si="76"/>
        <v>-4380.1476339487926</v>
      </c>
      <c r="S693" s="62">
        <f t="shared" si="71"/>
        <v>1.8073735286659058</v>
      </c>
      <c r="T693" s="59"/>
      <c r="U693" s="59"/>
      <c r="V693" s="59"/>
    </row>
    <row r="694" spans="1:22" ht="17.5" customHeight="1" x14ac:dyDescent="0.4">
      <c r="G694" s="59"/>
      <c r="H694" s="83">
        <v>41449</v>
      </c>
      <c r="I694" s="84">
        <v>2909.60009765625</v>
      </c>
      <c r="J694" s="70">
        <v>4.0060925483703604</v>
      </c>
      <c r="K694" s="85">
        <f t="shared" si="72"/>
        <v>148.19509737914908</v>
      </c>
      <c r="L694" s="59"/>
      <c r="M694" s="83">
        <v>41449</v>
      </c>
      <c r="N694" s="86">
        <f t="shared" si="73"/>
        <v>3186.1215597049204</v>
      </c>
      <c r="O694" s="86">
        <f t="shared" si="74"/>
        <v>2549.9514907085172</v>
      </c>
      <c r="P694" s="86">
        <f t="shared" si="75"/>
        <v>2269.5892274653579</v>
      </c>
      <c r="Q694" s="61">
        <f t="shared" si="70"/>
        <v>8005.6622778787951</v>
      </c>
      <c r="R694" s="61">
        <f t="shared" si="76"/>
        <v>-4385.2045673500306</v>
      </c>
      <c r="S694" s="62">
        <f t="shared" si="71"/>
        <v>1.8256074841946539</v>
      </c>
      <c r="T694" s="59"/>
      <c r="U694" s="59"/>
      <c r="V694" s="59"/>
    </row>
    <row r="695" spans="1:22" x14ac:dyDescent="0.4">
      <c r="G695" s="59"/>
      <c r="H695" s="83">
        <v>41456</v>
      </c>
      <c r="I695" s="84">
        <v>2963.21997070312</v>
      </c>
      <c r="J695" s="70">
        <v>4.1589446067809996</v>
      </c>
      <c r="K695" s="85">
        <f t="shared" si="72"/>
        <v>148.27936112580912</v>
      </c>
      <c r="L695" s="59"/>
      <c r="M695" s="83">
        <v>41456</v>
      </c>
      <c r="N695" s="86">
        <f t="shared" si="73"/>
        <v>3244.8373377532125</v>
      </c>
      <c r="O695" s="86">
        <f t="shared" si="74"/>
        <v>2647.2446334644501</v>
      </c>
      <c r="P695" s="86">
        <f t="shared" si="75"/>
        <v>2270.8797161189482</v>
      </c>
      <c r="Q695" s="61">
        <f t="shared" si="70"/>
        <v>8162.9616873366103</v>
      </c>
      <c r="R695" s="61">
        <f t="shared" si="76"/>
        <v>-4390.2673390420205</v>
      </c>
      <c r="S695" s="62">
        <f t="shared" si="71"/>
        <v>1.8593313474886957</v>
      </c>
      <c r="T695" s="59"/>
      <c r="U695" s="59"/>
      <c r="V695" s="59"/>
    </row>
    <row r="696" spans="1:22" x14ac:dyDescent="0.4">
      <c r="G696" s="59"/>
      <c r="H696" s="83">
        <v>41463</v>
      </c>
      <c r="I696" s="84">
        <v>3079.07006835937</v>
      </c>
      <c r="J696" s="70">
        <v>4.4769272804260201</v>
      </c>
      <c r="K696" s="85">
        <f t="shared" si="72"/>
        <v>148.36367278484363</v>
      </c>
      <c r="L696" s="59"/>
      <c r="M696" s="83">
        <v>41463</v>
      </c>
      <c r="N696" s="86">
        <f t="shared" si="73"/>
        <v>3371.6975527132777</v>
      </c>
      <c r="O696" s="86">
        <f t="shared" si="74"/>
        <v>2849.6464459264316</v>
      </c>
      <c r="P696" s="86">
        <f t="shared" si="75"/>
        <v>2272.1709385445115</v>
      </c>
      <c r="Q696" s="61">
        <f t="shared" si="70"/>
        <v>8493.5149371842217</v>
      </c>
      <c r="R696" s="61">
        <f t="shared" si="76"/>
        <v>-4395.3359557651402</v>
      </c>
      <c r="S696" s="62">
        <f t="shared" si="71"/>
        <v>1.932392659551702</v>
      </c>
      <c r="T696" s="59"/>
      <c r="U696" s="59"/>
      <c r="V696" s="59"/>
    </row>
    <row r="697" spans="1:22" x14ac:dyDescent="0.4">
      <c r="G697" s="59"/>
      <c r="H697" s="83">
        <v>41470</v>
      </c>
      <c r="I697" s="84">
        <v>3044.92993164062</v>
      </c>
      <c r="J697" s="70">
        <v>4.3928270339965803</v>
      </c>
      <c r="K697" s="85">
        <f t="shared" si="72"/>
        <v>148.44803238349562</v>
      </c>
      <c r="L697" s="59"/>
      <c r="M697" s="83">
        <v>41470</v>
      </c>
      <c r="N697" s="86">
        <f t="shared" si="73"/>
        <v>3334.3128187292145</v>
      </c>
      <c r="O697" s="86">
        <f t="shared" si="74"/>
        <v>2796.1150943257448</v>
      </c>
      <c r="P697" s="86">
        <f t="shared" si="75"/>
        <v>2273.4628951592704</v>
      </c>
      <c r="Q697" s="61">
        <f t="shared" si="70"/>
        <v>8403.8908082142298</v>
      </c>
      <c r="R697" s="61">
        <f t="shared" si="76"/>
        <v>-4400.4104242675485</v>
      </c>
      <c r="S697" s="62">
        <f t="shared" si="71"/>
        <v>1.9097970411732819</v>
      </c>
      <c r="T697" s="59"/>
      <c r="U697" s="59"/>
      <c r="V697" s="59"/>
    </row>
    <row r="698" spans="1:22" x14ac:dyDescent="0.4">
      <c r="G698" s="59"/>
      <c r="H698" s="83">
        <v>41477</v>
      </c>
      <c r="I698" s="84">
        <v>3076.22998046875</v>
      </c>
      <c r="J698" s="70">
        <v>4.47999715805053</v>
      </c>
      <c r="K698" s="85">
        <f t="shared" si="72"/>
        <v>148.53243994902351</v>
      </c>
      <c r="L698" s="59"/>
      <c r="M698" s="83">
        <v>41477</v>
      </c>
      <c r="N698" s="86">
        <f t="shared" si="73"/>
        <v>3368.5875496351746</v>
      </c>
      <c r="O698" s="86">
        <f t="shared" si="74"/>
        <v>2851.600479421762</v>
      </c>
      <c r="P698" s="86">
        <f t="shared" si="75"/>
        <v>2274.7555863806851</v>
      </c>
      <c r="Q698" s="61">
        <f t="shared" si="70"/>
        <v>8494.9436154376217</v>
      </c>
      <c r="R698" s="61">
        <f t="shared" si="76"/>
        <v>-4405.4907513051949</v>
      </c>
      <c r="S698" s="62">
        <f t="shared" si="71"/>
        <v>1.928262728260379</v>
      </c>
      <c r="T698" s="59"/>
      <c r="U698" s="59"/>
      <c r="V698" s="59"/>
    </row>
    <row r="699" spans="1:22" x14ac:dyDescent="0.4">
      <c r="G699" s="59"/>
      <c r="H699" s="83">
        <v>41484</v>
      </c>
      <c r="I699" s="84">
        <v>3143.52001953125</v>
      </c>
      <c r="J699" s="70">
        <v>4.67275047302246</v>
      </c>
      <c r="K699" s="85">
        <f t="shared" si="72"/>
        <v>148.6168955087013</v>
      </c>
      <c r="L699" s="59"/>
      <c r="M699" s="83">
        <v>41484</v>
      </c>
      <c r="N699" s="86">
        <f t="shared" si="73"/>
        <v>3442.2726737122316</v>
      </c>
      <c r="O699" s="86">
        <f t="shared" si="74"/>
        <v>2974.2915048828745</v>
      </c>
      <c r="P699" s="86">
        <f t="shared" si="75"/>
        <v>2276.0490126264531</v>
      </c>
      <c r="Q699" s="61">
        <f t="shared" si="70"/>
        <v>8692.6131912215606</v>
      </c>
      <c r="R699" s="61">
        <f t="shared" si="76"/>
        <v>-4410.5769436418295</v>
      </c>
      <c r="S699" s="62">
        <f t="shared" si="71"/>
        <v>1.9708562626376127</v>
      </c>
      <c r="T699" s="59"/>
      <c r="U699" s="59"/>
      <c r="V699" s="59"/>
    </row>
    <row r="700" spans="1:22" x14ac:dyDescent="0.4">
      <c r="E700" s="4"/>
      <c r="F700" s="4"/>
      <c r="G700" s="59"/>
      <c r="H700" s="83">
        <v>41491</v>
      </c>
      <c r="I700" s="84">
        <v>3118.57006835937</v>
      </c>
      <c r="J700" s="70">
        <v>4.6144337654113698</v>
      </c>
      <c r="K700" s="85">
        <f t="shared" si="72"/>
        <v>148.70139908981849</v>
      </c>
      <c r="L700" s="59"/>
      <c r="M700" s="83">
        <v>41491</v>
      </c>
      <c r="N700" s="86">
        <f t="shared" si="73"/>
        <v>3414.9515386166063</v>
      </c>
      <c r="O700" s="86">
        <f t="shared" si="74"/>
        <v>2937.1718493305825</v>
      </c>
      <c r="P700" s="86">
        <f t="shared" si="75"/>
        <v>2277.3431743145088</v>
      </c>
      <c r="Q700" s="61">
        <f t="shared" si="70"/>
        <v>8629.4665622616976</v>
      </c>
      <c r="R700" s="61">
        <f t="shared" si="76"/>
        <v>-4415.6690080490107</v>
      </c>
      <c r="S700" s="62">
        <f t="shared" si="71"/>
        <v>1.9542829289359445</v>
      </c>
      <c r="T700" s="59"/>
      <c r="U700" s="59"/>
      <c r="V700" s="59"/>
    </row>
    <row r="701" spans="1:22" x14ac:dyDescent="0.4">
      <c r="B701" s="27"/>
      <c r="C701" s="4"/>
      <c r="D701" s="4"/>
      <c r="G701" s="59"/>
      <c r="H701" s="83">
        <v>41498</v>
      </c>
      <c r="I701" s="84">
        <v>3073.90991210937</v>
      </c>
      <c r="J701" s="70">
        <v>4.4873619079589799</v>
      </c>
      <c r="K701" s="85">
        <f t="shared" si="72"/>
        <v>148.78595071968005</v>
      </c>
      <c r="L701" s="59"/>
      <c r="M701" s="83">
        <v>41498</v>
      </c>
      <c r="N701" s="86">
        <f t="shared" si="73"/>
        <v>3366.0469875057734</v>
      </c>
      <c r="O701" s="86">
        <f t="shared" si="74"/>
        <v>2856.2882780137807</v>
      </c>
      <c r="P701" s="86">
        <f t="shared" si="75"/>
        <v>2278.6380718630253</v>
      </c>
      <c r="Q701" s="61">
        <f t="shared" si="70"/>
        <v>8500.9733373825802</v>
      </c>
      <c r="R701" s="61">
        <f t="shared" si="76"/>
        <v>-4420.7669513061155</v>
      </c>
      <c r="S701" s="62">
        <f t="shared" si="71"/>
        <v>1.9229634656201382</v>
      </c>
      <c r="T701" s="59"/>
      <c r="U701" s="59"/>
      <c r="V701" s="59"/>
    </row>
    <row r="702" spans="1:22" x14ac:dyDescent="0.4">
      <c r="G702" s="59"/>
      <c r="H702" s="83">
        <v>41505</v>
      </c>
      <c r="I702" s="84">
        <v>3124.27001953125</v>
      </c>
      <c r="J702" s="70">
        <v>4.6310081481933496</v>
      </c>
      <c r="K702" s="85">
        <f t="shared" si="72"/>
        <v>148.8705504256065</v>
      </c>
      <c r="L702" s="59"/>
      <c r="M702" s="83">
        <v>41505</v>
      </c>
      <c r="N702" s="86">
        <f t="shared" si="73"/>
        <v>3421.1931995694717</v>
      </c>
      <c r="O702" s="86">
        <f t="shared" si="74"/>
        <v>2947.7217484085945</v>
      </c>
      <c r="P702" s="86">
        <f t="shared" si="75"/>
        <v>2279.9337056904128</v>
      </c>
      <c r="Q702" s="61">
        <f t="shared" si="70"/>
        <v>8648.8486536684795</v>
      </c>
      <c r="R702" s="61">
        <f t="shared" si="76"/>
        <v>-4425.8707802003473</v>
      </c>
      <c r="S702" s="62">
        <f t="shared" si="71"/>
        <v>1.9541575168349061</v>
      </c>
      <c r="T702" s="59"/>
      <c r="U702" s="59"/>
      <c r="V702" s="59"/>
    </row>
    <row r="703" spans="1:22" x14ac:dyDescent="0.4">
      <c r="G703" s="59"/>
      <c r="H703" s="83">
        <v>41512</v>
      </c>
      <c r="I703" s="84">
        <v>3073.81005859375</v>
      </c>
      <c r="J703" s="70">
        <v>4.4818377494812003</v>
      </c>
      <c r="K703" s="85">
        <f t="shared" si="72"/>
        <v>148.95519823493387</v>
      </c>
      <c r="L703" s="59"/>
      <c r="M703" s="83">
        <v>41512</v>
      </c>
      <c r="N703" s="86">
        <f t="shared" si="73"/>
        <v>3365.9376441498998</v>
      </c>
      <c r="O703" s="86">
        <f t="shared" si="74"/>
        <v>2852.7720496752581</v>
      </c>
      <c r="P703" s="86">
        <f t="shared" si="75"/>
        <v>2281.2300762153195</v>
      </c>
      <c r="Q703" s="61">
        <f t="shared" si="70"/>
        <v>8499.939770040477</v>
      </c>
      <c r="R703" s="61">
        <f t="shared" si="76"/>
        <v>-4430.9805015267448</v>
      </c>
      <c r="S703" s="62">
        <f t="shared" si="71"/>
        <v>1.9182977147183848</v>
      </c>
      <c r="T703" s="59"/>
      <c r="U703" s="59"/>
      <c r="V703" s="59"/>
    </row>
    <row r="704" spans="1:22" x14ac:dyDescent="0.4">
      <c r="G704" s="59"/>
      <c r="H704" s="83">
        <v>41519</v>
      </c>
      <c r="I704" s="84">
        <v>3133.3798828125</v>
      </c>
      <c r="J704" s="70">
        <v>4.6567907333373997</v>
      </c>
      <c r="K704" s="85">
        <f t="shared" si="72"/>
        <v>149.03989417501381</v>
      </c>
      <c r="L704" s="59"/>
      <c r="M704" s="83">
        <v>41519</v>
      </c>
      <c r="N704" s="86">
        <f t="shared" si="73"/>
        <v>3431.1688425555076</v>
      </c>
      <c r="O704" s="86">
        <f t="shared" si="74"/>
        <v>2964.1328374257801</v>
      </c>
      <c r="P704" s="86">
        <f t="shared" si="75"/>
        <v>2282.5271838566314</v>
      </c>
      <c r="Q704" s="61">
        <f t="shared" si="70"/>
        <v>8677.8288638379199</v>
      </c>
      <c r="R704" s="61">
        <f t="shared" si="76"/>
        <v>-4436.0961220881918</v>
      </c>
      <c r="S704" s="62">
        <f t="shared" si="71"/>
        <v>1.9561859402976662</v>
      </c>
      <c r="T704" s="59"/>
      <c r="U704" s="59"/>
      <c r="V704" s="59"/>
    </row>
    <row r="705" spans="7:22" x14ac:dyDescent="0.4">
      <c r="G705" s="59"/>
      <c r="H705" s="83">
        <v>41526</v>
      </c>
      <c r="I705" s="84">
        <v>3178.28002929687</v>
      </c>
      <c r="J705" s="70">
        <v>4.7936816215515101</v>
      </c>
      <c r="K705" s="85">
        <f t="shared" si="72"/>
        <v>149.12463827321344</v>
      </c>
      <c r="L705" s="59"/>
      <c r="M705" s="83">
        <v>41526</v>
      </c>
      <c r="N705" s="86">
        <f t="shared" si="73"/>
        <v>3480.336192000882</v>
      </c>
      <c r="O705" s="86">
        <f t="shared" si="74"/>
        <v>3051.2664021777923</v>
      </c>
      <c r="P705" s="86">
        <f t="shared" si="75"/>
        <v>2283.8250290334731</v>
      </c>
      <c r="Q705" s="61">
        <f t="shared" si="70"/>
        <v>8815.4276232121465</v>
      </c>
      <c r="R705" s="61">
        <f t="shared" si="76"/>
        <v>-4441.2176486954277</v>
      </c>
      <c r="S705" s="62">
        <f t="shared" si="71"/>
        <v>1.9849123192153413</v>
      </c>
      <c r="T705" s="59"/>
      <c r="U705" s="59"/>
      <c r="V705" s="59"/>
    </row>
    <row r="706" spans="7:22" x14ac:dyDescent="0.4">
      <c r="G706" s="59"/>
      <c r="H706" s="83">
        <v>41533</v>
      </c>
      <c r="I706" s="84">
        <v>3224.72998046875</v>
      </c>
      <c r="J706" s="70">
        <v>4.9330296516418404</v>
      </c>
      <c r="K706" s="85">
        <f t="shared" si="72"/>
        <v>149.20943055691546</v>
      </c>
      <c r="L706" s="59"/>
      <c r="M706" s="83">
        <v>41533</v>
      </c>
      <c r="N706" s="86">
        <f t="shared" si="73"/>
        <v>3531.2006358793315</v>
      </c>
      <c r="O706" s="86">
        <f t="shared" si="74"/>
        <v>3139.963982866655</v>
      </c>
      <c r="P706" s="86">
        <f t="shared" si="75"/>
        <v>2285.1236121652078</v>
      </c>
      <c r="Q706" s="61">
        <f t="shared" ref="Q706:Q769" si="77">SUM(N706:P706)</f>
        <v>8956.2882309111938</v>
      </c>
      <c r="R706" s="61">
        <f t="shared" si="76"/>
        <v>-4446.3450881670524</v>
      </c>
      <c r="S706" s="62">
        <f t="shared" ref="S706:S769" si="78">Q706/-R706</f>
        <v>2.0143034454852238</v>
      </c>
      <c r="T706" s="59"/>
      <c r="U706" s="59"/>
      <c r="V706" s="59"/>
    </row>
    <row r="707" spans="7:22" x14ac:dyDescent="0.4">
      <c r="G707" s="59"/>
      <c r="H707" s="83">
        <v>41540</v>
      </c>
      <c r="I707" s="84">
        <v>3230.30004882812</v>
      </c>
      <c r="J707" s="70">
        <v>4.94592189788818</v>
      </c>
      <c r="K707" s="85">
        <f t="shared" ref="K707:K770" si="79">K706*(1+Tbill_YTM)^(1/52)</f>
        <v>149.2942710535182</v>
      </c>
      <c r="L707" s="59"/>
      <c r="M707" s="83">
        <v>41540</v>
      </c>
      <c r="N707" s="86">
        <f t="shared" ref="N707:N770" si="80">IF(YEAR(M707)&lt;&gt;YEAR(M706), Q706*$C$5, N706)*(I707/I706)</f>
        <v>3537.3000702665913</v>
      </c>
      <c r="O707" s="86">
        <f t="shared" ref="O707:O770" si="81">IF(YEAR(M707)&lt;&gt;YEAR(M706), Q706*$C$6, O706)*(J707/J706)</f>
        <v>3148.1701344064663</v>
      </c>
      <c r="P707" s="86">
        <f t="shared" ref="P707:P770" si="82">IF(YEAR(M707)&lt;&gt;YEAR(M706), Q706*$C$7, P706)*(1+Tbill_YTM)^(1/52)</f>
        <v>2286.4229336714361</v>
      </c>
      <c r="Q707" s="61">
        <f t="shared" si="77"/>
        <v>8971.8931383444942</v>
      </c>
      <c r="R707" s="61">
        <f t="shared" ref="R707:R770" si="83">R706*EXP($C$20/52) - IF(YEAR(M708)&lt;&gt;YEAR(M707), Initial_Assets * $C$19, 0)</f>
        <v>-4451.4784473295404</v>
      </c>
      <c r="S707" s="62">
        <f t="shared" si="78"/>
        <v>2.0154861456707196</v>
      </c>
      <c r="T707" s="59"/>
      <c r="U707" s="59"/>
      <c r="V707" s="59"/>
    </row>
    <row r="708" spans="7:22" x14ac:dyDescent="0.4">
      <c r="G708" s="59"/>
      <c r="H708" s="83">
        <v>41547</v>
      </c>
      <c r="I708" s="84">
        <v>3242.57006835937</v>
      </c>
      <c r="J708" s="70">
        <v>4.98091268539428</v>
      </c>
      <c r="K708" s="85">
        <f t="shared" si="79"/>
        <v>149.37915979043549</v>
      </c>
      <c r="L708" s="59"/>
      <c r="M708" s="83">
        <v>41547</v>
      </c>
      <c r="N708" s="86">
        <f t="shared" si="80"/>
        <v>3550.7362032245214</v>
      </c>
      <c r="O708" s="86">
        <f t="shared" si="81"/>
        <v>3170.4424133628127</v>
      </c>
      <c r="P708" s="86">
        <f t="shared" si="82"/>
        <v>2287.7229939719982</v>
      </c>
      <c r="Q708" s="61">
        <f t="shared" si="77"/>
        <v>9008.9016105593328</v>
      </c>
      <c r="R708" s="61">
        <f t="shared" si="83"/>
        <v>-4456.6177330172459</v>
      </c>
      <c r="S708" s="62">
        <f t="shared" si="78"/>
        <v>2.0214660871216505</v>
      </c>
      <c r="T708" s="59"/>
      <c r="U708" s="59"/>
      <c r="V708" s="59"/>
    </row>
    <row r="709" spans="7:22" x14ac:dyDescent="0.4">
      <c r="G709" s="59"/>
      <c r="H709" s="83">
        <v>41554</v>
      </c>
      <c r="I709" s="84">
        <v>3233.830078125</v>
      </c>
      <c r="J709" s="70">
        <v>4.9557442665100098</v>
      </c>
      <c r="K709" s="85">
        <f t="shared" si="79"/>
        <v>149.46409679509676</v>
      </c>
      <c r="L709" s="59"/>
      <c r="M709" s="83">
        <v>41554</v>
      </c>
      <c r="N709" s="86">
        <f t="shared" si="80"/>
        <v>3541.1655851386313</v>
      </c>
      <c r="O709" s="86">
        <f t="shared" si="81"/>
        <v>3154.4222524509464</v>
      </c>
      <c r="P709" s="86">
        <f t="shared" si="82"/>
        <v>2289.0237934869729</v>
      </c>
      <c r="Q709" s="61">
        <f t="shared" si="77"/>
        <v>8984.6116310765501</v>
      </c>
      <c r="R709" s="61">
        <f t="shared" si="83"/>
        <v>-4461.762952072414</v>
      </c>
      <c r="S709" s="62">
        <f t="shared" si="78"/>
        <v>2.0136909395653459</v>
      </c>
      <c r="T709" s="59"/>
      <c r="U709" s="59"/>
      <c r="V709" s="59"/>
    </row>
    <row r="710" spans="7:22" x14ac:dyDescent="0.4">
      <c r="G710" s="59"/>
      <c r="H710" s="83">
        <v>41561</v>
      </c>
      <c r="I710" s="84">
        <v>3353.8798828125</v>
      </c>
      <c r="J710" s="70">
        <v>5.3234500885009703</v>
      </c>
      <c r="K710" s="85">
        <f t="shared" si="79"/>
        <v>149.54908209494707</v>
      </c>
      <c r="L710" s="59"/>
      <c r="M710" s="83">
        <v>41561</v>
      </c>
      <c r="N710" s="86">
        <f t="shared" si="80"/>
        <v>3672.624637281679</v>
      </c>
      <c r="O710" s="86">
        <f t="shared" si="81"/>
        <v>3388.4737621469644</v>
      </c>
      <c r="P710" s="86">
        <f t="shared" si="82"/>
        <v>2290.3253326366771</v>
      </c>
      <c r="Q710" s="61">
        <f t="shared" si="77"/>
        <v>9351.423732065321</v>
      </c>
      <c r="R710" s="61">
        <f t="shared" si="83"/>
        <v>-4466.9141113451897</v>
      </c>
      <c r="S710" s="62">
        <f t="shared" si="78"/>
        <v>2.0934863529868015</v>
      </c>
      <c r="T710" s="59"/>
      <c r="U710" s="59"/>
      <c r="V710" s="59"/>
    </row>
    <row r="711" spans="7:22" x14ac:dyDescent="0.4">
      <c r="G711" s="59"/>
      <c r="H711" s="83">
        <v>41568</v>
      </c>
      <c r="I711" s="84">
        <v>3383.830078125</v>
      </c>
      <c r="J711" s="70">
        <v>5.4173707962036097</v>
      </c>
      <c r="K711" s="85">
        <f t="shared" si="79"/>
        <v>149.63411571744709</v>
      </c>
      <c r="L711" s="59"/>
      <c r="M711" s="83">
        <v>41568</v>
      </c>
      <c r="N711" s="86">
        <f t="shared" si="80"/>
        <v>3705.4212278094965</v>
      </c>
      <c r="O711" s="86">
        <f t="shared" si="81"/>
        <v>3448.2560177296937</v>
      </c>
      <c r="P711" s="86">
        <f t="shared" si="82"/>
        <v>2291.6276118416672</v>
      </c>
      <c r="Q711" s="61">
        <f t="shared" si="77"/>
        <v>9445.3048573808574</v>
      </c>
      <c r="R711" s="61">
        <f t="shared" si="83"/>
        <v>-4472.0712176936249</v>
      </c>
      <c r="S711" s="62">
        <f t="shared" si="78"/>
        <v>2.1120649465533492</v>
      </c>
      <c r="T711" s="59"/>
      <c r="U711" s="59"/>
      <c r="V711" s="59"/>
    </row>
    <row r="712" spans="7:22" x14ac:dyDescent="0.4">
      <c r="G712" s="59"/>
      <c r="H712" s="83">
        <v>41575</v>
      </c>
      <c r="I712" s="84">
        <v>3379.76000976562</v>
      </c>
      <c r="J712" s="70">
        <v>5.4063210487365696</v>
      </c>
      <c r="K712" s="85">
        <f t="shared" si="79"/>
        <v>149.71919769007306</v>
      </c>
      <c r="L712" s="59"/>
      <c r="M712" s="83">
        <v>41575</v>
      </c>
      <c r="N712" s="86">
        <f t="shared" si="80"/>
        <v>3700.9643498489345</v>
      </c>
      <c r="O712" s="86">
        <f t="shared" si="81"/>
        <v>3441.2226505058152</v>
      </c>
      <c r="P712" s="86">
        <f t="shared" si="82"/>
        <v>2292.9306315227391</v>
      </c>
      <c r="Q712" s="61">
        <f t="shared" si="77"/>
        <v>9435.1176318774887</v>
      </c>
      <c r="R712" s="61">
        <f t="shared" si="83"/>
        <v>-4477.2342779836908</v>
      </c>
      <c r="S712" s="62">
        <f t="shared" si="78"/>
        <v>2.1073540150162895</v>
      </c>
      <c r="T712" s="59"/>
      <c r="U712" s="59"/>
      <c r="V712" s="59"/>
    </row>
    <row r="713" spans="7:22" x14ac:dyDescent="0.4">
      <c r="G713" s="59"/>
      <c r="H713" s="83">
        <v>41582</v>
      </c>
      <c r="I713" s="84">
        <v>3366.84008789062</v>
      </c>
      <c r="J713" s="70">
        <v>5.3694896697998002</v>
      </c>
      <c r="K713" s="85">
        <f t="shared" si="79"/>
        <v>149.80432804031685</v>
      </c>
      <c r="L713" s="59"/>
      <c r="M713" s="83">
        <v>41582</v>
      </c>
      <c r="N713" s="86">
        <f t="shared" si="80"/>
        <v>3686.8165493766978</v>
      </c>
      <c r="O713" s="86">
        <f t="shared" si="81"/>
        <v>3417.7788012959736</v>
      </c>
      <c r="P713" s="86">
        <f t="shared" si="82"/>
        <v>2294.2343921009274</v>
      </c>
      <c r="Q713" s="61">
        <f t="shared" si="77"/>
        <v>9398.8297427735979</v>
      </c>
      <c r="R713" s="61">
        <f t="shared" si="83"/>
        <v>-4482.4032990892856</v>
      </c>
      <c r="S713" s="62">
        <f t="shared" si="78"/>
        <v>2.0968282226374431</v>
      </c>
      <c r="T713" s="59"/>
      <c r="U713" s="59"/>
      <c r="V713" s="59"/>
    </row>
    <row r="714" spans="7:22" x14ac:dyDescent="0.4">
      <c r="G714" s="59"/>
      <c r="H714" s="83">
        <v>41589</v>
      </c>
      <c r="I714" s="84">
        <v>3422.580078125</v>
      </c>
      <c r="J714" s="70">
        <v>5.54996585845947</v>
      </c>
      <c r="K714" s="85">
        <f t="shared" si="79"/>
        <v>149.889506795686</v>
      </c>
      <c r="L714" s="59"/>
      <c r="M714" s="83">
        <v>41589</v>
      </c>
      <c r="N714" s="86">
        <f t="shared" si="80"/>
        <v>3747.85393549947</v>
      </c>
      <c r="O714" s="86">
        <f t="shared" si="81"/>
        <v>3532.6552103538033</v>
      </c>
      <c r="P714" s="86">
        <f t="shared" si="82"/>
        <v>2295.538893997506</v>
      </c>
      <c r="Q714" s="61">
        <f t="shared" si="77"/>
        <v>9576.0480398507789</v>
      </c>
      <c r="R714" s="61">
        <f t="shared" si="83"/>
        <v>-4487.5782878922428</v>
      </c>
      <c r="S714" s="62">
        <f t="shared" si="78"/>
        <v>2.1339010543142023</v>
      </c>
      <c r="T714" s="59"/>
      <c r="U714" s="59"/>
      <c r="V714" s="59"/>
    </row>
    <row r="715" spans="7:22" x14ac:dyDescent="0.4">
      <c r="G715" s="59"/>
      <c r="H715" s="83">
        <v>41596</v>
      </c>
      <c r="I715" s="84">
        <v>3422.02001953125</v>
      </c>
      <c r="J715" s="70">
        <v>5.5542635917663503</v>
      </c>
      <c r="K715" s="85">
        <f t="shared" si="79"/>
        <v>149.97473398370369</v>
      </c>
      <c r="L715" s="59"/>
      <c r="M715" s="83">
        <v>41596</v>
      </c>
      <c r="N715" s="86">
        <f t="shared" si="80"/>
        <v>3747.2406502711383</v>
      </c>
      <c r="O715" s="86">
        <f t="shared" si="81"/>
        <v>3535.390796544144</v>
      </c>
      <c r="P715" s="86">
        <f t="shared" si="82"/>
        <v>2296.8441376339888</v>
      </c>
      <c r="Q715" s="61">
        <f t="shared" si="77"/>
        <v>9579.475584449272</v>
      </c>
      <c r="R715" s="61">
        <f t="shared" si="83"/>
        <v>-4492.7592512823403</v>
      </c>
      <c r="S715" s="62">
        <f t="shared" si="78"/>
        <v>2.1322031848724281</v>
      </c>
      <c r="T715" s="59"/>
      <c r="U715" s="59"/>
      <c r="V715" s="59"/>
    </row>
    <row r="716" spans="7:22" x14ac:dyDescent="0.4">
      <c r="G716" s="59"/>
      <c r="H716" s="83">
        <v>41603</v>
      </c>
      <c r="I716" s="84">
        <v>3487.82006835937</v>
      </c>
      <c r="J716" s="70">
        <v>5.77770948410034</v>
      </c>
      <c r="K716" s="85">
        <f t="shared" si="79"/>
        <v>150.06000963190868</v>
      </c>
      <c r="L716" s="59"/>
      <c r="M716" s="83">
        <v>41603</v>
      </c>
      <c r="N716" s="86">
        <f t="shared" si="80"/>
        <v>3819.2941789913862</v>
      </c>
      <c r="O716" s="86">
        <f t="shared" si="81"/>
        <v>3677.6182112556517</v>
      </c>
      <c r="P716" s="86">
        <f t="shared" si="82"/>
        <v>2298.150123432129</v>
      </c>
      <c r="Q716" s="61">
        <f t="shared" si="77"/>
        <v>9795.0625136791678</v>
      </c>
      <c r="R716" s="61">
        <f t="shared" si="83"/>
        <v>-4497.9461961573115</v>
      </c>
      <c r="S716" s="62">
        <f t="shared" si="78"/>
        <v>2.1776744510744241</v>
      </c>
      <c r="T716" s="59"/>
      <c r="U716" s="59"/>
      <c r="V716" s="59"/>
    </row>
    <row r="717" spans="7:22" x14ac:dyDescent="0.4">
      <c r="G717" s="59"/>
      <c r="H717" s="83">
        <v>41610</v>
      </c>
      <c r="I717" s="84">
        <v>3504.26000976562</v>
      </c>
      <c r="J717" s="70">
        <v>5.8200664520263601</v>
      </c>
      <c r="K717" s="85">
        <f t="shared" si="79"/>
        <v>150.14533376785548</v>
      </c>
      <c r="L717" s="59"/>
      <c r="M717" s="83">
        <v>41610</v>
      </c>
      <c r="N717" s="86">
        <f t="shared" si="80"/>
        <v>3837.2965332657523</v>
      </c>
      <c r="O717" s="86">
        <f t="shared" si="81"/>
        <v>3704.5791993508433</v>
      </c>
      <c r="P717" s="86">
        <f t="shared" si="82"/>
        <v>2299.4568518139199</v>
      </c>
      <c r="Q717" s="61">
        <f t="shared" si="77"/>
        <v>9841.3325844305164</v>
      </c>
      <c r="R717" s="61">
        <f t="shared" si="83"/>
        <v>-4503.1391294228533</v>
      </c>
      <c r="S717" s="62">
        <f t="shared" si="78"/>
        <v>2.1854382690796044</v>
      </c>
      <c r="T717" s="59"/>
      <c r="U717" s="59"/>
      <c r="V717" s="59"/>
    </row>
    <row r="718" spans="7:22" x14ac:dyDescent="0.4">
      <c r="G718" s="59"/>
      <c r="H718" s="83">
        <v>41617</v>
      </c>
      <c r="I718" s="84">
        <v>3456.39990234375</v>
      </c>
      <c r="J718" s="70">
        <v>5.6629180908203098</v>
      </c>
      <c r="K718" s="85">
        <f t="shared" si="79"/>
        <v>150.2307064191142</v>
      </c>
      <c r="L718" s="59"/>
      <c r="M718" s="83">
        <v>41617</v>
      </c>
      <c r="N718" s="86">
        <f t="shared" si="80"/>
        <v>3784.8879152465797</v>
      </c>
      <c r="O718" s="86">
        <f t="shared" si="81"/>
        <v>3604.5513809513959</v>
      </c>
      <c r="P718" s="86">
        <f t="shared" si="82"/>
        <v>2300.7643232015948</v>
      </c>
      <c r="Q718" s="61">
        <f t="shared" si="77"/>
        <v>9690.20361939957</v>
      </c>
      <c r="R718" s="61">
        <f t="shared" si="83"/>
        <v>-4508.3380579926352</v>
      </c>
      <c r="S718" s="62">
        <f t="shared" si="78"/>
        <v>2.1493959624922607</v>
      </c>
      <c r="T718" s="59"/>
      <c r="U718" s="59"/>
      <c r="V718" s="59"/>
    </row>
    <row r="719" spans="7:22" x14ac:dyDescent="0.4">
      <c r="G719" s="59"/>
      <c r="H719" s="83">
        <v>41624</v>
      </c>
      <c r="I719" s="84">
        <v>3531.18994140625</v>
      </c>
      <c r="J719" s="70">
        <v>5.9158301353454501</v>
      </c>
      <c r="K719" s="85">
        <f t="shared" si="79"/>
        <v>150.31612761327065</v>
      </c>
      <c r="L719" s="59"/>
      <c r="M719" s="83">
        <v>41624</v>
      </c>
      <c r="N719" s="86">
        <f t="shared" si="80"/>
        <v>3866.7858214571802</v>
      </c>
      <c r="O719" s="86">
        <f t="shared" si="81"/>
        <v>3765.5345427651096</v>
      </c>
      <c r="P719" s="86">
        <f t="shared" si="82"/>
        <v>2302.0725380176268</v>
      </c>
      <c r="Q719" s="61">
        <f t="shared" si="77"/>
        <v>9934.392902239917</v>
      </c>
      <c r="R719" s="61">
        <f t="shared" si="83"/>
        <v>-4513.5429887883083</v>
      </c>
      <c r="S719" s="62">
        <f t="shared" si="78"/>
        <v>2.2010187843379492</v>
      </c>
      <c r="T719" s="59"/>
      <c r="U719" s="59"/>
      <c r="V719" s="59"/>
    </row>
    <row r="720" spans="7:22" x14ac:dyDescent="0.4">
      <c r="G720" s="59"/>
      <c r="H720" s="83">
        <v>41631</v>
      </c>
      <c r="I720" s="84">
        <v>3574.02001953125</v>
      </c>
      <c r="J720" s="70">
        <v>6.0551767349243102</v>
      </c>
      <c r="K720" s="85">
        <f t="shared" si="79"/>
        <v>150.40159737792635</v>
      </c>
      <c r="L720" s="59"/>
      <c r="M720" s="83">
        <v>41631</v>
      </c>
      <c r="N720" s="86">
        <f t="shared" si="80"/>
        <v>3913.6863681776149</v>
      </c>
      <c r="O720" s="86">
        <f t="shared" si="81"/>
        <v>3854.2312129071465</v>
      </c>
      <c r="P720" s="86">
        <f t="shared" si="82"/>
        <v>2303.3814966847294</v>
      </c>
      <c r="Q720" s="61">
        <f t="shared" si="77"/>
        <v>10071.29907776949</v>
      </c>
      <c r="R720" s="61">
        <f t="shared" si="83"/>
        <v>-4518.7539287395148</v>
      </c>
      <c r="S720" s="62">
        <f t="shared" si="78"/>
        <v>2.2287779411300743</v>
      </c>
      <c r="T720" s="59"/>
      <c r="U720" s="59"/>
      <c r="V720" s="59"/>
    </row>
    <row r="721" spans="7:22" ht="17.5" customHeight="1" thickBot="1" x14ac:dyDescent="0.45">
      <c r="G721" s="74" t="s">
        <v>49</v>
      </c>
      <c r="H721" s="90">
        <v>41638</v>
      </c>
      <c r="I721" s="91">
        <v>3538.72998046875</v>
      </c>
      <c r="J721" s="73">
        <v>5.9348607063293404</v>
      </c>
      <c r="K721" s="92">
        <f t="shared" si="79"/>
        <v>150.48711574069847</v>
      </c>
      <c r="L721" s="74"/>
      <c r="M721" s="90">
        <v>41638</v>
      </c>
      <c r="N721" s="86">
        <f t="shared" si="80"/>
        <v>3875.0424478703426</v>
      </c>
      <c r="O721" s="86">
        <f t="shared" si="81"/>
        <v>3777.6478507487573</v>
      </c>
      <c r="P721" s="86">
        <f t="shared" si="82"/>
        <v>2304.6911996258564</v>
      </c>
      <c r="Q721" s="75">
        <f t="shared" si="77"/>
        <v>9957.3814982449567</v>
      </c>
      <c r="R721" s="61">
        <f t="shared" si="83"/>
        <v>-4723.9708847838974</v>
      </c>
      <c r="S721" s="76">
        <f t="shared" si="78"/>
        <v>2.1078414200896303</v>
      </c>
      <c r="T721" s="74"/>
      <c r="U721" s="74"/>
      <c r="V721" s="74"/>
    </row>
    <row r="722" spans="7:22" ht="17.5" customHeight="1" thickTop="1" x14ac:dyDescent="0.4">
      <c r="G722" s="59"/>
      <c r="H722" s="83">
        <v>41645</v>
      </c>
      <c r="I722" s="84">
        <v>3565.080078125</v>
      </c>
      <c r="J722" s="70">
        <v>6.0201873779296804</v>
      </c>
      <c r="K722" s="85">
        <f t="shared" si="79"/>
        <v>150.57268272921991</v>
      </c>
      <c r="L722" s="59"/>
      <c r="M722" s="83">
        <v>41645</v>
      </c>
      <c r="N722" s="86">
        <f t="shared" si="80"/>
        <v>4012.6104682314626</v>
      </c>
      <c r="O722" s="86">
        <f t="shared" si="81"/>
        <v>3030.1622251572844</v>
      </c>
      <c r="P722" s="86">
        <f t="shared" si="82"/>
        <v>2988.9129798975109</v>
      </c>
      <c r="Q722" s="61">
        <f t="shared" si="77"/>
        <v>10031.685673286258</v>
      </c>
      <c r="R722" s="61">
        <f t="shared" si="83"/>
        <v>-4729.4247662851931</v>
      </c>
      <c r="S722" s="62">
        <f t="shared" si="78"/>
        <v>2.1211217365797777</v>
      </c>
      <c r="T722" s="59"/>
      <c r="U722" s="59"/>
      <c r="V722" s="59"/>
    </row>
    <row r="723" spans="7:22" x14ac:dyDescent="0.4">
      <c r="G723" s="59"/>
      <c r="H723" s="83">
        <v>41652</v>
      </c>
      <c r="I723" s="84">
        <v>3591.25</v>
      </c>
      <c r="J723" s="70">
        <v>6.0963082313537598</v>
      </c>
      <c r="K723" s="85">
        <f t="shared" si="79"/>
        <v>150.65829837113927</v>
      </c>
      <c r="L723" s="59"/>
      <c r="M723" s="83">
        <v>41652</v>
      </c>
      <c r="N723" s="86">
        <f t="shared" si="80"/>
        <v>4042.0655436203028</v>
      </c>
      <c r="O723" s="86">
        <f t="shared" si="81"/>
        <v>3068.4764037886653</v>
      </c>
      <c r="P723" s="86">
        <f t="shared" si="82"/>
        <v>2990.6124761060973</v>
      </c>
      <c r="Q723" s="61">
        <f t="shared" si="77"/>
        <v>10101.154423515065</v>
      </c>
      <c r="R723" s="61">
        <f t="shared" si="83"/>
        <v>-4734.8849443586223</v>
      </c>
      <c r="S723" s="62">
        <f t="shared" si="78"/>
        <v>2.1333473869412778</v>
      </c>
      <c r="T723" s="59"/>
      <c r="U723" s="59"/>
      <c r="V723" s="59"/>
    </row>
    <row r="724" spans="7:22" x14ac:dyDescent="0.4">
      <c r="G724" s="59"/>
      <c r="H724" s="83">
        <v>41659</v>
      </c>
      <c r="I724" s="84">
        <v>3541.47998046875</v>
      </c>
      <c r="J724" s="70">
        <v>5.9281077384948704</v>
      </c>
      <c r="K724" s="85">
        <f t="shared" si="79"/>
        <v>150.74396269412088</v>
      </c>
      <c r="L724" s="59"/>
      <c r="M724" s="83">
        <v>41659</v>
      </c>
      <c r="N724" s="86">
        <f t="shared" si="80"/>
        <v>3986.0478113397389</v>
      </c>
      <c r="O724" s="86">
        <f t="shared" si="81"/>
        <v>2983.8154542670045</v>
      </c>
      <c r="P724" s="86">
        <f t="shared" si="82"/>
        <v>2992.312938648392</v>
      </c>
      <c r="Q724" s="61">
        <f t="shared" si="77"/>
        <v>9962.1762042551363</v>
      </c>
      <c r="R724" s="61">
        <f t="shared" si="83"/>
        <v>-4740.3514262736526</v>
      </c>
      <c r="S724" s="62">
        <f t="shared" si="78"/>
        <v>2.101569126086146</v>
      </c>
      <c r="T724" s="59"/>
      <c r="U724" s="59"/>
      <c r="V724" s="59"/>
    </row>
    <row r="725" spans="7:22" x14ac:dyDescent="0.4">
      <c r="G725" s="59"/>
      <c r="H725" s="83">
        <v>41666</v>
      </c>
      <c r="I725" s="84">
        <v>3521.919921875</v>
      </c>
      <c r="J725" s="70">
        <v>5.8648796081542898</v>
      </c>
      <c r="K725" s="85">
        <f t="shared" si="79"/>
        <v>150.82967572584479</v>
      </c>
      <c r="L725" s="59"/>
      <c r="M725" s="83">
        <v>41666</v>
      </c>
      <c r="N725" s="86">
        <f t="shared" si="80"/>
        <v>3964.0323462863475</v>
      </c>
      <c r="O725" s="86">
        <f t="shared" si="81"/>
        <v>2951.9906155871099</v>
      </c>
      <c r="P725" s="86">
        <f t="shared" si="82"/>
        <v>2994.0143680738524</v>
      </c>
      <c r="Q725" s="61">
        <f t="shared" si="77"/>
        <v>9910.0373299473104</v>
      </c>
      <c r="R725" s="61">
        <f t="shared" si="83"/>
        <v>-4745.824219308146</v>
      </c>
      <c r="S725" s="62">
        <f t="shared" si="78"/>
        <v>2.0881593737983013</v>
      </c>
      <c r="T725" s="59"/>
      <c r="U725" s="59"/>
      <c r="V725" s="59"/>
    </row>
    <row r="726" spans="7:22" x14ac:dyDescent="0.4">
      <c r="G726" s="59"/>
      <c r="H726" s="83">
        <v>41673</v>
      </c>
      <c r="I726" s="84">
        <v>3561.90991210937</v>
      </c>
      <c r="J726" s="70">
        <v>5.9931774139404297</v>
      </c>
      <c r="K726" s="85">
        <f t="shared" si="79"/>
        <v>150.91543749400682</v>
      </c>
      <c r="L726" s="59"/>
      <c r="M726" s="83">
        <v>41673</v>
      </c>
      <c r="N726" s="86">
        <f t="shared" si="80"/>
        <v>4009.0423460402103</v>
      </c>
      <c r="O726" s="86">
        <f t="shared" si="81"/>
        <v>3016.5672043638901</v>
      </c>
      <c r="P726" s="86">
        <f t="shared" si="82"/>
        <v>2995.7167649322482</v>
      </c>
      <c r="Q726" s="61">
        <f t="shared" si="77"/>
        <v>10021.326315336348</v>
      </c>
      <c r="R726" s="61">
        <f t="shared" si="83"/>
        <v>-4751.3033307483665</v>
      </c>
      <c r="S726" s="62">
        <f t="shared" si="78"/>
        <v>2.1091741818466287</v>
      </c>
      <c r="T726" s="59"/>
      <c r="U726" s="59"/>
      <c r="V726" s="59"/>
    </row>
    <row r="727" spans="7:22" x14ac:dyDescent="0.4">
      <c r="G727" s="59"/>
      <c r="H727" s="83">
        <v>41680</v>
      </c>
      <c r="I727" s="84">
        <v>3663.8798828125</v>
      </c>
      <c r="J727" s="70">
        <v>6.3449230194091797</v>
      </c>
      <c r="K727" s="85">
        <f t="shared" si="79"/>
        <v>151.00124802631848</v>
      </c>
      <c r="L727" s="59"/>
      <c r="M727" s="83">
        <v>41680</v>
      </c>
      <c r="N727" s="86">
        <f t="shared" si="80"/>
        <v>4123.8127755739642</v>
      </c>
      <c r="O727" s="86">
        <f t="shared" si="81"/>
        <v>3193.6125651883608</v>
      </c>
      <c r="P727" s="86">
        <f t="shared" si="82"/>
        <v>2997.4201297736618</v>
      </c>
      <c r="Q727" s="61">
        <f t="shared" si="77"/>
        <v>10314.845470535987</v>
      </c>
      <c r="R727" s="61">
        <f t="shared" si="83"/>
        <v>-4756.7887678889892</v>
      </c>
      <c r="S727" s="62">
        <f t="shared" si="78"/>
        <v>2.1684472390632563</v>
      </c>
      <c r="T727" s="59"/>
      <c r="U727" s="59"/>
      <c r="V727" s="59"/>
    </row>
    <row r="728" spans="7:22" x14ac:dyDescent="0.4">
      <c r="G728" s="59"/>
      <c r="H728" s="83">
        <v>41687</v>
      </c>
      <c r="I728" s="84">
        <v>3662.60009765625</v>
      </c>
      <c r="J728" s="70">
        <v>6.3535175323486301</v>
      </c>
      <c r="K728" s="85">
        <f t="shared" si="79"/>
        <v>151.0871073505071</v>
      </c>
      <c r="L728" s="59"/>
      <c r="M728" s="83">
        <v>41687</v>
      </c>
      <c r="N728" s="86">
        <f t="shared" si="80"/>
        <v>4122.3723368734236</v>
      </c>
      <c r="O728" s="86">
        <f t="shared" si="81"/>
        <v>3197.9384718118363</v>
      </c>
      <c r="P728" s="86">
        <f t="shared" si="82"/>
        <v>2999.1244631484883</v>
      </c>
      <c r="Q728" s="61">
        <f t="shared" si="77"/>
        <v>10319.435271833749</v>
      </c>
      <c r="R728" s="61">
        <f t="shared" si="83"/>
        <v>-4762.280538033112</v>
      </c>
      <c r="S728" s="62">
        <f t="shared" si="78"/>
        <v>2.1669104097121963</v>
      </c>
      <c r="T728" s="59"/>
      <c r="U728" s="59"/>
      <c r="V728" s="59"/>
    </row>
    <row r="729" spans="7:22" x14ac:dyDescent="0.4">
      <c r="G729" s="59"/>
      <c r="H729" s="83">
        <v>41694</v>
      </c>
      <c r="I729" s="84">
        <v>3696.10009765625</v>
      </c>
      <c r="J729" s="70">
        <v>6.4664669036865199</v>
      </c>
      <c r="K729" s="85">
        <f t="shared" si="79"/>
        <v>151.17301549431573</v>
      </c>
      <c r="L729" s="59"/>
      <c r="M729" s="83">
        <v>41694</v>
      </c>
      <c r="N729" s="86">
        <f t="shared" si="80"/>
        <v>4160.0776472002681</v>
      </c>
      <c r="O729" s="86">
        <f t="shared" si="81"/>
        <v>3254.7896787423815</v>
      </c>
      <c r="P729" s="86">
        <f t="shared" si="82"/>
        <v>3000.829765607436</v>
      </c>
      <c r="Q729" s="61">
        <f t="shared" si="77"/>
        <v>10415.697091550086</v>
      </c>
      <c r="R729" s="61">
        <f t="shared" si="83"/>
        <v>-4767.7786484922635</v>
      </c>
      <c r="S729" s="62">
        <f t="shared" si="78"/>
        <v>2.1846016477388037</v>
      </c>
      <c r="T729" s="59"/>
      <c r="U729" s="59"/>
      <c r="V729" s="59"/>
    </row>
    <row r="730" spans="7:22" x14ac:dyDescent="0.4">
      <c r="G730" s="59"/>
      <c r="H730" s="83">
        <v>41701</v>
      </c>
      <c r="I730" s="84">
        <v>3703.39990234375</v>
      </c>
      <c r="J730" s="70">
        <v>6.4916362762451101</v>
      </c>
      <c r="K730" s="85">
        <f t="shared" si="79"/>
        <v>151.25897248550322</v>
      </c>
      <c r="L730" s="59"/>
      <c r="M730" s="83">
        <v>41701</v>
      </c>
      <c r="N730" s="86">
        <f t="shared" si="80"/>
        <v>4168.293808426165</v>
      </c>
      <c r="O730" s="86">
        <f t="shared" si="81"/>
        <v>3267.4582681350553</v>
      </c>
      <c r="P730" s="86">
        <f t="shared" si="82"/>
        <v>3002.5360377015263</v>
      </c>
      <c r="Q730" s="61">
        <f t="shared" si="77"/>
        <v>10438.288114262747</v>
      </c>
      <c r="R730" s="61">
        <f t="shared" si="83"/>
        <v>-4773.2831065864148</v>
      </c>
      <c r="S730" s="62">
        <f t="shared" si="78"/>
        <v>2.1868152131725593</v>
      </c>
      <c r="T730" s="59"/>
      <c r="U730" s="59"/>
      <c r="V730" s="59"/>
    </row>
    <row r="731" spans="7:22" x14ac:dyDescent="0.4">
      <c r="G731" s="59"/>
      <c r="H731" s="83">
        <v>41708</v>
      </c>
      <c r="I731" s="84">
        <v>3627.8701171875</v>
      </c>
      <c r="J731" s="70">
        <v>6.2227644920349103</v>
      </c>
      <c r="K731" s="85">
        <f t="shared" si="79"/>
        <v>151.34497835184419</v>
      </c>
      <c r="L731" s="59"/>
      <c r="M731" s="83">
        <v>41708</v>
      </c>
      <c r="N731" s="86">
        <f t="shared" si="80"/>
        <v>4083.2826445982159</v>
      </c>
      <c r="O731" s="86">
        <f t="shared" si="81"/>
        <v>3132.126081148449</v>
      </c>
      <c r="P731" s="86">
        <f t="shared" si="82"/>
        <v>3004.243279982094</v>
      </c>
      <c r="Q731" s="61">
        <f t="shared" si="77"/>
        <v>10219.65200572876</v>
      </c>
      <c r="R731" s="61">
        <f t="shared" si="83"/>
        <v>-4778.7939196439875</v>
      </c>
      <c r="S731" s="62">
        <f t="shared" si="78"/>
        <v>2.1385421044668331</v>
      </c>
      <c r="T731" s="59"/>
      <c r="U731" s="59"/>
      <c r="V731" s="59"/>
    </row>
    <row r="732" spans="7:22" x14ac:dyDescent="0.4">
      <c r="G732" s="59"/>
      <c r="H732" s="83">
        <v>41715</v>
      </c>
      <c r="I732" s="84">
        <v>3653.07006835937</v>
      </c>
      <c r="J732" s="70">
        <v>6.2945861816406197</v>
      </c>
      <c r="K732" s="85">
        <f t="shared" si="79"/>
        <v>151.43103312112905</v>
      </c>
      <c r="L732" s="59"/>
      <c r="M732" s="83">
        <v>41715</v>
      </c>
      <c r="N732" s="86">
        <f t="shared" si="80"/>
        <v>4111.6459872596097</v>
      </c>
      <c r="O732" s="86">
        <f t="shared" si="81"/>
        <v>3168.2763464355467</v>
      </c>
      <c r="P732" s="86">
        <f t="shared" si="82"/>
        <v>3005.9514930007872</v>
      </c>
      <c r="Q732" s="61">
        <f t="shared" si="77"/>
        <v>10285.873826695944</v>
      </c>
      <c r="R732" s="61">
        <f t="shared" si="83"/>
        <v>-4784.3110950018627</v>
      </c>
      <c r="S732" s="62">
        <f t="shared" si="78"/>
        <v>2.1499174327191071</v>
      </c>
      <c r="T732" s="59"/>
      <c r="U732" s="59"/>
      <c r="V732" s="59"/>
    </row>
    <row r="733" spans="7:22" x14ac:dyDescent="0.4">
      <c r="G733" s="59"/>
      <c r="H733" s="83">
        <v>41722</v>
      </c>
      <c r="I733" s="84">
        <v>3571.48999023437</v>
      </c>
      <c r="J733" s="70">
        <v>6.0226426124572701</v>
      </c>
      <c r="K733" s="85">
        <f t="shared" si="79"/>
        <v>151.517136821164</v>
      </c>
      <c r="L733" s="59"/>
      <c r="M733" s="83">
        <v>41722</v>
      </c>
      <c r="N733" s="86">
        <f t="shared" si="80"/>
        <v>4019.825027194197</v>
      </c>
      <c r="O733" s="86">
        <f t="shared" si="81"/>
        <v>3031.3980270438979</v>
      </c>
      <c r="P733" s="86">
        <f t="shared" si="82"/>
        <v>3007.6606773095673</v>
      </c>
      <c r="Q733" s="61">
        <f t="shared" si="77"/>
        <v>10058.883731547663</v>
      </c>
      <c r="R733" s="61">
        <f t="shared" si="83"/>
        <v>-4789.8346400053942</v>
      </c>
      <c r="S733" s="62">
        <f t="shared" si="78"/>
        <v>2.1000482245325145</v>
      </c>
      <c r="T733" s="59"/>
      <c r="U733" s="59"/>
      <c r="V733" s="59"/>
    </row>
    <row r="734" spans="7:22" x14ac:dyDescent="0.4">
      <c r="G734" s="59"/>
      <c r="H734" s="83">
        <v>41729</v>
      </c>
      <c r="I734" s="84">
        <v>3539.3798828125</v>
      </c>
      <c r="J734" s="70">
        <v>5.9146022796630797</v>
      </c>
      <c r="K734" s="85">
        <f t="shared" si="79"/>
        <v>151.60328947977112</v>
      </c>
      <c r="L734" s="59"/>
      <c r="M734" s="83">
        <v>41729</v>
      </c>
      <c r="N734" s="86">
        <f t="shared" si="80"/>
        <v>3983.6840849562891</v>
      </c>
      <c r="O734" s="86">
        <f t="shared" si="81"/>
        <v>2977.0177038621696</v>
      </c>
      <c r="P734" s="86">
        <f t="shared" si="82"/>
        <v>3009.3708334607104</v>
      </c>
      <c r="Q734" s="61">
        <f t="shared" si="77"/>
        <v>9970.0726222791691</v>
      </c>
      <c r="R734" s="61">
        <f t="shared" si="83"/>
        <v>-4795.3645620084144</v>
      </c>
      <c r="S734" s="62">
        <f t="shared" si="78"/>
        <v>2.0791062897006234</v>
      </c>
      <c r="T734" s="59"/>
      <c r="U734" s="59"/>
      <c r="V734" s="59"/>
    </row>
    <row r="735" spans="7:22" x14ac:dyDescent="0.4">
      <c r="G735" s="59"/>
      <c r="H735" s="83">
        <v>41736</v>
      </c>
      <c r="I735" s="84">
        <v>3446.85009765625</v>
      </c>
      <c r="J735" s="70">
        <v>5.6046009063720703</v>
      </c>
      <c r="K735" s="85">
        <f t="shared" si="79"/>
        <v>151.68949112478822</v>
      </c>
      <c r="L735" s="59"/>
      <c r="M735" s="83">
        <v>41736</v>
      </c>
      <c r="N735" s="86">
        <f t="shared" si="80"/>
        <v>3879.5388830520305</v>
      </c>
      <c r="O735" s="86">
        <f t="shared" si="81"/>
        <v>2820.9836151995773</v>
      </c>
      <c r="P735" s="86">
        <f t="shared" si="82"/>
        <v>3011.081962006806</v>
      </c>
      <c r="Q735" s="61">
        <f t="shared" si="77"/>
        <v>9711.6044602584152</v>
      </c>
      <c r="R735" s="61">
        <f t="shared" si="83"/>
        <v>-4800.9008683732454</v>
      </c>
      <c r="S735" s="62">
        <f t="shared" si="78"/>
        <v>2.0228712748966071</v>
      </c>
      <c r="T735" s="59"/>
      <c r="U735" s="59"/>
      <c r="V735" s="59"/>
    </row>
    <row r="736" spans="7:22" x14ac:dyDescent="0.4">
      <c r="G736" s="59"/>
      <c r="H736" s="83">
        <v>41743</v>
      </c>
      <c r="I736" s="84">
        <v>3534.53002929687</v>
      </c>
      <c r="J736" s="70">
        <v>5.8789982795715297</v>
      </c>
      <c r="K736" s="85">
        <f t="shared" si="79"/>
        <v>151.775741784069</v>
      </c>
      <c r="L736" s="59"/>
      <c r="M736" s="83">
        <v>41743</v>
      </c>
      <c r="N736" s="86">
        <f t="shared" si="80"/>
        <v>3978.2254213190777</v>
      </c>
      <c r="O736" s="86">
        <f t="shared" si="81"/>
        <v>2959.097016453431</v>
      </c>
      <c r="P736" s="86">
        <f t="shared" si="82"/>
        <v>3012.7940635007576</v>
      </c>
      <c r="Q736" s="61">
        <f t="shared" si="77"/>
        <v>9950.1165012732672</v>
      </c>
      <c r="R736" s="61">
        <f t="shared" si="83"/>
        <v>-4806.4435664707116</v>
      </c>
      <c r="S736" s="62">
        <f t="shared" si="78"/>
        <v>2.0701619323452216</v>
      </c>
      <c r="T736" s="59"/>
      <c r="U736" s="59"/>
      <c r="V736" s="59"/>
    </row>
    <row r="737" spans="1:22" x14ac:dyDescent="0.4">
      <c r="G737" s="59"/>
      <c r="H737" s="83">
        <v>41750</v>
      </c>
      <c r="I737" s="84">
        <v>3533.10009765625</v>
      </c>
      <c r="J737" s="70">
        <v>5.8753161430358798</v>
      </c>
      <c r="K737" s="85">
        <f t="shared" si="79"/>
        <v>151.86204148548296</v>
      </c>
      <c r="L737" s="59"/>
      <c r="M737" s="83">
        <v>41750</v>
      </c>
      <c r="N737" s="86">
        <f t="shared" si="80"/>
        <v>3976.6159879980105</v>
      </c>
      <c r="O737" s="86">
        <f t="shared" si="81"/>
        <v>2957.243673635714</v>
      </c>
      <c r="P737" s="86">
        <f t="shared" si="82"/>
        <v>3014.5071384957837</v>
      </c>
      <c r="Q737" s="61">
        <f t="shared" si="77"/>
        <v>9948.3668001295082</v>
      </c>
      <c r="R737" s="61">
        <f t="shared" si="83"/>
        <v>-4811.9926636801447</v>
      </c>
      <c r="S737" s="62">
        <f t="shared" si="78"/>
        <v>2.0674110489023763</v>
      </c>
      <c r="T737" s="59"/>
      <c r="U737" s="59"/>
      <c r="V737" s="59"/>
    </row>
    <row r="738" spans="1:22" x14ac:dyDescent="0.4">
      <c r="G738" s="59"/>
      <c r="H738" s="83">
        <v>41757</v>
      </c>
      <c r="I738" s="84">
        <v>3587.63989257812</v>
      </c>
      <c r="J738" s="70">
        <v>6.05395030975341</v>
      </c>
      <c r="K738" s="85">
        <f t="shared" si="79"/>
        <v>151.94839025691547</v>
      </c>
      <c r="L738" s="59"/>
      <c r="M738" s="83">
        <v>41757</v>
      </c>
      <c r="N738" s="86">
        <f t="shared" si="80"/>
        <v>4038.0022534514906</v>
      </c>
      <c r="O738" s="86">
        <f t="shared" si="81"/>
        <v>3047.1562411571681</v>
      </c>
      <c r="P738" s="86">
        <f t="shared" si="82"/>
        <v>3016.2211875454173</v>
      </c>
      <c r="Q738" s="61">
        <f t="shared" si="77"/>
        <v>10101.379682154076</v>
      </c>
      <c r="R738" s="61">
        <f t="shared" si="83"/>
        <v>-4817.5481673893964</v>
      </c>
      <c r="S738" s="62">
        <f t="shared" si="78"/>
        <v>2.0967885179709493</v>
      </c>
      <c r="T738" s="59"/>
      <c r="U738" s="59"/>
      <c r="V738" s="59"/>
    </row>
    <row r="739" spans="1:22" x14ac:dyDescent="0.4">
      <c r="G739" s="59"/>
      <c r="H739" s="83">
        <v>41764</v>
      </c>
      <c r="I739" s="84">
        <v>3555.69995117187</v>
      </c>
      <c r="J739" s="70">
        <v>5.9557309150695801</v>
      </c>
      <c r="K739" s="85">
        <f t="shared" si="79"/>
        <v>152.03478812626773</v>
      </c>
      <c r="L739" s="59"/>
      <c r="M739" s="83">
        <v>41764</v>
      </c>
      <c r="N739" s="86">
        <f t="shared" si="80"/>
        <v>4002.0528384501808</v>
      </c>
      <c r="O739" s="86">
        <f t="shared" si="81"/>
        <v>2997.7191255218895</v>
      </c>
      <c r="P739" s="86">
        <f t="shared" si="82"/>
        <v>3017.936211203506</v>
      </c>
      <c r="Q739" s="61">
        <f t="shared" si="77"/>
        <v>10017.708175175576</v>
      </c>
      <c r="R739" s="61">
        <f t="shared" si="83"/>
        <v>-4823.1100849948498</v>
      </c>
      <c r="S739" s="62">
        <f t="shared" si="78"/>
        <v>2.0770225017964261</v>
      </c>
      <c r="T739" s="59"/>
      <c r="U739" s="59"/>
      <c r="V739" s="59"/>
    </row>
    <row r="740" spans="1:22" x14ac:dyDescent="0.4">
      <c r="G740" s="59"/>
      <c r="H740" s="83">
        <v>41771</v>
      </c>
      <c r="I740" s="84">
        <v>3587.19995117187</v>
      </c>
      <c r="J740" s="70">
        <v>6.0754356384277299</v>
      </c>
      <c r="K740" s="85">
        <f t="shared" si="79"/>
        <v>152.12123512145683</v>
      </c>
      <c r="L740" s="59"/>
      <c r="M740" s="83">
        <v>41771</v>
      </c>
      <c r="N740" s="86">
        <f t="shared" si="80"/>
        <v>4037.5070854739301</v>
      </c>
      <c r="O740" s="86">
        <f t="shared" si="81"/>
        <v>3057.9705276995919</v>
      </c>
      <c r="P740" s="86">
        <f t="shared" si="82"/>
        <v>3019.6522100242119</v>
      </c>
      <c r="Q740" s="61">
        <f t="shared" si="77"/>
        <v>10115.129823197734</v>
      </c>
      <c r="R740" s="61">
        <f t="shared" si="83"/>
        <v>-4828.6784239014241</v>
      </c>
      <c r="S740" s="62">
        <f t="shared" si="78"/>
        <v>2.0948029533565458</v>
      </c>
      <c r="T740" s="59"/>
      <c r="U740" s="59"/>
      <c r="V740" s="59"/>
    </row>
    <row r="741" spans="1:22" x14ac:dyDescent="0.4">
      <c r="G741" s="59"/>
      <c r="H741" s="83">
        <v>41778</v>
      </c>
      <c r="I741" s="84">
        <v>3677.330078125</v>
      </c>
      <c r="J741" s="70">
        <v>6.3780708312988201</v>
      </c>
      <c r="K741" s="85">
        <f t="shared" si="79"/>
        <v>152.20773127041574</v>
      </c>
      <c r="L741" s="59"/>
      <c r="M741" s="83">
        <v>41778</v>
      </c>
      <c r="N741" s="86">
        <f t="shared" si="80"/>
        <v>4138.9513961176808</v>
      </c>
      <c r="O741" s="86">
        <f t="shared" si="81"/>
        <v>3210.2969706942172</v>
      </c>
      <c r="P741" s="86">
        <f t="shared" si="82"/>
        <v>3021.3691845620128</v>
      </c>
      <c r="Q741" s="61">
        <f t="shared" si="77"/>
        <v>10370.617551373911</v>
      </c>
      <c r="R741" s="61">
        <f t="shared" si="83"/>
        <v>-4834.25319152259</v>
      </c>
      <c r="S741" s="62">
        <f t="shared" si="78"/>
        <v>2.1452367388534723</v>
      </c>
      <c r="T741" s="59"/>
      <c r="U741" s="59"/>
      <c r="V741" s="59"/>
    </row>
    <row r="742" spans="1:22" x14ac:dyDescent="0.4">
      <c r="G742" s="59"/>
      <c r="H742" s="83">
        <v>41785</v>
      </c>
      <c r="I742" s="84">
        <v>3736.82006835937</v>
      </c>
      <c r="J742" s="70">
        <v>6.5812616348266602</v>
      </c>
      <c r="K742" s="85">
        <f t="shared" si="79"/>
        <v>152.29427660109329</v>
      </c>
      <c r="L742" s="59"/>
      <c r="M742" s="83">
        <v>41785</v>
      </c>
      <c r="N742" s="86">
        <f t="shared" si="80"/>
        <v>4205.9092630767218</v>
      </c>
      <c r="O742" s="86">
        <f t="shared" si="81"/>
        <v>3312.5697171550014</v>
      </c>
      <c r="P742" s="86">
        <f t="shared" si="82"/>
        <v>3023.0871353717016</v>
      </c>
      <c r="Q742" s="61">
        <f t="shared" si="77"/>
        <v>10541.566115603424</v>
      </c>
      <c r="R742" s="61">
        <f t="shared" si="83"/>
        <v>-4839.8343952803752</v>
      </c>
      <c r="S742" s="62">
        <f t="shared" si="78"/>
        <v>2.1780840530170131</v>
      </c>
      <c r="T742" s="59"/>
      <c r="U742" s="59"/>
      <c r="V742" s="59"/>
    </row>
    <row r="743" spans="1:22" x14ac:dyDescent="0.4">
      <c r="G743" s="59"/>
      <c r="H743" s="83">
        <v>41792</v>
      </c>
      <c r="I743" s="84">
        <v>3794.57006835937</v>
      </c>
      <c r="J743" s="70">
        <v>6.7955002784729004</v>
      </c>
      <c r="K743" s="85">
        <f t="shared" si="79"/>
        <v>152.38087114145421</v>
      </c>
      <c r="L743" s="59"/>
      <c r="M743" s="83">
        <v>41792</v>
      </c>
      <c r="N743" s="86">
        <f t="shared" si="80"/>
        <v>4270.9087159535957</v>
      </c>
      <c r="O743" s="86">
        <f t="shared" si="81"/>
        <v>3420.4032120933298</v>
      </c>
      <c r="P743" s="86">
        <f t="shared" si="82"/>
        <v>3024.8060630083864</v>
      </c>
      <c r="Q743" s="61">
        <f t="shared" si="77"/>
        <v>10716.117991055311</v>
      </c>
      <c r="R743" s="61">
        <f t="shared" si="83"/>
        <v>-4845.422042605378</v>
      </c>
      <c r="S743" s="62">
        <f t="shared" si="78"/>
        <v>2.2115964093177869</v>
      </c>
      <c r="T743" s="59"/>
      <c r="U743" s="59"/>
      <c r="V743" s="59"/>
    </row>
    <row r="744" spans="1:22" x14ac:dyDescent="0.4">
      <c r="G744" s="59"/>
      <c r="H744" s="83">
        <v>41799</v>
      </c>
      <c r="I744" s="84">
        <v>3775.56005859375</v>
      </c>
      <c r="J744" s="70">
        <v>6.72245121002197</v>
      </c>
      <c r="K744" s="85">
        <f t="shared" si="79"/>
        <v>152.46751491947913</v>
      </c>
      <c r="L744" s="59"/>
      <c r="M744" s="83">
        <v>41799</v>
      </c>
      <c r="N744" s="86">
        <f t="shared" si="80"/>
        <v>4249.5123482661611</v>
      </c>
      <c r="O744" s="86">
        <f t="shared" si="81"/>
        <v>3383.6351658669914</v>
      </c>
      <c r="P744" s="86">
        <f t="shared" si="82"/>
        <v>3026.5259680274912</v>
      </c>
      <c r="Q744" s="61">
        <f t="shared" si="77"/>
        <v>10659.673482160644</v>
      </c>
      <c r="R744" s="61">
        <f t="shared" si="83"/>
        <v>-4851.0161409367747</v>
      </c>
      <c r="S744" s="62">
        <f t="shared" si="78"/>
        <v>2.1974104337039302</v>
      </c>
      <c r="T744" s="59"/>
      <c r="U744" s="59"/>
      <c r="V744" s="59"/>
    </row>
    <row r="745" spans="1:22" ht="17.5" customHeight="1" x14ac:dyDescent="0.4">
      <c r="A745" s="4"/>
      <c r="G745" s="59"/>
      <c r="H745" s="83">
        <v>41806</v>
      </c>
      <c r="I745" s="84">
        <v>3802.63989257812</v>
      </c>
      <c r="J745" s="70">
        <v>6.8200545310974103</v>
      </c>
      <c r="K745" s="85">
        <f t="shared" si="79"/>
        <v>152.55420796316457</v>
      </c>
      <c r="L745" s="85"/>
      <c r="M745" s="83">
        <v>41806</v>
      </c>
      <c r="N745" s="86">
        <f t="shared" si="80"/>
        <v>4279.9915585342233</v>
      </c>
      <c r="O745" s="86">
        <f t="shared" si="81"/>
        <v>3432.7621909919812</v>
      </c>
      <c r="P745" s="86">
        <f t="shared" si="82"/>
        <v>3028.2468509847554</v>
      </c>
      <c r="Q745" s="61">
        <f t="shared" si="77"/>
        <v>10741.000600510959</v>
      </c>
      <c r="R745" s="61">
        <f t="shared" si="83"/>
        <v>-4856.6166977223302</v>
      </c>
      <c r="S745" s="62">
        <f t="shared" si="78"/>
        <v>2.2116220548243604</v>
      </c>
      <c r="T745" s="59"/>
      <c r="U745" s="59"/>
      <c r="V745" s="59"/>
    </row>
    <row r="746" spans="1:22" ht="17.5" customHeight="1" x14ac:dyDescent="0.4">
      <c r="G746" s="59"/>
      <c r="H746" s="83">
        <v>41813</v>
      </c>
      <c r="I746" s="84">
        <v>3844.43994140625</v>
      </c>
      <c r="J746" s="70">
        <v>6.9514226913452104</v>
      </c>
      <c r="K746" s="85">
        <f t="shared" si="79"/>
        <v>152.64095030052303</v>
      </c>
      <c r="L746" s="59"/>
      <c r="M746" s="83">
        <v>41813</v>
      </c>
      <c r="N746" s="86">
        <f t="shared" si="80"/>
        <v>4327.038836526518</v>
      </c>
      <c r="O746" s="86">
        <f t="shared" si="81"/>
        <v>3498.8841921493918</v>
      </c>
      <c r="P746" s="86">
        <f t="shared" si="82"/>
        <v>3029.9687124362354</v>
      </c>
      <c r="Q746" s="61">
        <f t="shared" si="77"/>
        <v>10855.891741112146</v>
      </c>
      <c r="R746" s="61">
        <f t="shared" si="83"/>
        <v>-4862.2237204184075</v>
      </c>
      <c r="S746" s="62">
        <f t="shared" si="78"/>
        <v>2.2327009955391288</v>
      </c>
      <c r="T746" s="59"/>
      <c r="U746" s="59"/>
      <c r="V746" s="59"/>
    </row>
    <row r="747" spans="1:22" x14ac:dyDescent="0.4">
      <c r="G747" s="59"/>
      <c r="H747" s="83">
        <v>41820</v>
      </c>
      <c r="I747" s="84">
        <v>3923.01000976562</v>
      </c>
      <c r="J747" s="70">
        <v>7.2510886192321697</v>
      </c>
      <c r="K747" s="85">
        <f t="shared" si="79"/>
        <v>152.72774195958289</v>
      </c>
      <c r="L747" s="59"/>
      <c r="M747" s="83">
        <v>41820</v>
      </c>
      <c r="N747" s="86">
        <f t="shared" si="80"/>
        <v>4415.4719353292476</v>
      </c>
      <c r="O747" s="86">
        <f t="shared" si="81"/>
        <v>3649.7161044879813</v>
      </c>
      <c r="P747" s="86">
        <f t="shared" si="82"/>
        <v>3031.6915529383023</v>
      </c>
      <c r="Q747" s="61">
        <f t="shared" si="77"/>
        <v>11096.879592755531</v>
      </c>
      <c r="R747" s="61">
        <f t="shared" si="83"/>
        <v>-4867.8372164899793</v>
      </c>
      <c r="S747" s="62">
        <f t="shared" si="78"/>
        <v>2.2796324320715655</v>
      </c>
      <c r="T747" s="59"/>
      <c r="U747" s="59"/>
      <c r="V747" s="59"/>
    </row>
    <row r="748" spans="1:22" x14ac:dyDescent="0.4">
      <c r="G748" s="59"/>
      <c r="H748" s="83">
        <v>41827</v>
      </c>
      <c r="I748" s="84">
        <v>3904.580078125</v>
      </c>
      <c r="J748" s="70">
        <v>7.1822228431701598</v>
      </c>
      <c r="K748" s="85">
        <f t="shared" si="79"/>
        <v>152.81458296838844</v>
      </c>
      <c r="L748" s="59"/>
      <c r="M748" s="83">
        <v>41827</v>
      </c>
      <c r="N748" s="86">
        <f t="shared" si="80"/>
        <v>4394.7284639318714</v>
      </c>
      <c r="O748" s="86">
        <f t="shared" si="81"/>
        <v>3615.0536496291415</v>
      </c>
      <c r="P748" s="86">
        <f t="shared" si="82"/>
        <v>3033.4153730476451</v>
      </c>
      <c r="Q748" s="61">
        <f t="shared" si="77"/>
        <v>11043.197486608658</v>
      </c>
      <c r="R748" s="61">
        <f t="shared" si="83"/>
        <v>-4873.4571934106343</v>
      </c>
      <c r="S748" s="62">
        <f t="shared" si="78"/>
        <v>2.2659884037845011</v>
      </c>
      <c r="T748" s="59"/>
      <c r="U748" s="59"/>
      <c r="V748" s="59"/>
    </row>
    <row r="749" spans="1:22" x14ac:dyDescent="0.4">
      <c r="G749" s="59"/>
      <c r="H749" s="83">
        <v>41834</v>
      </c>
      <c r="I749" s="84">
        <v>3939.88989257812</v>
      </c>
      <c r="J749" s="70">
        <v>7.3058128356933496</v>
      </c>
      <c r="K749" s="85">
        <f t="shared" si="79"/>
        <v>152.90147335499998</v>
      </c>
      <c r="L749" s="59"/>
      <c r="M749" s="83">
        <v>41834</v>
      </c>
      <c r="N749" s="86">
        <f t="shared" si="80"/>
        <v>4434.4707777091307</v>
      </c>
      <c r="O749" s="86">
        <f t="shared" si="81"/>
        <v>3677.260638090027</v>
      </c>
      <c r="P749" s="86">
        <f t="shared" si="82"/>
        <v>3035.1401733212683</v>
      </c>
      <c r="Q749" s="61">
        <f t="shared" si="77"/>
        <v>11146.871589120427</v>
      </c>
      <c r="R749" s="61">
        <f t="shared" si="83"/>
        <v>-4879.0836586625928</v>
      </c>
      <c r="S749" s="62">
        <f t="shared" si="78"/>
        <v>2.2846239927306145</v>
      </c>
      <c r="T749" s="59"/>
      <c r="U749" s="59"/>
      <c r="V749" s="59"/>
    </row>
    <row r="750" spans="1:22" x14ac:dyDescent="0.4">
      <c r="G750" s="59"/>
      <c r="H750" s="83">
        <v>41841</v>
      </c>
      <c r="I750" s="84">
        <v>3965.169921875</v>
      </c>
      <c r="J750" s="70">
        <v>7.3980417251586896</v>
      </c>
      <c r="K750" s="85">
        <f t="shared" si="79"/>
        <v>152.98841314749373</v>
      </c>
      <c r="L750" s="59"/>
      <c r="M750" s="83">
        <v>41841</v>
      </c>
      <c r="N750" s="86">
        <f t="shared" si="80"/>
        <v>4462.9242508348198</v>
      </c>
      <c r="O750" s="86">
        <f t="shared" si="81"/>
        <v>3723.6825315265378</v>
      </c>
      <c r="P750" s="86">
        <f t="shared" si="82"/>
        <v>3036.8659543164931</v>
      </c>
      <c r="Q750" s="61">
        <f t="shared" si="77"/>
        <v>11223.47273667785</v>
      </c>
      <c r="R750" s="61">
        <f t="shared" si="83"/>
        <v>-4884.7166197367105</v>
      </c>
      <c r="S750" s="62">
        <f t="shared" si="78"/>
        <v>2.2976712080552182</v>
      </c>
      <c r="T750" s="59"/>
      <c r="U750" s="59"/>
      <c r="V750" s="59"/>
    </row>
    <row r="751" spans="1:22" x14ac:dyDescent="0.4">
      <c r="G751" s="59"/>
      <c r="H751" s="83">
        <v>41848</v>
      </c>
      <c r="I751" s="84">
        <v>3879.669921875</v>
      </c>
      <c r="J751" s="70">
        <v>7.0863060951232901</v>
      </c>
      <c r="K751" s="85">
        <f t="shared" si="79"/>
        <v>153.07540237396188</v>
      </c>
      <c r="L751" s="59"/>
      <c r="M751" s="83">
        <v>41848</v>
      </c>
      <c r="N751" s="86">
        <f t="shared" si="80"/>
        <v>4366.6912946274997</v>
      </c>
      <c r="O751" s="86">
        <f t="shared" si="81"/>
        <v>3566.7755332773036</v>
      </c>
      <c r="P751" s="86">
        <f t="shared" si="82"/>
        <v>3038.5927165909584</v>
      </c>
      <c r="Q751" s="61">
        <f t="shared" si="77"/>
        <v>10972.059544495762</v>
      </c>
      <c r="R751" s="61">
        <f t="shared" si="83"/>
        <v>-4890.3560841324934</v>
      </c>
      <c r="S751" s="62">
        <f t="shared" si="78"/>
        <v>2.2436115807796253</v>
      </c>
      <c r="T751" s="59"/>
      <c r="U751" s="59"/>
      <c r="V751" s="59"/>
    </row>
    <row r="752" spans="1:22" x14ac:dyDescent="0.4">
      <c r="E752" s="4"/>
      <c r="F752" s="4"/>
      <c r="G752" s="59"/>
      <c r="H752" s="83">
        <v>41855</v>
      </c>
      <c r="I752" s="84">
        <v>3888.09008789062</v>
      </c>
      <c r="J752" s="70">
        <v>7.1145896911620996</v>
      </c>
      <c r="K752" s="85">
        <f t="shared" si="79"/>
        <v>153.16244106251258</v>
      </c>
      <c r="L752" s="59"/>
      <c r="M752" s="83">
        <v>41855</v>
      </c>
      <c r="N752" s="86">
        <f t="shared" si="80"/>
        <v>4376.1684579893654</v>
      </c>
      <c r="O752" s="86">
        <f t="shared" si="81"/>
        <v>3581.011615799021</v>
      </c>
      <c r="P752" s="86">
        <f t="shared" si="82"/>
        <v>3040.3204607026196</v>
      </c>
      <c r="Q752" s="61">
        <f t="shared" si="77"/>
        <v>10997.500534491006</v>
      </c>
      <c r="R752" s="61">
        <f t="shared" si="83"/>
        <v>-4896.0020593581048</v>
      </c>
      <c r="S752" s="62">
        <f t="shared" si="78"/>
        <v>2.2462205695911908</v>
      </c>
      <c r="T752" s="59"/>
      <c r="U752" s="59"/>
      <c r="V752" s="59"/>
    </row>
    <row r="753" spans="2:22" x14ac:dyDescent="0.4">
      <c r="B753" s="27"/>
      <c r="C753" s="4"/>
      <c r="D753" s="4"/>
      <c r="G753" s="59"/>
      <c r="H753" s="83">
        <v>41862</v>
      </c>
      <c r="I753" s="84">
        <v>3987.51000976562</v>
      </c>
      <c r="J753" s="70">
        <v>7.4914994239807102</v>
      </c>
      <c r="K753" s="85">
        <f t="shared" si="79"/>
        <v>153.24952924126998</v>
      </c>
      <c r="L753" s="59"/>
      <c r="M753" s="83">
        <v>41862</v>
      </c>
      <c r="N753" s="86">
        <f t="shared" si="80"/>
        <v>4488.0687268540678</v>
      </c>
      <c r="O753" s="86">
        <f t="shared" si="81"/>
        <v>3770.7229259266874</v>
      </c>
      <c r="P753" s="86">
        <f t="shared" si="82"/>
        <v>3042.0491872097491</v>
      </c>
      <c r="Q753" s="61">
        <f t="shared" si="77"/>
        <v>11300.840839990506</v>
      </c>
      <c r="R753" s="61">
        <f t="shared" si="83"/>
        <v>-4901.6545529303767</v>
      </c>
      <c r="S753" s="62">
        <f t="shared" si="78"/>
        <v>2.3055155596867749</v>
      </c>
      <c r="T753" s="59"/>
      <c r="U753" s="59"/>
      <c r="V753" s="59"/>
    </row>
    <row r="754" spans="2:22" x14ac:dyDescent="0.4">
      <c r="G754" s="59"/>
      <c r="H754" s="83">
        <v>41869</v>
      </c>
      <c r="I754" s="84">
        <v>4052.75</v>
      </c>
      <c r="J754" s="70">
        <v>7.7460532188415501</v>
      </c>
      <c r="K754" s="85">
        <f t="shared" si="79"/>
        <v>153.33666693837421</v>
      </c>
      <c r="L754" s="59"/>
      <c r="M754" s="83">
        <v>41869</v>
      </c>
      <c r="N754" s="86">
        <f t="shared" si="80"/>
        <v>4561.4984008095189</v>
      </c>
      <c r="O754" s="86">
        <f t="shared" si="81"/>
        <v>3898.8483886465897</v>
      </c>
      <c r="P754" s="86">
        <f t="shared" si="82"/>
        <v>3043.7788966709372</v>
      </c>
      <c r="Q754" s="61">
        <f t="shared" si="77"/>
        <v>11504.125686127047</v>
      </c>
      <c r="R754" s="61">
        <f t="shared" si="83"/>
        <v>-4907.3135723748182</v>
      </c>
      <c r="S754" s="62">
        <f t="shared" si="78"/>
        <v>2.3442817575156103</v>
      </c>
      <c r="T754" s="59"/>
      <c r="U754" s="59"/>
      <c r="V754" s="59"/>
    </row>
    <row r="755" spans="2:22" x14ac:dyDescent="0.4">
      <c r="G755" s="59"/>
      <c r="H755" s="83">
        <v>41876</v>
      </c>
      <c r="I755" s="84">
        <v>4082.56005859375</v>
      </c>
      <c r="J755" s="70">
        <v>7.86164999008178</v>
      </c>
      <c r="K755" s="85">
        <f t="shared" si="79"/>
        <v>153.42385418198143</v>
      </c>
      <c r="L755" s="59"/>
      <c r="M755" s="83">
        <v>41876</v>
      </c>
      <c r="N755" s="86">
        <f t="shared" si="80"/>
        <v>4595.0505652912725</v>
      </c>
      <c r="O755" s="86">
        <f t="shared" si="81"/>
        <v>3957.0321207421098</v>
      </c>
      <c r="P755" s="86">
        <f t="shared" si="82"/>
        <v>3045.5095896450921</v>
      </c>
      <c r="Q755" s="61">
        <f t="shared" si="77"/>
        <v>11597.592275678475</v>
      </c>
      <c r="R755" s="61">
        <f t="shared" si="83"/>
        <v>-4912.9791252256291</v>
      </c>
      <c r="S755" s="62">
        <f t="shared" si="78"/>
        <v>2.3606027992528573</v>
      </c>
      <c r="T755" s="59"/>
      <c r="U755" s="59"/>
      <c r="V755" s="59"/>
    </row>
    <row r="756" spans="2:22" x14ac:dyDescent="0.4">
      <c r="G756" s="59"/>
      <c r="H756" s="83">
        <v>41883</v>
      </c>
      <c r="I756" s="84">
        <v>4089.919921875</v>
      </c>
      <c r="J756" s="70">
        <v>7.8800945281982404</v>
      </c>
      <c r="K756" s="85">
        <f t="shared" si="79"/>
        <v>153.51109100026375</v>
      </c>
      <c r="L756" s="59"/>
      <c r="M756" s="83">
        <v>41883</v>
      </c>
      <c r="N756" s="86">
        <f t="shared" si="80"/>
        <v>4603.3343243653817</v>
      </c>
      <c r="O756" s="86">
        <f t="shared" si="81"/>
        <v>3966.3158754082633</v>
      </c>
      <c r="P756" s="86">
        <f t="shared" si="82"/>
        <v>3047.2412666914388</v>
      </c>
      <c r="Q756" s="61">
        <f t="shared" si="77"/>
        <v>11616.891466465084</v>
      </c>
      <c r="R756" s="61">
        <f t="shared" si="83"/>
        <v>-4918.6512190257044</v>
      </c>
      <c r="S756" s="62">
        <f t="shared" si="78"/>
        <v>2.3618042729946156</v>
      </c>
      <c r="T756" s="59"/>
      <c r="U756" s="59"/>
      <c r="V756" s="59"/>
    </row>
    <row r="757" spans="2:22" x14ac:dyDescent="0.4">
      <c r="G757" s="59"/>
      <c r="H757" s="83">
        <v>41890</v>
      </c>
      <c r="I757" s="84">
        <v>4069.22998046875</v>
      </c>
      <c r="J757" s="70">
        <v>7.8069257736206001</v>
      </c>
      <c r="K757" s="85">
        <f t="shared" si="79"/>
        <v>153.59837742140937</v>
      </c>
      <c r="L757" s="59"/>
      <c r="M757" s="83">
        <v>41890</v>
      </c>
      <c r="N757" s="86">
        <f t="shared" si="80"/>
        <v>4580.0471404439822</v>
      </c>
      <c r="O757" s="86">
        <f t="shared" si="81"/>
        <v>3929.4875871400641</v>
      </c>
      <c r="P757" s="86">
        <f t="shared" si="82"/>
        <v>3048.9739283695208</v>
      </c>
      <c r="Q757" s="61">
        <f t="shared" si="77"/>
        <v>11558.508655953567</v>
      </c>
      <c r="R757" s="61">
        <f t="shared" si="83"/>
        <v>-4924.3298613266506</v>
      </c>
      <c r="S757" s="62">
        <f t="shared" si="78"/>
        <v>2.3472246948216462</v>
      </c>
      <c r="T757" s="59"/>
      <c r="U757" s="59"/>
      <c r="V757" s="59"/>
    </row>
    <row r="758" spans="2:22" x14ac:dyDescent="0.4">
      <c r="G758" s="59"/>
      <c r="H758" s="83">
        <v>41897</v>
      </c>
      <c r="I758" s="84">
        <v>4100.08984375</v>
      </c>
      <c r="J758" s="70">
        <v>7.9151411056518501</v>
      </c>
      <c r="K758" s="85">
        <f t="shared" si="79"/>
        <v>153.68571347362246</v>
      </c>
      <c r="L758" s="59"/>
      <c r="M758" s="83">
        <v>41897</v>
      </c>
      <c r="N758" s="86">
        <f t="shared" si="80"/>
        <v>4614.7808933294609</v>
      </c>
      <c r="O758" s="86">
        <f t="shared" si="81"/>
        <v>3983.9559933073015</v>
      </c>
      <c r="P758" s="86">
        <f t="shared" si="82"/>
        <v>3050.7075752392002</v>
      </c>
      <c r="Q758" s="61">
        <f t="shared" si="77"/>
        <v>11649.444461875963</v>
      </c>
      <c r="R758" s="61">
        <f t="shared" si="83"/>
        <v>-4930.0150596887897</v>
      </c>
      <c r="S758" s="62">
        <f t="shared" si="78"/>
        <v>2.3629632609299454</v>
      </c>
      <c r="T758" s="59"/>
      <c r="U758" s="59"/>
      <c r="V758" s="59"/>
    </row>
    <row r="759" spans="2:22" x14ac:dyDescent="0.4">
      <c r="G759" s="59"/>
      <c r="H759" s="83">
        <v>41904</v>
      </c>
      <c r="I759" s="84">
        <v>4053.71997070312</v>
      </c>
      <c r="J759" s="70">
        <v>7.7294530868530202</v>
      </c>
      <c r="K759" s="85">
        <f t="shared" si="79"/>
        <v>153.77309918512327</v>
      </c>
      <c r="L759" s="59"/>
      <c r="M759" s="83">
        <v>41904</v>
      </c>
      <c r="N759" s="86">
        <f t="shared" si="80"/>
        <v>4562.5901335369535</v>
      </c>
      <c r="O759" s="86">
        <f t="shared" si="81"/>
        <v>3890.4929854462393</v>
      </c>
      <c r="P759" s="86">
        <f t="shared" si="82"/>
        <v>3052.4422078606567</v>
      </c>
      <c r="Q759" s="61">
        <f t="shared" si="77"/>
        <v>11505.52532684385</v>
      </c>
      <c r="R759" s="61">
        <f t="shared" si="83"/>
        <v>-4935.7068216811749</v>
      </c>
      <c r="S759" s="62">
        <f t="shared" si="78"/>
        <v>2.3310795682400149</v>
      </c>
      <c r="T759" s="59"/>
      <c r="U759" s="59"/>
      <c r="V759" s="59"/>
    </row>
    <row r="760" spans="2:22" x14ac:dyDescent="0.4">
      <c r="G760" s="59"/>
      <c r="H760" s="83">
        <v>41911</v>
      </c>
      <c r="I760" s="84">
        <v>4027.31005859375</v>
      </c>
      <c r="J760" s="70">
        <v>7.6249265670776296</v>
      </c>
      <c r="K760" s="85">
        <f t="shared" si="79"/>
        <v>153.86053458414807</v>
      </c>
      <c r="L760" s="59"/>
      <c r="M760" s="83">
        <v>41911</v>
      </c>
      <c r="N760" s="86">
        <f t="shared" si="80"/>
        <v>4532.8649415432674</v>
      </c>
      <c r="O760" s="86">
        <f t="shared" si="81"/>
        <v>3837.8812822106056</v>
      </c>
      <c r="P760" s="86">
        <f t="shared" si="82"/>
        <v>3054.1778267943891</v>
      </c>
      <c r="Q760" s="61">
        <f t="shared" si="77"/>
        <v>11424.924050548263</v>
      </c>
      <c r="R760" s="61">
        <f t="shared" si="83"/>
        <v>-4941.405154881596</v>
      </c>
      <c r="S760" s="62">
        <f t="shared" si="78"/>
        <v>2.3120800040574738</v>
      </c>
      <c r="T760" s="59"/>
      <c r="U760" s="59"/>
      <c r="V760" s="59"/>
    </row>
    <row r="761" spans="2:22" x14ac:dyDescent="0.4">
      <c r="G761" s="59"/>
      <c r="H761" s="83">
        <v>41918</v>
      </c>
      <c r="I761" s="84">
        <v>3870.86010742187</v>
      </c>
      <c r="J761" s="70">
        <v>7.04141998291015</v>
      </c>
      <c r="K761" s="85">
        <f t="shared" si="79"/>
        <v>153.9480196989492</v>
      </c>
      <c r="L761" s="59"/>
      <c r="M761" s="83">
        <v>41918</v>
      </c>
      <c r="N761" s="86">
        <f t="shared" si="80"/>
        <v>4356.7755696162403</v>
      </c>
      <c r="O761" s="86">
        <f t="shared" si="81"/>
        <v>3544.1828475145567</v>
      </c>
      <c r="P761" s="86">
        <f t="shared" si="82"/>
        <v>3055.9144326012147</v>
      </c>
      <c r="Q761" s="61">
        <f t="shared" si="77"/>
        <v>10956.872849732012</v>
      </c>
      <c r="R761" s="61">
        <f t="shared" si="83"/>
        <v>-4947.1100668765921</v>
      </c>
      <c r="S761" s="62">
        <f t="shared" si="78"/>
        <v>2.2148027235322347</v>
      </c>
      <c r="T761" s="59"/>
      <c r="U761" s="59"/>
      <c r="V761" s="59"/>
    </row>
    <row r="762" spans="2:22" x14ac:dyDescent="0.4">
      <c r="G762" s="59"/>
      <c r="H762" s="83">
        <v>41925</v>
      </c>
      <c r="I762" s="84">
        <v>3815.46997070312</v>
      </c>
      <c r="J762" s="70">
        <v>6.8274483680725098</v>
      </c>
      <c r="K762" s="85">
        <f t="shared" si="79"/>
        <v>154.03555455779502</v>
      </c>
      <c r="L762" s="59"/>
      <c r="M762" s="83">
        <v>41925</v>
      </c>
      <c r="N762" s="86">
        <f t="shared" si="80"/>
        <v>4294.4322175557381</v>
      </c>
      <c r="O762" s="86">
        <f t="shared" si="81"/>
        <v>3436.4837571317767</v>
      </c>
      <c r="P762" s="86">
        <f t="shared" si="82"/>
        <v>3057.6520258422697</v>
      </c>
      <c r="Q762" s="61">
        <f t="shared" si="77"/>
        <v>10788.568000529784</v>
      </c>
      <c r="R762" s="61">
        <f t="shared" si="83"/>
        <v>-4952.8215652614617</v>
      </c>
      <c r="S762" s="62">
        <f t="shared" si="78"/>
        <v>2.1782670460409066</v>
      </c>
      <c r="T762" s="59"/>
      <c r="U762" s="59"/>
      <c r="V762" s="59"/>
    </row>
    <row r="763" spans="2:22" x14ac:dyDescent="0.4">
      <c r="G763" s="59"/>
      <c r="H763" s="83">
        <v>41932</v>
      </c>
      <c r="I763" s="84">
        <v>4042.02001953125</v>
      </c>
      <c r="J763" s="70">
        <v>7.6575145721435502</v>
      </c>
      <c r="K763" s="85">
        <f t="shared" si="79"/>
        <v>154.12313918897004</v>
      </c>
      <c r="L763" s="59"/>
      <c r="M763" s="83">
        <v>41932</v>
      </c>
      <c r="N763" s="86">
        <f t="shared" si="80"/>
        <v>4549.421468171452</v>
      </c>
      <c r="O763" s="86">
        <f t="shared" si="81"/>
        <v>3854.2839181660911</v>
      </c>
      <c r="P763" s="86">
        <f t="shared" si="82"/>
        <v>3059.390607079009</v>
      </c>
      <c r="Q763" s="61">
        <f t="shared" si="77"/>
        <v>11463.095993416553</v>
      </c>
      <c r="R763" s="61">
        <f t="shared" si="83"/>
        <v>-4958.5396576402709</v>
      </c>
      <c r="S763" s="62">
        <f t="shared" si="78"/>
        <v>2.3117887089506004</v>
      </c>
      <c r="T763" s="59"/>
      <c r="U763" s="59"/>
      <c r="V763" s="59"/>
    </row>
    <row r="764" spans="2:22" x14ac:dyDescent="0.4">
      <c r="G764" s="59"/>
      <c r="H764" s="83">
        <v>41939</v>
      </c>
      <c r="I764" s="84">
        <v>4158.2099609375</v>
      </c>
      <c r="J764" s="70">
        <v>8.0952959060668892</v>
      </c>
      <c r="K764" s="85">
        <f t="shared" si="79"/>
        <v>154.21077362077477</v>
      </c>
      <c r="L764" s="59"/>
      <c r="M764" s="83">
        <v>41939</v>
      </c>
      <c r="N764" s="86">
        <f t="shared" si="80"/>
        <v>4680.1969248156474</v>
      </c>
      <c r="O764" s="86">
        <f t="shared" si="81"/>
        <v>4074.633946770959</v>
      </c>
      <c r="P764" s="86">
        <f t="shared" si="82"/>
        <v>3061.1301768732069</v>
      </c>
      <c r="Q764" s="61">
        <f t="shared" si="77"/>
        <v>11815.961048459812</v>
      </c>
      <c r="R764" s="61">
        <f t="shared" si="83"/>
        <v>-4964.2643516258649</v>
      </c>
      <c r="S764" s="62">
        <f t="shared" si="78"/>
        <v>2.3802038351543309</v>
      </c>
      <c r="T764" s="59"/>
      <c r="U764" s="59"/>
      <c r="V764" s="59"/>
    </row>
    <row r="765" spans="2:22" x14ac:dyDescent="0.4">
      <c r="G765" s="59"/>
      <c r="H765" s="83">
        <v>41946</v>
      </c>
      <c r="I765" s="84">
        <v>4160.5</v>
      </c>
      <c r="J765" s="70">
        <v>8.1223497390746999</v>
      </c>
      <c r="K765" s="85">
        <f t="shared" si="79"/>
        <v>154.29845788152588</v>
      </c>
      <c r="L765" s="59"/>
      <c r="M765" s="83">
        <v>41946</v>
      </c>
      <c r="N765" s="86">
        <f t="shared" si="80"/>
        <v>4682.7744362637713</v>
      </c>
      <c r="O765" s="86">
        <f t="shared" si="81"/>
        <v>4088.2510483127671</v>
      </c>
      <c r="P765" s="86">
        <f t="shared" si="82"/>
        <v>3062.8707357869575</v>
      </c>
      <c r="Q765" s="61">
        <f t="shared" si="77"/>
        <v>11833.896220363495</v>
      </c>
      <c r="R765" s="61">
        <f t="shared" si="83"/>
        <v>-4969.9956548398795</v>
      </c>
      <c r="S765" s="62">
        <f t="shared" si="78"/>
        <v>2.3810677196144856</v>
      </c>
      <c r="T765" s="59"/>
      <c r="U765" s="59"/>
      <c r="V765" s="59"/>
    </row>
    <row r="766" spans="2:22" x14ac:dyDescent="0.4">
      <c r="G766" s="59"/>
      <c r="H766" s="83">
        <v>41953</v>
      </c>
      <c r="I766" s="84">
        <v>4224.990234375</v>
      </c>
      <c r="J766" s="70">
        <v>8.3805961608886701</v>
      </c>
      <c r="K766" s="85">
        <f t="shared" si="79"/>
        <v>154.3861919995561</v>
      </c>
      <c r="L766" s="59"/>
      <c r="M766" s="83">
        <v>41953</v>
      </c>
      <c r="N766" s="86">
        <f t="shared" si="80"/>
        <v>4755.3602362685569</v>
      </c>
      <c r="O766" s="86">
        <f t="shared" si="81"/>
        <v>4218.2351340293544</v>
      </c>
      <c r="P766" s="86">
        <f t="shared" si="82"/>
        <v>3064.6122843826747</v>
      </c>
      <c r="Q766" s="61">
        <f t="shared" si="77"/>
        <v>12038.207654680586</v>
      </c>
      <c r="R766" s="61">
        <f t="shared" si="83"/>
        <v>-4975.7335749127487</v>
      </c>
      <c r="S766" s="62">
        <f t="shared" si="78"/>
        <v>2.4193834885726733</v>
      </c>
      <c r="T766" s="59"/>
      <c r="U766" s="59"/>
      <c r="V766" s="59"/>
    </row>
    <row r="767" spans="2:22" x14ac:dyDescent="0.4">
      <c r="G767" s="59"/>
      <c r="H767" s="83">
        <v>41960</v>
      </c>
      <c r="I767" s="84">
        <v>4251.31982421875</v>
      </c>
      <c r="J767" s="70">
        <v>8.4875783920287997</v>
      </c>
      <c r="K767" s="85">
        <f t="shared" si="79"/>
        <v>154.47397600321432</v>
      </c>
      <c r="L767" s="59"/>
      <c r="M767" s="83">
        <v>41960</v>
      </c>
      <c r="N767" s="86">
        <f t="shared" si="80"/>
        <v>4784.9950230099639</v>
      </c>
      <c r="O767" s="86">
        <f t="shared" si="81"/>
        <v>4272.0828791597314</v>
      </c>
      <c r="P767" s="86">
        <f t="shared" si="82"/>
        <v>3066.354823223091</v>
      </c>
      <c r="Q767" s="61">
        <f t="shared" si="77"/>
        <v>12123.432725392786</v>
      </c>
      <c r="R767" s="61">
        <f t="shared" si="83"/>
        <v>-4981.478119483716</v>
      </c>
      <c r="S767" s="62">
        <f t="shared" si="78"/>
        <v>2.4337018922105127</v>
      </c>
      <c r="T767" s="59"/>
      <c r="U767" s="59"/>
      <c r="V767" s="59"/>
    </row>
    <row r="768" spans="2:22" x14ac:dyDescent="0.4">
      <c r="G768" s="59"/>
      <c r="H768" s="83">
        <v>41967</v>
      </c>
      <c r="I768" s="84">
        <v>4337.7900390625</v>
      </c>
      <c r="J768" s="70">
        <v>8.8392829895019496</v>
      </c>
      <c r="K768" s="85">
        <f t="shared" si="79"/>
        <v>154.56180992086547</v>
      </c>
      <c r="L768" s="59"/>
      <c r="M768" s="83">
        <v>41967</v>
      </c>
      <c r="N768" s="86">
        <f t="shared" si="80"/>
        <v>4882.3199867327248</v>
      </c>
      <c r="O768" s="86">
        <f t="shared" si="81"/>
        <v>4449.1075992846036</v>
      </c>
      <c r="P768" s="86">
        <f t="shared" si="82"/>
        <v>3068.09835287126</v>
      </c>
      <c r="Q768" s="61">
        <f t="shared" si="77"/>
        <v>12399.52593888859</v>
      </c>
      <c r="R768" s="61">
        <f t="shared" si="83"/>
        <v>-4987.2292962008441</v>
      </c>
      <c r="S768" s="62">
        <f t="shared" si="78"/>
        <v>2.4862554341213592</v>
      </c>
      <c r="T768" s="59"/>
      <c r="U768" s="59"/>
      <c r="V768" s="59"/>
    </row>
    <row r="769" spans="7:22" x14ac:dyDescent="0.4">
      <c r="G769" s="59"/>
      <c r="H769" s="83">
        <v>41974</v>
      </c>
      <c r="I769" s="84">
        <v>4311.56982421875</v>
      </c>
      <c r="J769" s="70">
        <v>8.7322959899902308</v>
      </c>
      <c r="K769" s="85">
        <f t="shared" si="79"/>
        <v>154.64969378089066</v>
      </c>
      <c r="L769" s="59"/>
      <c r="M769" s="83">
        <v>41974</v>
      </c>
      <c r="N769" s="86">
        <f t="shared" si="80"/>
        <v>4852.8083050157065</v>
      </c>
      <c r="O769" s="86">
        <f t="shared" si="81"/>
        <v>4395.2574540728747</v>
      </c>
      <c r="P769" s="86">
        <f t="shared" si="82"/>
        <v>3069.8428738905554</v>
      </c>
      <c r="Q769" s="61">
        <f t="shared" si="77"/>
        <v>12317.908632979137</v>
      </c>
      <c r="R769" s="61">
        <f t="shared" si="83"/>
        <v>-4992.9871127210263</v>
      </c>
      <c r="S769" s="62">
        <f t="shared" si="78"/>
        <v>2.4670419440089946</v>
      </c>
      <c r="T769" s="59"/>
      <c r="U769" s="59"/>
      <c r="V769" s="59"/>
    </row>
    <row r="770" spans="7:22" x14ac:dyDescent="0.4">
      <c r="G770" s="59"/>
      <c r="H770" s="83">
        <v>41981</v>
      </c>
      <c r="I770" s="84">
        <v>4199.27978515625</v>
      </c>
      <c r="J770" s="70">
        <v>8.2852907180786097</v>
      </c>
      <c r="K770" s="85">
        <f t="shared" si="79"/>
        <v>154.73762761168715</v>
      </c>
      <c r="L770" s="59"/>
      <c r="M770" s="83">
        <v>41981</v>
      </c>
      <c r="N770" s="86">
        <f t="shared" si="80"/>
        <v>4726.4223118973468</v>
      </c>
      <c r="O770" s="86">
        <f t="shared" si="81"/>
        <v>4170.2647081064588</v>
      </c>
      <c r="P770" s="86">
        <f t="shared" si="82"/>
        <v>3071.5883868446704</v>
      </c>
      <c r="Q770" s="61">
        <f t="shared" ref="Q770:Q833" si="84">SUM(N770:P770)</f>
        <v>11968.275406848477</v>
      </c>
      <c r="R770" s="61">
        <f t="shared" si="83"/>
        <v>-4998.7515767099958</v>
      </c>
      <c r="S770" s="62">
        <f t="shared" ref="S770:S833" si="85">Q770/-R770</f>
        <v>2.3942528895835986</v>
      </c>
      <c r="T770" s="59"/>
      <c r="U770" s="59"/>
      <c r="V770" s="59"/>
    </row>
    <row r="771" spans="7:22" x14ac:dyDescent="0.4">
      <c r="G771" s="59"/>
      <c r="H771" s="83">
        <v>41988</v>
      </c>
      <c r="I771" s="84">
        <v>4281.77978515625</v>
      </c>
      <c r="J771" s="70">
        <v>8.5865726470947195</v>
      </c>
      <c r="K771" s="85">
        <f t="shared" ref="K771:K834" si="86">K770*(1+Tbill_YTM)^(1/52)</f>
        <v>154.82561144166829</v>
      </c>
      <c r="L771" s="59"/>
      <c r="M771" s="83">
        <v>41988</v>
      </c>
      <c r="N771" s="86">
        <f t="shared" ref="N771:N834" si="87">IF(YEAR(M771)&lt;&gt;YEAR(M770), Q770*$C$5, N770)*(I771/I770)</f>
        <v>4819.2786731500228</v>
      </c>
      <c r="O771" s="86">
        <f t="shared" ref="O771:O834" si="88">IF(YEAR(M771)&lt;&gt;YEAR(M770), Q770*$C$6, O770)*(J771/J770)</f>
        <v>4321.9100080142316</v>
      </c>
      <c r="P771" s="86">
        <f t="shared" ref="P771:P834" si="89">IF(YEAR(M771)&lt;&gt;YEAR(M770), Q770*$C$7, P770)*(1+Tbill_YTM)^(1/52)</f>
        <v>3073.3348922976193</v>
      </c>
      <c r="Q771" s="61">
        <f t="shared" si="84"/>
        <v>12214.523573461873</v>
      </c>
      <c r="R771" s="61">
        <f t="shared" ref="R771:R834" si="90">R770*EXP($C$20/52) - IF(YEAR(M772)&lt;&gt;YEAR(M771), Initial_Assets * $C$19, 0)</f>
        <v>-5004.5226958423355</v>
      </c>
      <c r="S771" s="62">
        <f t="shared" si="85"/>
        <v>2.4406970086496904</v>
      </c>
      <c r="T771" s="59"/>
      <c r="U771" s="59"/>
      <c r="V771" s="59"/>
    </row>
    <row r="772" spans="7:22" x14ac:dyDescent="0.4">
      <c r="G772" s="59"/>
      <c r="H772" s="83">
        <v>41995</v>
      </c>
      <c r="I772" s="84">
        <v>4314.08984375</v>
      </c>
      <c r="J772" s="70">
        <v>8.7156934738159109</v>
      </c>
      <c r="K772" s="85">
        <f t="shared" si="86"/>
        <v>154.91364529926364</v>
      </c>
      <c r="L772" s="59"/>
      <c r="M772" s="83">
        <v>41995</v>
      </c>
      <c r="N772" s="86">
        <f t="shared" si="87"/>
        <v>4855.644666760646</v>
      </c>
      <c r="O772" s="86">
        <f t="shared" si="88"/>
        <v>4386.9008508318493</v>
      </c>
      <c r="P772" s="86">
        <f t="shared" si="89"/>
        <v>3075.0823908137372</v>
      </c>
      <c r="Q772" s="61">
        <f t="shared" si="84"/>
        <v>12317.627908406232</v>
      </c>
      <c r="R772" s="61">
        <f t="shared" si="90"/>
        <v>-5010.3004778014883</v>
      </c>
      <c r="S772" s="62">
        <f t="shared" si="85"/>
        <v>2.4584609172604326</v>
      </c>
      <c r="T772" s="59"/>
      <c r="U772" s="59"/>
      <c r="V772" s="59"/>
    </row>
    <row r="773" spans="7:22" ht="17.5" customHeight="1" thickBot="1" x14ac:dyDescent="0.45">
      <c r="G773" s="74" t="s">
        <v>49</v>
      </c>
      <c r="H773" s="90">
        <v>42002</v>
      </c>
      <c r="I773" s="91">
        <v>4230.240234375</v>
      </c>
      <c r="J773" s="73">
        <v>8.37739753723144</v>
      </c>
      <c r="K773" s="92">
        <f t="shared" si="86"/>
        <v>155.00172921291892</v>
      </c>
      <c r="L773" s="74"/>
      <c r="M773" s="90">
        <v>42002</v>
      </c>
      <c r="N773" s="86">
        <f t="shared" si="87"/>
        <v>4761.2692774391817</v>
      </c>
      <c r="O773" s="86">
        <f t="shared" si="88"/>
        <v>4216.62515946043</v>
      </c>
      <c r="P773" s="86">
        <f t="shared" si="89"/>
        <v>3076.8308829576799</v>
      </c>
      <c r="Q773" s="75">
        <f t="shared" si="84"/>
        <v>12054.725319857293</v>
      </c>
      <c r="R773" s="61">
        <f t="shared" si="90"/>
        <v>-5216.0849302797697</v>
      </c>
      <c r="S773" s="76">
        <f t="shared" si="85"/>
        <v>2.3110676840936186</v>
      </c>
      <c r="T773" s="74"/>
      <c r="U773" s="74"/>
      <c r="V773" s="74"/>
    </row>
    <row r="774" spans="7:22" ht="17.5" customHeight="1" thickTop="1" x14ac:dyDescent="0.4">
      <c r="G774" s="59"/>
      <c r="H774" s="83">
        <v>42009</v>
      </c>
      <c r="I774" s="84">
        <v>4213.27978515625</v>
      </c>
      <c r="J774" s="70">
        <v>8.3072643280029297</v>
      </c>
      <c r="K774" s="85">
        <f t="shared" si="86"/>
        <v>155.089863211096</v>
      </c>
      <c r="L774" s="59"/>
      <c r="M774" s="83">
        <v>42009</v>
      </c>
      <c r="N774" s="86">
        <f t="shared" si="87"/>
        <v>4802.557556239587</v>
      </c>
      <c r="O774" s="86">
        <f t="shared" si="88"/>
        <v>3586.1419679011324</v>
      </c>
      <c r="P774" s="86">
        <f t="shared" si="89"/>
        <v>3618.473891350975</v>
      </c>
      <c r="Q774" s="61">
        <f t="shared" si="84"/>
        <v>12007.173415491696</v>
      </c>
      <c r="R774" s="61">
        <f t="shared" si="90"/>
        <v>-5222.106963396458</v>
      </c>
      <c r="S774" s="62">
        <f t="shared" si="85"/>
        <v>2.2992967205869395</v>
      </c>
      <c r="T774" s="59"/>
      <c r="U774" s="59"/>
      <c r="V774" s="59"/>
    </row>
    <row r="775" spans="7:22" x14ac:dyDescent="0.4">
      <c r="G775" s="59"/>
      <c r="H775" s="83">
        <v>42016</v>
      </c>
      <c r="I775" s="84">
        <v>4142.14013671875</v>
      </c>
      <c r="J775" s="70">
        <v>8.0156526565551705</v>
      </c>
      <c r="K775" s="85">
        <f t="shared" si="86"/>
        <v>155.17804732227293</v>
      </c>
      <c r="L775" s="59"/>
      <c r="M775" s="83">
        <v>42016</v>
      </c>
      <c r="N775" s="86">
        <f t="shared" si="87"/>
        <v>4721.4681737220972</v>
      </c>
      <c r="O775" s="86">
        <f t="shared" si="88"/>
        <v>3460.2568615631221</v>
      </c>
      <c r="P775" s="86">
        <f t="shared" si="89"/>
        <v>3620.5313559545216</v>
      </c>
      <c r="Q775" s="61">
        <f t="shared" si="84"/>
        <v>11802.25639123974</v>
      </c>
      <c r="R775" s="61">
        <f t="shared" si="90"/>
        <v>-5228.1359490231889</v>
      </c>
      <c r="S775" s="62">
        <f t="shared" si="85"/>
        <v>2.2574501708290202</v>
      </c>
      <c r="T775" s="59"/>
      <c r="U775" s="59"/>
      <c r="V775" s="59"/>
    </row>
    <row r="776" spans="7:22" x14ac:dyDescent="0.4">
      <c r="G776" s="59"/>
      <c r="H776" s="83">
        <v>42023</v>
      </c>
      <c r="I776" s="84">
        <v>4278.14013671875</v>
      </c>
      <c r="J776" s="70">
        <v>8.5625791549682599</v>
      </c>
      <c r="K776" s="85">
        <f t="shared" si="86"/>
        <v>155.266281574944</v>
      </c>
      <c r="L776" s="59"/>
      <c r="M776" s="83">
        <v>42023</v>
      </c>
      <c r="N776" s="86">
        <f t="shared" si="87"/>
        <v>4876.4894068122139</v>
      </c>
      <c r="O776" s="86">
        <f t="shared" si="88"/>
        <v>3696.3581810678911</v>
      </c>
      <c r="P776" s="86">
        <f t="shared" si="89"/>
        <v>3622.5899904326402</v>
      </c>
      <c r="Q776" s="61">
        <f t="shared" si="84"/>
        <v>12195.437578312745</v>
      </c>
      <c r="R776" s="61">
        <f t="shared" si="90"/>
        <v>-5234.1718951867188</v>
      </c>
      <c r="S776" s="62">
        <f t="shared" si="85"/>
        <v>2.3299650493954016</v>
      </c>
      <c r="T776" s="59"/>
      <c r="U776" s="59"/>
      <c r="V776" s="59"/>
    </row>
    <row r="777" spans="7:22" x14ac:dyDescent="0.4">
      <c r="G777" s="59"/>
      <c r="H777" s="83">
        <v>42030</v>
      </c>
      <c r="I777" s="84">
        <v>4148.43017578125</v>
      </c>
      <c r="J777" s="70">
        <v>8.0464115142822195</v>
      </c>
      <c r="K777" s="85">
        <f t="shared" si="86"/>
        <v>155.35456599761963</v>
      </c>
      <c r="L777" s="59"/>
      <c r="M777" s="83">
        <v>42030</v>
      </c>
      <c r="N777" s="86">
        <f t="shared" si="87"/>
        <v>4728.6379502783748</v>
      </c>
      <c r="O777" s="86">
        <f t="shared" si="88"/>
        <v>3473.5350752113673</v>
      </c>
      <c r="P777" s="86">
        <f t="shared" si="89"/>
        <v>3624.6497954505217</v>
      </c>
      <c r="Q777" s="61">
        <f t="shared" si="84"/>
        <v>11826.822820940262</v>
      </c>
      <c r="R777" s="61">
        <f t="shared" si="90"/>
        <v>-5240.2148099230717</v>
      </c>
      <c r="S777" s="62">
        <f t="shared" si="85"/>
        <v>2.2569347345350304</v>
      </c>
      <c r="T777" s="59"/>
      <c r="U777" s="59"/>
      <c r="V777" s="59"/>
    </row>
    <row r="778" spans="7:22" x14ac:dyDescent="0.4">
      <c r="G778" s="59"/>
      <c r="H778" s="83">
        <v>42037</v>
      </c>
      <c r="I778" s="84">
        <v>4228.68017578125</v>
      </c>
      <c r="J778" s="70">
        <v>8.3638648986816406</v>
      </c>
      <c r="K778" s="85">
        <f t="shared" si="86"/>
        <v>155.44290061882651</v>
      </c>
      <c r="L778" s="59"/>
      <c r="M778" s="83">
        <v>42037</v>
      </c>
      <c r="N778" s="86">
        <f t="shared" si="87"/>
        <v>4820.1118764216235</v>
      </c>
      <c r="O778" s="86">
        <f t="shared" si="88"/>
        <v>3610.5757253817824</v>
      </c>
      <c r="P778" s="86">
        <f t="shared" si="89"/>
        <v>3626.7107716737351</v>
      </c>
      <c r="Q778" s="61">
        <f t="shared" si="84"/>
        <v>12057.398373477141</v>
      </c>
      <c r="R778" s="61">
        <f t="shared" si="90"/>
        <v>-5246.2647012775487</v>
      </c>
      <c r="S778" s="62">
        <f t="shared" si="85"/>
        <v>2.2982825038433483</v>
      </c>
      <c r="T778" s="59"/>
      <c r="U778" s="59"/>
      <c r="V778" s="59"/>
    </row>
    <row r="779" spans="7:22" x14ac:dyDescent="0.4">
      <c r="G779" s="59"/>
      <c r="H779" s="83">
        <v>42044</v>
      </c>
      <c r="I779" s="84">
        <v>4384.02978515625</v>
      </c>
      <c r="J779" s="70">
        <v>8.9809265136718697</v>
      </c>
      <c r="K779" s="85">
        <f t="shared" si="86"/>
        <v>155.53128546710752</v>
      </c>
      <c r="L779" s="59"/>
      <c r="M779" s="83">
        <v>42044</v>
      </c>
      <c r="N779" s="86">
        <f t="shared" si="87"/>
        <v>4997.1889941082445</v>
      </c>
      <c r="O779" s="86">
        <f t="shared" si="88"/>
        <v>3876.9534963211222</v>
      </c>
      <c r="P779" s="86">
        <f t="shared" si="89"/>
        <v>3628.7729197682274</v>
      </c>
      <c r="Q779" s="61">
        <f t="shared" si="84"/>
        <v>12502.915410197595</v>
      </c>
      <c r="R779" s="61">
        <f t="shared" si="90"/>
        <v>-5252.3215773047405</v>
      </c>
      <c r="S779" s="62">
        <f t="shared" si="85"/>
        <v>2.3804550475779398</v>
      </c>
      <c r="T779" s="59"/>
      <c r="U779" s="59"/>
      <c r="V779" s="59"/>
    </row>
    <row r="780" spans="7:22" x14ac:dyDescent="0.4">
      <c r="G780" s="59"/>
      <c r="H780" s="83">
        <v>42051</v>
      </c>
      <c r="I780" s="84">
        <v>4443.0498046875</v>
      </c>
      <c r="J780" s="70">
        <v>9.2343959808349592</v>
      </c>
      <c r="K780" s="85">
        <f t="shared" si="86"/>
        <v>155.61972057102179</v>
      </c>
      <c r="L780" s="59"/>
      <c r="M780" s="83">
        <v>42051</v>
      </c>
      <c r="N780" s="86">
        <f t="shared" si="87"/>
        <v>5064.4636720842536</v>
      </c>
      <c r="O780" s="86">
        <f t="shared" si="88"/>
        <v>3986.3730907730555</v>
      </c>
      <c r="P780" s="86">
        <f t="shared" si="89"/>
        <v>3630.8362404003256</v>
      </c>
      <c r="Q780" s="61">
        <f t="shared" si="84"/>
        <v>12681.673003257634</v>
      </c>
      <c r="R780" s="61">
        <f t="shared" si="90"/>
        <v>-5258.3854460685361</v>
      </c>
      <c r="S780" s="62">
        <f t="shared" si="85"/>
        <v>2.4117047206456053</v>
      </c>
      <c r="T780" s="59"/>
      <c r="U780" s="59"/>
      <c r="V780" s="59"/>
    </row>
    <row r="781" spans="7:22" x14ac:dyDescent="0.4">
      <c r="G781" s="59"/>
      <c r="H781" s="83">
        <v>42058</v>
      </c>
      <c r="I781" s="84">
        <v>4440.669921875</v>
      </c>
      <c r="J781" s="70">
        <v>9.2319345474243093</v>
      </c>
      <c r="K781" s="85">
        <f t="shared" si="86"/>
        <v>155.70820595914466</v>
      </c>
      <c r="L781" s="59"/>
      <c r="M781" s="83">
        <v>42058</v>
      </c>
      <c r="N781" s="86">
        <f t="shared" si="87"/>
        <v>5061.7509340827555</v>
      </c>
      <c r="O781" s="86">
        <f t="shared" si="88"/>
        <v>3985.3105207973572</v>
      </c>
      <c r="P781" s="86">
        <f t="shared" si="89"/>
        <v>3632.900734236734</v>
      </c>
      <c r="Q781" s="61">
        <f t="shared" si="84"/>
        <v>12679.962189116846</v>
      </c>
      <c r="R781" s="61">
        <f t="shared" si="90"/>
        <v>-5264.4563156421336</v>
      </c>
      <c r="S781" s="62">
        <f t="shared" si="85"/>
        <v>2.4085986147213769</v>
      </c>
      <c r="T781" s="59"/>
      <c r="U781" s="59"/>
      <c r="V781" s="59"/>
    </row>
    <row r="782" spans="7:22" x14ac:dyDescent="0.4">
      <c r="G782" s="59"/>
      <c r="H782" s="83">
        <v>42065</v>
      </c>
      <c r="I782" s="84">
        <v>4399.22998046875</v>
      </c>
      <c r="J782" s="70">
        <v>9.0529060363769496</v>
      </c>
      <c r="K782" s="85">
        <f t="shared" si="86"/>
        <v>155.79674166006777</v>
      </c>
      <c r="L782" s="59"/>
      <c r="M782" s="83">
        <v>42065</v>
      </c>
      <c r="N782" s="86">
        <f t="shared" si="87"/>
        <v>5014.5151192593803</v>
      </c>
      <c r="O782" s="86">
        <f t="shared" si="88"/>
        <v>3908.026154781267</v>
      </c>
      <c r="P782" s="86">
        <f t="shared" si="89"/>
        <v>3634.9664019445368</v>
      </c>
      <c r="Q782" s="61">
        <f t="shared" si="84"/>
        <v>12557.507675985184</v>
      </c>
      <c r="R782" s="61">
        <f t="shared" si="90"/>
        <v>-5270.5341941080533</v>
      </c>
      <c r="S782" s="62">
        <f t="shared" si="85"/>
        <v>2.382587269810954</v>
      </c>
      <c r="T782" s="59"/>
      <c r="U782" s="59"/>
      <c r="V782" s="59"/>
    </row>
    <row r="783" spans="7:22" x14ac:dyDescent="0.4">
      <c r="G783" s="59"/>
      <c r="H783" s="83">
        <v>42072</v>
      </c>
      <c r="I783" s="84">
        <v>4314.89990234375</v>
      </c>
      <c r="J783" s="70">
        <v>8.7065410614013601</v>
      </c>
      <c r="K783" s="85">
        <f t="shared" si="86"/>
        <v>155.88532770239897</v>
      </c>
      <c r="L783" s="59"/>
      <c r="M783" s="83">
        <v>42072</v>
      </c>
      <c r="N783" s="86">
        <f t="shared" si="87"/>
        <v>4918.3904670717084</v>
      </c>
      <c r="O783" s="86">
        <f t="shared" si="88"/>
        <v>3758.5047330559523</v>
      </c>
      <c r="P783" s="86">
        <f t="shared" si="89"/>
        <v>3637.0332441911974</v>
      </c>
      <c r="Q783" s="61">
        <f t="shared" si="84"/>
        <v>12313.928444318859</v>
      </c>
      <c r="R783" s="61">
        <f t="shared" si="90"/>
        <v>-5276.6190895581458</v>
      </c>
      <c r="S783" s="62">
        <f t="shared" si="85"/>
        <v>2.3336777272186997</v>
      </c>
      <c r="T783" s="59"/>
      <c r="U783" s="59"/>
      <c r="V783" s="59"/>
    </row>
    <row r="784" spans="7:22" x14ac:dyDescent="0.4">
      <c r="G784" s="59"/>
      <c r="H784" s="83">
        <v>42079</v>
      </c>
      <c r="I784" s="84">
        <v>4458.5400390625</v>
      </c>
      <c r="J784" s="70">
        <v>9.28791999816894</v>
      </c>
      <c r="K784" s="85">
        <f t="shared" si="86"/>
        <v>155.97396411476237</v>
      </c>
      <c r="L784" s="59"/>
      <c r="M784" s="83">
        <v>42079</v>
      </c>
      <c r="N784" s="86">
        <f t="shared" si="87"/>
        <v>5082.120401743573</v>
      </c>
      <c r="O784" s="86">
        <f t="shared" si="88"/>
        <v>4009.4787387063984</v>
      </c>
      <c r="P784" s="86">
        <f t="shared" si="89"/>
        <v>3639.1012616445587</v>
      </c>
      <c r="Q784" s="61">
        <f t="shared" si="84"/>
        <v>12730.70040209453</v>
      </c>
      <c r="R784" s="61">
        <f t="shared" si="90"/>
        <v>-5282.7110100936052</v>
      </c>
      <c r="S784" s="62">
        <f t="shared" si="85"/>
        <v>2.4098801501293843</v>
      </c>
      <c r="T784" s="59"/>
      <c r="U784" s="59"/>
      <c r="V784" s="59"/>
    </row>
    <row r="785" spans="1:22" x14ac:dyDescent="0.4">
      <c r="G785" s="59"/>
      <c r="H785" s="83">
        <v>42086</v>
      </c>
      <c r="I785" s="84">
        <v>4332.85986328125</v>
      </c>
      <c r="J785" s="70">
        <v>8.7625246047973597</v>
      </c>
      <c r="K785" s="85">
        <f t="shared" si="86"/>
        <v>156.06265092579838</v>
      </c>
      <c r="L785" s="59"/>
      <c r="M785" s="83">
        <v>42086</v>
      </c>
      <c r="N785" s="86">
        <f t="shared" si="87"/>
        <v>4938.8623442098087</v>
      </c>
      <c r="O785" s="86">
        <f t="shared" si="88"/>
        <v>3782.6721275864779</v>
      </c>
      <c r="P785" s="86">
        <f t="shared" si="89"/>
        <v>3641.1704549728433</v>
      </c>
      <c r="Q785" s="61">
        <f t="shared" si="84"/>
        <v>12362.704926769131</v>
      </c>
      <c r="R785" s="61">
        <f t="shared" si="90"/>
        <v>-5288.809963824976</v>
      </c>
      <c r="S785" s="62">
        <f t="shared" si="85"/>
        <v>2.3375211080241138</v>
      </c>
      <c r="T785" s="59"/>
      <c r="U785" s="59"/>
      <c r="V785" s="59"/>
    </row>
    <row r="786" spans="1:22" x14ac:dyDescent="0.4">
      <c r="G786" s="59"/>
      <c r="H786" s="83">
        <v>42093</v>
      </c>
      <c r="I786" s="84">
        <v>4316.009765625</v>
      </c>
      <c r="J786" s="70">
        <v>8.6926889419555593</v>
      </c>
      <c r="K786" s="85">
        <f t="shared" si="86"/>
        <v>156.15138816416371</v>
      </c>
      <c r="L786" s="59"/>
      <c r="M786" s="83">
        <v>42093</v>
      </c>
      <c r="N786" s="86">
        <f t="shared" si="87"/>
        <v>4919.6555580600971</v>
      </c>
      <c r="O786" s="86">
        <f t="shared" si="88"/>
        <v>3752.5249465790112</v>
      </c>
      <c r="P786" s="86">
        <f t="shared" si="89"/>
        <v>3643.2408248446541</v>
      </c>
      <c r="Q786" s="61">
        <f t="shared" si="84"/>
        <v>12315.421329483763</v>
      </c>
      <c r="R786" s="61">
        <f t="shared" si="90"/>
        <v>-5294.9159588721686</v>
      </c>
      <c r="S786" s="62">
        <f t="shared" si="85"/>
        <v>2.3258955241485988</v>
      </c>
      <c r="T786" s="59"/>
      <c r="U786" s="59"/>
      <c r="V786" s="59"/>
    </row>
    <row r="787" spans="1:22" x14ac:dyDescent="0.4">
      <c r="G787" s="59"/>
      <c r="H787" s="83">
        <v>42100</v>
      </c>
      <c r="I787" s="84">
        <v>4422.02001953125</v>
      </c>
      <c r="J787" s="70">
        <v>9.1291074752807599</v>
      </c>
      <c r="K787" s="85">
        <f t="shared" si="86"/>
        <v>156.24017585853133</v>
      </c>
      <c r="L787" s="59"/>
      <c r="M787" s="83">
        <v>42100</v>
      </c>
      <c r="N787" s="86">
        <f t="shared" si="87"/>
        <v>5040.4926189479147</v>
      </c>
      <c r="O787" s="86">
        <f t="shared" si="88"/>
        <v>3940.9213615879466</v>
      </c>
      <c r="P787" s="86">
        <f t="shared" si="89"/>
        <v>3645.3123719289738</v>
      </c>
      <c r="Q787" s="61">
        <f t="shared" si="84"/>
        <v>12626.726352464835</v>
      </c>
      <c r="R787" s="61">
        <f t="shared" si="90"/>
        <v>-5301.0290033644678</v>
      </c>
      <c r="S787" s="62">
        <f t="shared" si="85"/>
        <v>2.3819387414124464</v>
      </c>
      <c r="T787" s="59"/>
      <c r="U787" s="59"/>
      <c r="V787" s="59"/>
    </row>
    <row r="788" spans="1:22" x14ac:dyDescent="0.4">
      <c r="G788" s="59"/>
      <c r="H788" s="83">
        <v>42107</v>
      </c>
      <c r="I788" s="84">
        <v>4351.7998046875</v>
      </c>
      <c r="J788" s="70">
        <v>8.8348770141601491</v>
      </c>
      <c r="K788" s="85">
        <f t="shared" si="86"/>
        <v>156.32901403759053</v>
      </c>
      <c r="L788" s="59"/>
      <c r="M788" s="83">
        <v>42107</v>
      </c>
      <c r="N788" s="86">
        <f t="shared" si="87"/>
        <v>4960.451263852834</v>
      </c>
      <c r="O788" s="86">
        <f t="shared" si="88"/>
        <v>3813.9057565466196</v>
      </c>
      <c r="P788" s="86">
        <f t="shared" si="89"/>
        <v>3647.3850968951651</v>
      </c>
      <c r="Q788" s="61">
        <f t="shared" si="84"/>
        <v>12421.742117294618</v>
      </c>
      <c r="R788" s="61">
        <f t="shared" si="90"/>
        <v>-5307.1491054405424</v>
      </c>
      <c r="S788" s="62">
        <f t="shared" si="85"/>
        <v>2.3405677644445038</v>
      </c>
      <c r="T788" s="59"/>
      <c r="U788" s="59"/>
      <c r="V788" s="59"/>
    </row>
    <row r="789" spans="1:22" x14ac:dyDescent="0.4">
      <c r="G789" s="59"/>
      <c r="H789" s="83">
        <v>42114</v>
      </c>
      <c r="I789" s="84">
        <v>4536.77978515625</v>
      </c>
      <c r="J789" s="70">
        <v>9.5938425064086896</v>
      </c>
      <c r="K789" s="85">
        <f t="shared" si="86"/>
        <v>156.4179027300469</v>
      </c>
      <c r="L789" s="59"/>
      <c r="M789" s="83">
        <v>42114</v>
      </c>
      <c r="N789" s="86">
        <f t="shared" si="87"/>
        <v>5171.3029158326226</v>
      </c>
      <c r="O789" s="86">
        <f t="shared" si="88"/>
        <v>4141.5416540545957</v>
      </c>
      <c r="P789" s="86">
        <f t="shared" si="89"/>
        <v>3649.4590004129723</v>
      </c>
      <c r="Q789" s="61">
        <f t="shared" si="84"/>
        <v>12962.303570300191</v>
      </c>
      <c r="R789" s="61">
        <f t="shared" si="90"/>
        <v>-5313.2762732484589</v>
      </c>
      <c r="S789" s="62">
        <f t="shared" si="85"/>
        <v>2.4396065447534561</v>
      </c>
      <c r="T789" s="59"/>
      <c r="U789" s="59"/>
      <c r="V789" s="59"/>
    </row>
    <row r="790" spans="1:22" ht="17.5" customHeight="1" x14ac:dyDescent="0.4">
      <c r="G790" s="59"/>
      <c r="H790" s="83">
        <v>42121</v>
      </c>
      <c r="I790" s="84">
        <v>4479.06005859375</v>
      </c>
      <c r="J790" s="70">
        <v>9.3365449905395508</v>
      </c>
      <c r="K790" s="85">
        <f t="shared" si="86"/>
        <v>156.50684196462237</v>
      </c>
      <c r="L790" s="59"/>
      <c r="M790" s="83">
        <v>42121</v>
      </c>
      <c r="N790" s="86">
        <f t="shared" si="87"/>
        <v>5105.5103924109826</v>
      </c>
      <c r="O790" s="86">
        <f t="shared" si="88"/>
        <v>4030.4695389198118</v>
      </c>
      <c r="P790" s="86">
        <f t="shared" si="89"/>
        <v>3651.5340831525195</v>
      </c>
      <c r="Q790" s="61">
        <f t="shared" si="84"/>
        <v>12787.514014483313</v>
      </c>
      <c r="R790" s="61">
        <f t="shared" si="90"/>
        <v>-5319.4105149456891</v>
      </c>
      <c r="S790" s="62">
        <f t="shared" si="85"/>
        <v>2.4039344168972967</v>
      </c>
      <c r="T790" s="59"/>
      <c r="U790" s="59"/>
      <c r="V790" s="59"/>
    </row>
    <row r="791" spans="1:22" x14ac:dyDescent="0.4">
      <c r="G791" s="59"/>
      <c r="H791" s="83">
        <v>42128</v>
      </c>
      <c r="I791" s="84">
        <v>4458.64990234375</v>
      </c>
      <c r="J791" s="70">
        <v>9.2626800537109304</v>
      </c>
      <c r="K791" s="85">
        <f t="shared" si="86"/>
        <v>156.59583177005521</v>
      </c>
      <c r="L791" s="59"/>
      <c r="M791" s="83">
        <v>42128</v>
      </c>
      <c r="N791" s="86">
        <f t="shared" si="87"/>
        <v>5082.2456307239463</v>
      </c>
      <c r="O791" s="86">
        <f t="shared" si="88"/>
        <v>3998.5829707959879</v>
      </c>
      <c r="P791" s="86">
        <f t="shared" si="89"/>
        <v>3653.6103457843128</v>
      </c>
      <c r="Q791" s="61">
        <f t="shared" si="84"/>
        <v>12734.438947304247</v>
      </c>
      <c r="R791" s="61">
        <f t="shared" si="90"/>
        <v>-5325.5518386991243</v>
      </c>
      <c r="S791" s="62">
        <f t="shared" si="85"/>
        <v>2.3911961300924816</v>
      </c>
      <c r="T791" s="59"/>
      <c r="U791" s="59"/>
      <c r="V791" s="59"/>
    </row>
    <row r="792" spans="1:22" x14ac:dyDescent="0.4">
      <c r="G792" s="59"/>
      <c r="H792" s="83">
        <v>42135</v>
      </c>
      <c r="I792" s="84">
        <v>4494.2900390625</v>
      </c>
      <c r="J792" s="70">
        <v>9.4147167205810494</v>
      </c>
      <c r="K792" s="85">
        <f t="shared" si="86"/>
        <v>156.6848721751</v>
      </c>
      <c r="L792" s="59"/>
      <c r="M792" s="83">
        <v>42135</v>
      </c>
      <c r="N792" s="86">
        <f t="shared" si="87"/>
        <v>5122.87046853013</v>
      </c>
      <c r="O792" s="86">
        <f t="shared" si="88"/>
        <v>4064.2152957341555</v>
      </c>
      <c r="P792" s="86">
        <f t="shared" si="89"/>
        <v>3655.6877889792386</v>
      </c>
      <c r="Q792" s="61">
        <f t="shared" si="84"/>
        <v>12842.773553243525</v>
      </c>
      <c r="R792" s="61">
        <f t="shared" si="90"/>
        <v>-5331.7002526850847</v>
      </c>
      <c r="S792" s="62">
        <f t="shared" si="85"/>
        <v>2.4087576091277465</v>
      </c>
      <c r="T792" s="59"/>
      <c r="U792" s="59"/>
      <c r="V792" s="59"/>
    </row>
    <row r="793" spans="1:22" x14ac:dyDescent="0.4">
      <c r="G793" s="59"/>
      <c r="H793" s="83">
        <v>42142</v>
      </c>
      <c r="I793" s="84">
        <v>4527.16015625</v>
      </c>
      <c r="J793" s="70">
        <v>9.5704526901245099</v>
      </c>
      <c r="K793" s="85">
        <f t="shared" si="86"/>
        <v>156.77396320852768</v>
      </c>
      <c r="L793" s="59"/>
      <c r="M793" s="83">
        <v>42142</v>
      </c>
      <c r="N793" s="86">
        <f t="shared" si="87"/>
        <v>5160.3378663111807</v>
      </c>
      <c r="O793" s="86">
        <f t="shared" si="88"/>
        <v>4131.4445633053056</v>
      </c>
      <c r="P793" s="86">
        <f t="shared" si="89"/>
        <v>3657.7664134085653</v>
      </c>
      <c r="Q793" s="61">
        <f t="shared" si="84"/>
        <v>12949.548843025052</v>
      </c>
      <c r="R793" s="61">
        <f t="shared" si="90"/>
        <v>-5337.8557650893281</v>
      </c>
      <c r="S793" s="62">
        <f t="shared" si="85"/>
        <v>2.4259832810990805</v>
      </c>
      <c r="T793" s="59"/>
      <c r="U793" s="59"/>
      <c r="V793" s="59"/>
    </row>
    <row r="794" spans="1:22" x14ac:dyDescent="0.4">
      <c r="G794" s="59"/>
      <c r="H794" s="83">
        <v>42149</v>
      </c>
      <c r="I794" s="84">
        <v>4508.25</v>
      </c>
      <c r="J794" s="70">
        <v>9.4916629791259695</v>
      </c>
      <c r="K794" s="85">
        <f t="shared" si="86"/>
        <v>156.86310489912555</v>
      </c>
      <c r="L794" s="59"/>
      <c r="M794" s="83">
        <v>42149</v>
      </c>
      <c r="N794" s="86">
        <f t="shared" si="87"/>
        <v>5138.7828976361679</v>
      </c>
      <c r="O794" s="86">
        <f t="shared" si="88"/>
        <v>4097.4320318515729</v>
      </c>
      <c r="P794" s="86">
        <f t="shared" si="89"/>
        <v>3659.846219743943</v>
      </c>
      <c r="Q794" s="61">
        <f t="shared" si="84"/>
        <v>12896.061149231686</v>
      </c>
      <c r="R794" s="61">
        <f t="shared" si="90"/>
        <v>-5344.0183841070657</v>
      </c>
      <c r="S794" s="62">
        <f t="shared" si="85"/>
        <v>2.4131767936248396</v>
      </c>
      <c r="T794" s="59"/>
      <c r="U794" s="59"/>
      <c r="V794" s="59"/>
    </row>
    <row r="795" spans="1:22" x14ac:dyDescent="0.4">
      <c r="G795" s="59"/>
      <c r="H795" s="83">
        <v>42156</v>
      </c>
      <c r="I795" s="84">
        <v>4477.18994140625</v>
      </c>
      <c r="J795" s="70">
        <v>9.3550119400024396</v>
      </c>
      <c r="K795" s="85">
        <f t="shared" si="86"/>
        <v>156.95229727569728</v>
      </c>
      <c r="L795" s="59"/>
      <c r="M795" s="83">
        <v>42156</v>
      </c>
      <c r="N795" s="86">
        <f t="shared" si="87"/>
        <v>5103.3787168784147</v>
      </c>
      <c r="O795" s="86">
        <f t="shared" si="88"/>
        <v>4038.4414897177103</v>
      </c>
      <c r="P795" s="86">
        <f t="shared" si="89"/>
        <v>3661.9272086574038</v>
      </c>
      <c r="Q795" s="61">
        <f t="shared" si="84"/>
        <v>12803.747415253529</v>
      </c>
      <c r="R795" s="61">
        <f t="shared" si="90"/>
        <v>-5350.1881179429674</v>
      </c>
      <c r="S795" s="62">
        <f t="shared" si="85"/>
        <v>2.3931396678022407</v>
      </c>
      <c r="T795" s="59"/>
      <c r="U795" s="59"/>
      <c r="V795" s="59"/>
    </row>
    <row r="796" spans="1:22" x14ac:dyDescent="0.4">
      <c r="G796" s="59"/>
      <c r="H796" s="83">
        <v>42163</v>
      </c>
      <c r="I796" s="84">
        <v>4453.7900390625</v>
      </c>
      <c r="J796" s="70">
        <v>9.2528314590454102</v>
      </c>
      <c r="K796" s="85">
        <f t="shared" si="86"/>
        <v>157.04154036706294</v>
      </c>
      <c r="L796" s="59"/>
      <c r="M796" s="83">
        <v>42163</v>
      </c>
      <c r="N796" s="86">
        <f t="shared" si="87"/>
        <v>5076.7060572054997</v>
      </c>
      <c r="O796" s="86">
        <f t="shared" si="88"/>
        <v>3994.3314558254319</v>
      </c>
      <c r="P796" s="86">
        <f t="shared" si="89"/>
        <v>3664.009380821361</v>
      </c>
      <c r="Q796" s="61">
        <f t="shared" si="84"/>
        <v>12735.046893852292</v>
      </c>
      <c r="R796" s="61">
        <f t="shared" si="90"/>
        <v>-5356.3649748111775</v>
      </c>
      <c r="S796" s="62">
        <f t="shared" si="85"/>
        <v>2.3775539855368475</v>
      </c>
      <c r="T796" s="59"/>
      <c r="U796" s="59"/>
      <c r="V796" s="59"/>
    </row>
    <row r="797" spans="1:22" ht="17.5" customHeight="1" x14ac:dyDescent="0.4">
      <c r="A797" s="4"/>
      <c r="G797" s="59"/>
      <c r="H797" s="83">
        <v>42170</v>
      </c>
      <c r="I797" s="84">
        <v>4513.419921875</v>
      </c>
      <c r="J797" s="70">
        <v>9.4830455780029297</v>
      </c>
      <c r="K797" s="85">
        <f t="shared" si="86"/>
        <v>157.13083420205896</v>
      </c>
      <c r="L797" s="85"/>
      <c r="M797" s="83">
        <v>42170</v>
      </c>
      <c r="N797" s="86">
        <f t="shared" si="87"/>
        <v>5144.6758951658885</v>
      </c>
      <c r="O797" s="86">
        <f t="shared" si="88"/>
        <v>4093.7120077134946</v>
      </c>
      <c r="P797" s="86">
        <f t="shared" si="89"/>
        <v>3666.0927369086116</v>
      </c>
      <c r="Q797" s="61">
        <f t="shared" si="84"/>
        <v>12904.480639787995</v>
      </c>
      <c r="R797" s="61">
        <f t="shared" si="90"/>
        <v>-5362.5489629353224</v>
      </c>
      <c r="S797" s="62">
        <f t="shared" si="85"/>
        <v>2.4064079841472275</v>
      </c>
      <c r="T797" s="59"/>
      <c r="U797" s="59"/>
      <c r="V797" s="59"/>
    </row>
    <row r="798" spans="1:22" ht="17.5" customHeight="1" x14ac:dyDescent="0.4">
      <c r="G798" s="59"/>
      <c r="H798" s="83">
        <v>42177</v>
      </c>
      <c r="I798" s="84">
        <v>4484.27978515625</v>
      </c>
      <c r="J798" s="70">
        <v>9.3845567703246999</v>
      </c>
      <c r="K798" s="85">
        <f t="shared" si="86"/>
        <v>157.22017880953817</v>
      </c>
      <c r="L798" s="59"/>
      <c r="M798" s="83">
        <v>42177</v>
      </c>
      <c r="N798" s="86">
        <f t="shared" si="87"/>
        <v>5111.4601604118061</v>
      </c>
      <c r="O798" s="86">
        <f t="shared" si="88"/>
        <v>4051.1956229401271</v>
      </c>
      <c r="P798" s="86">
        <f t="shared" si="89"/>
        <v>3668.1772775923341</v>
      </c>
      <c r="Q798" s="61">
        <f t="shared" si="84"/>
        <v>12830.833060944267</v>
      </c>
      <c r="R798" s="61">
        <f t="shared" si="90"/>
        <v>-5368.7400905485238</v>
      </c>
      <c r="S798" s="62">
        <f t="shared" si="85"/>
        <v>2.38991510941878</v>
      </c>
      <c r="T798" s="59"/>
      <c r="U798" s="59"/>
      <c r="V798" s="59"/>
    </row>
    <row r="799" spans="1:22" x14ac:dyDescent="0.4">
      <c r="G799" s="59"/>
      <c r="H799" s="83">
        <v>42184</v>
      </c>
      <c r="I799" s="84">
        <v>4433.39013671875</v>
      </c>
      <c r="J799" s="70">
        <v>9.1494188308715803</v>
      </c>
      <c r="K799" s="85">
        <f t="shared" si="86"/>
        <v>157.30957421836982</v>
      </c>
      <c r="L799" s="59"/>
      <c r="M799" s="83">
        <v>42184</v>
      </c>
      <c r="N799" s="86">
        <f t="shared" si="87"/>
        <v>5053.4529835566309</v>
      </c>
      <c r="O799" s="86">
        <f t="shared" si="88"/>
        <v>3949.6895194114168</v>
      </c>
      <c r="P799" s="86">
        <f t="shared" si="89"/>
        <v>3670.2630035460907</v>
      </c>
      <c r="Q799" s="61">
        <f t="shared" si="84"/>
        <v>12673.405506514137</v>
      </c>
      <c r="R799" s="61">
        <f t="shared" si="90"/>
        <v>-5374.9383658934084</v>
      </c>
      <c r="S799" s="62">
        <f t="shared" si="85"/>
        <v>2.3578699221805115</v>
      </c>
      <c r="T799" s="59"/>
      <c r="U799" s="59"/>
      <c r="V799" s="59"/>
    </row>
    <row r="800" spans="1:22" x14ac:dyDescent="0.4">
      <c r="G800" s="59"/>
      <c r="H800" s="83">
        <v>42191</v>
      </c>
      <c r="I800" s="84">
        <v>4420.14990234375</v>
      </c>
      <c r="J800" s="70">
        <v>9.0915603637695295</v>
      </c>
      <c r="K800" s="85">
        <f t="shared" si="86"/>
        <v>157.39902045743955</v>
      </c>
      <c r="L800" s="59"/>
      <c r="M800" s="83">
        <v>42191</v>
      </c>
      <c r="N800" s="86">
        <f t="shared" si="87"/>
        <v>5038.3609434153468</v>
      </c>
      <c r="O800" s="86">
        <f t="shared" si="88"/>
        <v>3924.7127437990566</v>
      </c>
      <c r="P800" s="86">
        <f t="shared" si="89"/>
        <v>3672.3499154438255</v>
      </c>
      <c r="Q800" s="61">
        <f t="shared" si="84"/>
        <v>12635.423602658229</v>
      </c>
      <c r="R800" s="61">
        <f t="shared" si="90"/>
        <v>-5381.1437972221183</v>
      </c>
      <c r="S800" s="62">
        <f t="shared" si="85"/>
        <v>2.3480925392071761</v>
      </c>
      <c r="T800" s="59"/>
      <c r="U800" s="59"/>
      <c r="V800" s="59"/>
    </row>
    <row r="801" spans="2:22" x14ac:dyDescent="0.4">
      <c r="G801" s="59"/>
      <c r="H801" s="83">
        <v>42198</v>
      </c>
      <c r="I801" s="84">
        <v>4661.60009765625</v>
      </c>
      <c r="J801" s="70">
        <v>10.0998191833496</v>
      </c>
      <c r="K801" s="85">
        <f t="shared" si="86"/>
        <v>157.48851755564942</v>
      </c>
      <c r="L801" s="59"/>
      <c r="M801" s="83">
        <v>42198</v>
      </c>
      <c r="N801" s="86">
        <f t="shared" si="87"/>
        <v>5313.5808478800036</v>
      </c>
      <c r="O801" s="86">
        <f t="shared" si="88"/>
        <v>4359.9654484968232</v>
      </c>
      <c r="P801" s="86">
        <f t="shared" si="89"/>
        <v>3674.4380139598666</v>
      </c>
      <c r="Q801" s="61">
        <f t="shared" si="84"/>
        <v>13347.984310336693</v>
      </c>
      <c r="R801" s="61">
        <f t="shared" si="90"/>
        <v>-5387.3563927963232</v>
      </c>
      <c r="S801" s="62">
        <f t="shared" si="85"/>
        <v>2.4776501380500617</v>
      </c>
      <c r="T801" s="59"/>
      <c r="U801" s="59"/>
      <c r="V801" s="59"/>
    </row>
    <row r="802" spans="2:22" x14ac:dyDescent="0.4">
      <c r="G802" s="59"/>
      <c r="H802" s="83">
        <v>42205</v>
      </c>
      <c r="I802" s="84">
        <v>4557.3701171875</v>
      </c>
      <c r="J802" s="70">
        <v>9.6664772033691406</v>
      </c>
      <c r="K802" s="85">
        <f t="shared" si="86"/>
        <v>157.57806554191797</v>
      </c>
      <c r="L802" s="59"/>
      <c r="M802" s="83">
        <v>42205</v>
      </c>
      <c r="N802" s="86">
        <f t="shared" si="87"/>
        <v>5194.7730530474719</v>
      </c>
      <c r="O802" s="86">
        <f t="shared" si="88"/>
        <v>4172.8971430352003</v>
      </c>
      <c r="P802" s="86">
        <f t="shared" si="89"/>
        <v>3676.5272997689253</v>
      </c>
      <c r="Q802" s="61">
        <f t="shared" si="84"/>
        <v>13044.197495851597</v>
      </c>
      <c r="R802" s="61">
        <f t="shared" si="90"/>
        <v>-5393.5761608872317</v>
      </c>
      <c r="S802" s="62">
        <f t="shared" si="85"/>
        <v>2.4184691393522204</v>
      </c>
      <c r="T802" s="59"/>
      <c r="U802" s="59"/>
      <c r="V802" s="59"/>
    </row>
    <row r="803" spans="2:22" x14ac:dyDescent="0.4">
      <c r="G803" s="59"/>
      <c r="H803" s="83">
        <v>42212</v>
      </c>
      <c r="I803" s="84">
        <v>4588.91015625</v>
      </c>
      <c r="J803" s="70">
        <v>9.8080511093139595</v>
      </c>
      <c r="K803" s="85">
        <f t="shared" si="86"/>
        <v>157.66766444518015</v>
      </c>
      <c r="L803" s="59"/>
      <c r="M803" s="83">
        <v>42212</v>
      </c>
      <c r="N803" s="86">
        <f t="shared" si="87"/>
        <v>5230.7243453061428</v>
      </c>
      <c r="O803" s="86">
        <f t="shared" si="88"/>
        <v>4234.0128251204542</v>
      </c>
      <c r="P803" s="86">
        <f t="shared" si="89"/>
        <v>3678.6177735460965</v>
      </c>
      <c r="Q803" s="61">
        <f t="shared" si="84"/>
        <v>13143.354943972694</v>
      </c>
      <c r="R803" s="61">
        <f t="shared" si="90"/>
        <v>-5399.8031097756011</v>
      </c>
      <c r="S803" s="62">
        <f t="shared" si="85"/>
        <v>2.434043367281014</v>
      </c>
      <c r="T803" s="59"/>
      <c r="U803" s="59"/>
      <c r="V803" s="59"/>
    </row>
    <row r="804" spans="2:22" x14ac:dyDescent="0.4">
      <c r="E804" s="4"/>
      <c r="F804" s="4"/>
      <c r="G804" s="59"/>
      <c r="H804" s="83">
        <v>42219</v>
      </c>
      <c r="I804" s="84">
        <v>4520.080078125</v>
      </c>
      <c r="J804" s="70">
        <v>9.5162830352783203</v>
      </c>
      <c r="K804" s="85">
        <f t="shared" si="86"/>
        <v>157.75731429438736</v>
      </c>
      <c r="L804" s="59"/>
      <c r="M804" s="83">
        <v>42219</v>
      </c>
      <c r="N804" s="86">
        <f t="shared" si="87"/>
        <v>5152.2675542427123</v>
      </c>
      <c r="O804" s="86">
        <f t="shared" si="88"/>
        <v>4108.060201744086</v>
      </c>
      <c r="P804" s="86">
        <f t="shared" si="89"/>
        <v>3680.709435966859</v>
      </c>
      <c r="Q804" s="61">
        <f t="shared" si="84"/>
        <v>12941.037191953657</v>
      </c>
      <c r="R804" s="61">
        <f t="shared" si="90"/>
        <v>-5406.0372477517485</v>
      </c>
      <c r="S804" s="62">
        <f t="shared" si="85"/>
        <v>2.3938120658224373</v>
      </c>
      <c r="T804" s="59"/>
      <c r="U804" s="59"/>
      <c r="V804" s="59"/>
    </row>
    <row r="805" spans="2:22" x14ac:dyDescent="0.4">
      <c r="B805" s="27"/>
      <c r="C805" s="4"/>
      <c r="D805" s="4"/>
      <c r="G805" s="59"/>
      <c r="H805" s="83">
        <v>42226</v>
      </c>
      <c r="I805" s="84">
        <v>4530.740234375</v>
      </c>
      <c r="J805" s="70">
        <v>9.5409040451049805</v>
      </c>
      <c r="K805" s="85">
        <f t="shared" si="86"/>
        <v>157.84701511850747</v>
      </c>
      <c r="L805" s="59"/>
      <c r="M805" s="83">
        <v>42226</v>
      </c>
      <c r="N805" s="86">
        <f t="shared" si="87"/>
        <v>5164.4186613515967</v>
      </c>
      <c r="O805" s="86">
        <f t="shared" si="88"/>
        <v>4118.6887833258543</v>
      </c>
      <c r="P805" s="86">
        <f t="shared" si="89"/>
        <v>3682.8022877070757</v>
      </c>
      <c r="Q805" s="61">
        <f t="shared" si="84"/>
        <v>12965.909732384527</v>
      </c>
      <c r="R805" s="61">
        <f t="shared" si="90"/>
        <v>-5412.2785831155625</v>
      </c>
      <c r="S805" s="62">
        <f t="shared" si="85"/>
        <v>2.3956471444085827</v>
      </c>
      <c r="T805" s="59"/>
      <c r="U805" s="59"/>
      <c r="V805" s="59"/>
    </row>
    <row r="806" spans="2:22" x14ac:dyDescent="0.4">
      <c r="G806" s="59"/>
      <c r="H806" s="83">
        <v>42233</v>
      </c>
      <c r="I806" s="84">
        <v>4197.27001953125</v>
      </c>
      <c r="J806" s="70">
        <v>8.1891746520996094</v>
      </c>
      <c r="K806" s="85">
        <f t="shared" si="86"/>
        <v>157.93676694652484</v>
      </c>
      <c r="L806" s="59"/>
      <c r="M806" s="83">
        <v>42233</v>
      </c>
      <c r="N806" s="86">
        <f t="shared" si="87"/>
        <v>4784.3086326464181</v>
      </c>
      <c r="O806" s="86">
        <f t="shared" si="88"/>
        <v>3535.1641338017398</v>
      </c>
      <c r="P806" s="86">
        <f t="shared" si="89"/>
        <v>3684.8963294429936</v>
      </c>
      <c r="Q806" s="61">
        <f t="shared" si="84"/>
        <v>12004.369095891152</v>
      </c>
      <c r="R806" s="61">
        <f t="shared" si="90"/>
        <v>-5418.527124176514</v>
      </c>
      <c r="S806" s="62">
        <f t="shared" si="85"/>
        <v>2.2154302859036674</v>
      </c>
      <c r="T806" s="59"/>
      <c r="U806" s="59"/>
      <c r="V806" s="59"/>
    </row>
    <row r="807" spans="2:22" x14ac:dyDescent="0.4">
      <c r="G807" s="59"/>
      <c r="H807" s="83">
        <v>42240</v>
      </c>
      <c r="I807" s="84">
        <v>4329.1201171875</v>
      </c>
      <c r="J807" s="70">
        <v>8.6569881439208896</v>
      </c>
      <c r="K807" s="85">
        <f t="shared" si="86"/>
        <v>158.02656980744027</v>
      </c>
      <c r="L807" s="59"/>
      <c r="M807" s="83">
        <v>42240</v>
      </c>
      <c r="N807" s="86">
        <f t="shared" si="87"/>
        <v>4934.5995497179192</v>
      </c>
      <c r="O807" s="86">
        <f t="shared" si="88"/>
        <v>3737.1133591942071</v>
      </c>
      <c r="P807" s="86">
        <f t="shared" si="89"/>
        <v>3686.9915618512446</v>
      </c>
      <c r="Q807" s="61">
        <f t="shared" si="84"/>
        <v>12358.70447076337</v>
      </c>
      <c r="R807" s="61">
        <f t="shared" si="90"/>
        <v>-5424.7828792536684</v>
      </c>
      <c r="S807" s="62">
        <f t="shared" si="85"/>
        <v>2.2781933850343625</v>
      </c>
      <c r="T807" s="59"/>
      <c r="U807" s="59"/>
      <c r="V807" s="59"/>
    </row>
    <row r="808" spans="2:22" x14ac:dyDescent="0.4">
      <c r="G808" s="59"/>
      <c r="H808" s="83">
        <v>42247</v>
      </c>
      <c r="I808" s="84">
        <v>4184.72021484375</v>
      </c>
      <c r="J808" s="70">
        <v>8.0697593688964808</v>
      </c>
      <c r="K808" s="85">
        <f t="shared" si="86"/>
        <v>158.11642373027107</v>
      </c>
      <c r="L808" s="59"/>
      <c r="M808" s="83">
        <v>42247</v>
      </c>
      <c r="N808" s="86">
        <f t="shared" si="87"/>
        <v>4770.0035870751208</v>
      </c>
      <c r="O808" s="86">
        <f t="shared" si="88"/>
        <v>3483.6140516332957</v>
      </c>
      <c r="P808" s="86">
        <f t="shared" si="89"/>
        <v>3689.087985608845</v>
      </c>
      <c r="Q808" s="61">
        <f t="shared" si="84"/>
        <v>11942.705624317261</v>
      </c>
      <c r="R808" s="61">
        <f t="shared" si="90"/>
        <v>-5431.0458566756943</v>
      </c>
      <c r="S808" s="62">
        <f t="shared" si="85"/>
        <v>2.1989697637403691</v>
      </c>
      <c r="T808" s="59"/>
      <c r="U808" s="59"/>
      <c r="V808" s="59"/>
    </row>
    <row r="809" spans="2:22" x14ac:dyDescent="0.4">
      <c r="G809" s="59"/>
      <c r="H809" s="83">
        <v>42254</v>
      </c>
      <c r="I809" s="84">
        <v>4323.22998046875</v>
      </c>
      <c r="J809" s="70">
        <v>8.6052808761596609</v>
      </c>
      <c r="K809" s="85">
        <f t="shared" si="86"/>
        <v>158.20632874405106</v>
      </c>
      <c r="L809" s="59"/>
      <c r="M809" s="83">
        <v>42254</v>
      </c>
      <c r="N809" s="86">
        <f t="shared" si="87"/>
        <v>4927.8856066501985</v>
      </c>
      <c r="O809" s="86">
        <f t="shared" si="88"/>
        <v>3714.7919792979424</v>
      </c>
      <c r="P809" s="86">
        <f t="shared" si="89"/>
        <v>3691.1856013931961</v>
      </c>
      <c r="Q809" s="61">
        <f t="shared" si="84"/>
        <v>12333.863187341336</v>
      </c>
      <c r="R809" s="61">
        <f t="shared" si="90"/>
        <v>-5437.3160647808754</v>
      </c>
      <c r="S809" s="62">
        <f t="shared" si="85"/>
        <v>2.268373410777325</v>
      </c>
      <c r="T809" s="59"/>
      <c r="U809" s="59"/>
      <c r="V809" s="59"/>
    </row>
    <row r="810" spans="2:22" x14ac:dyDescent="0.4">
      <c r="G810" s="59"/>
      <c r="H810" s="83">
        <v>42261</v>
      </c>
      <c r="I810" s="84">
        <v>4323.85986328125</v>
      </c>
      <c r="J810" s="70">
        <v>8.61512947082519</v>
      </c>
      <c r="K810" s="85">
        <f t="shared" si="86"/>
        <v>158.29628487783054</v>
      </c>
      <c r="L810" s="59"/>
      <c r="M810" s="83">
        <v>42261</v>
      </c>
      <c r="N810" s="86">
        <f t="shared" si="87"/>
        <v>4928.6035861376695</v>
      </c>
      <c r="O810" s="86">
        <f t="shared" si="88"/>
        <v>3719.0434942685019</v>
      </c>
      <c r="P810" s="86">
        <f t="shared" si="89"/>
        <v>3693.2844098820842</v>
      </c>
      <c r="Q810" s="61">
        <f t="shared" si="84"/>
        <v>12340.931490288256</v>
      </c>
      <c r="R810" s="61">
        <f t="shared" si="90"/>
        <v>-5443.5935119171236</v>
      </c>
      <c r="S810" s="62">
        <f t="shared" si="85"/>
        <v>2.2670560289396091</v>
      </c>
      <c r="T810" s="59"/>
      <c r="U810" s="59"/>
      <c r="V810" s="59"/>
    </row>
    <row r="811" spans="2:22" x14ac:dyDescent="0.4">
      <c r="G811" s="59"/>
      <c r="H811" s="83">
        <v>42268</v>
      </c>
      <c r="I811" s="84">
        <v>4224.740234375</v>
      </c>
      <c r="J811" s="70">
        <v>8.2137956619262695</v>
      </c>
      <c r="K811" s="85">
        <f t="shared" si="86"/>
        <v>158.38629216067639</v>
      </c>
      <c r="L811" s="59"/>
      <c r="M811" s="83">
        <v>42268</v>
      </c>
      <c r="N811" s="86">
        <f t="shared" si="87"/>
        <v>4815.6208868988342</v>
      </c>
      <c r="O811" s="86">
        <f t="shared" si="88"/>
        <v>3545.7927153835085</v>
      </c>
      <c r="P811" s="86">
        <f t="shared" si="89"/>
        <v>3695.3844117536819</v>
      </c>
      <c r="Q811" s="61">
        <f t="shared" si="84"/>
        <v>12056.798014036023</v>
      </c>
      <c r="R811" s="61">
        <f t="shared" si="90"/>
        <v>-5449.8782064419875</v>
      </c>
      <c r="S811" s="62">
        <f t="shared" si="85"/>
        <v>2.2123059557155562</v>
      </c>
      <c r="T811" s="59"/>
      <c r="U811" s="59"/>
      <c r="V811" s="59"/>
    </row>
    <row r="812" spans="2:22" x14ac:dyDescent="0.4">
      <c r="G812" s="59"/>
      <c r="H812" s="83">
        <v>42275</v>
      </c>
      <c r="I812" s="84">
        <v>4267.4501953125</v>
      </c>
      <c r="J812" s="70">
        <v>8.3652191162109304</v>
      </c>
      <c r="K812" s="85">
        <f t="shared" si="86"/>
        <v>158.47635062167194</v>
      </c>
      <c r="L812" s="59"/>
      <c r="M812" s="83">
        <v>42275</v>
      </c>
      <c r="N812" s="86">
        <f t="shared" si="87"/>
        <v>4864.3043487353198</v>
      </c>
      <c r="O812" s="86">
        <f t="shared" si="88"/>
        <v>3611.1603241285798</v>
      </c>
      <c r="P812" s="86">
        <f t="shared" si="89"/>
        <v>3697.4856076865462</v>
      </c>
      <c r="Q812" s="61">
        <f t="shared" si="84"/>
        <v>12172.950280550445</v>
      </c>
      <c r="R812" s="61">
        <f t="shared" si="90"/>
        <v>-5456.1701567226655</v>
      </c>
      <c r="S812" s="62">
        <f t="shared" si="85"/>
        <v>2.2310430083548418</v>
      </c>
      <c r="T812" s="59"/>
      <c r="U812" s="59"/>
      <c r="V812" s="59"/>
    </row>
    <row r="813" spans="2:22" x14ac:dyDescent="0.4">
      <c r="G813" s="64"/>
      <c r="H813" s="83">
        <v>42282</v>
      </c>
      <c r="I813" s="84">
        <v>4370.009765625</v>
      </c>
      <c r="J813" s="70">
        <v>8.7690153121948207</v>
      </c>
      <c r="K813" s="85">
        <f t="shared" si="86"/>
        <v>158.56646028991707</v>
      </c>
      <c r="L813" s="59"/>
      <c r="M813" s="83">
        <v>42282</v>
      </c>
      <c r="N813" s="86">
        <f t="shared" si="87"/>
        <v>4981.2081064929398</v>
      </c>
      <c r="O813" s="86">
        <f t="shared" si="88"/>
        <v>3785.4740846785321</v>
      </c>
      <c r="P813" s="86">
        <f t="shared" si="89"/>
        <v>3699.5879983596205</v>
      </c>
      <c r="Q813" s="61">
        <f t="shared" si="84"/>
        <v>12466.270189531093</v>
      </c>
      <c r="R813" s="61">
        <f t="shared" si="90"/>
        <v>-5462.4693711360142</v>
      </c>
      <c r="S813" s="62">
        <f t="shared" si="85"/>
        <v>2.2821675221473177</v>
      </c>
      <c r="T813" s="59"/>
      <c r="U813" s="59"/>
      <c r="V813" s="59"/>
    </row>
    <row r="814" spans="2:22" x14ac:dyDescent="0.4">
      <c r="G814" s="64"/>
      <c r="H814" s="83">
        <v>42289</v>
      </c>
      <c r="I814" s="84">
        <v>4438.6201171875</v>
      </c>
      <c r="J814" s="70">
        <v>9.0410852432250906</v>
      </c>
      <c r="K814" s="85">
        <f t="shared" si="86"/>
        <v>158.65662119452827</v>
      </c>
      <c r="L814" s="59"/>
      <c r="M814" s="83">
        <v>42289</v>
      </c>
      <c r="N814" s="86">
        <f t="shared" si="87"/>
        <v>5059.4144395956246</v>
      </c>
      <c r="O814" s="86">
        <f t="shared" si="88"/>
        <v>3902.9232664245246</v>
      </c>
      <c r="P814" s="86">
        <f t="shared" si="89"/>
        <v>3701.6915844522341</v>
      </c>
      <c r="Q814" s="61">
        <f t="shared" si="84"/>
        <v>12664.029290472383</v>
      </c>
      <c r="R814" s="61">
        <f t="shared" si="90"/>
        <v>-5468.7758580685631</v>
      </c>
      <c r="S814" s="62">
        <f t="shared" si="85"/>
        <v>2.3156972637282314</v>
      </c>
      <c r="T814" s="59"/>
      <c r="U814" s="59"/>
      <c r="V814" s="59"/>
    </row>
    <row r="815" spans="2:22" x14ac:dyDescent="0.4">
      <c r="G815" s="64"/>
      <c r="H815" s="83">
        <v>42296</v>
      </c>
      <c r="I815" s="84">
        <v>4624.08984375</v>
      </c>
      <c r="J815" s="70">
        <v>9.8191318511962802</v>
      </c>
      <c r="K815" s="85">
        <f t="shared" si="86"/>
        <v>158.74683336463852</v>
      </c>
      <c r="L815" s="59"/>
      <c r="M815" s="83">
        <v>42296</v>
      </c>
      <c r="N815" s="86">
        <f t="shared" si="87"/>
        <v>5270.8243345412538</v>
      </c>
      <c r="O815" s="86">
        <f t="shared" si="88"/>
        <v>4238.7962426127478</v>
      </c>
      <c r="P815" s="86">
        <f t="shared" si="89"/>
        <v>3703.7963666441028</v>
      </c>
      <c r="Q815" s="61">
        <f t="shared" si="84"/>
        <v>13213.416943798104</v>
      </c>
      <c r="R815" s="61">
        <f t="shared" si="90"/>
        <v>-5475.0896259165247</v>
      </c>
      <c r="S815" s="62">
        <f t="shared" si="85"/>
        <v>2.4133699805117237</v>
      </c>
      <c r="T815" s="59"/>
      <c r="U815" s="59"/>
      <c r="V815" s="59"/>
    </row>
    <row r="816" spans="2:22" x14ac:dyDescent="0.4">
      <c r="G816" s="64"/>
      <c r="H816" s="83">
        <v>42303</v>
      </c>
      <c r="I816" s="84">
        <v>4648.830078125</v>
      </c>
      <c r="J816" s="70">
        <v>9.9151554107665998</v>
      </c>
      <c r="K816" s="85">
        <f t="shared" si="86"/>
        <v>158.83709682939741</v>
      </c>
      <c r="L816" s="59"/>
      <c r="M816" s="83">
        <v>42303</v>
      </c>
      <c r="N816" s="86">
        <f t="shared" si="87"/>
        <v>5299.024787774717</v>
      </c>
      <c r="O816" s="86">
        <f t="shared" si="88"/>
        <v>4280.2484106533857</v>
      </c>
      <c r="P816" s="86">
        <f t="shared" si="89"/>
        <v>3705.9023456153286</v>
      </c>
      <c r="Q816" s="61">
        <f t="shared" si="84"/>
        <v>13285.17554404343</v>
      </c>
      <c r="R816" s="61">
        <f t="shared" si="90"/>
        <v>-5481.4106830858027</v>
      </c>
      <c r="S816" s="62">
        <f t="shared" si="85"/>
        <v>2.423678193833934</v>
      </c>
      <c r="T816" s="59"/>
      <c r="U816" s="59"/>
      <c r="V816" s="59"/>
    </row>
    <row r="817" spans="7:22" ht="17.5" customHeight="1" thickBot="1" x14ac:dyDescent="0.45">
      <c r="G817" s="67" t="s">
        <v>51</v>
      </c>
      <c r="H817" s="97">
        <v>42310</v>
      </c>
      <c r="I817" s="98">
        <v>4707.22998046875</v>
      </c>
      <c r="J817" s="70">
        <v>10.1675271987915</v>
      </c>
      <c r="K817" s="85">
        <f t="shared" si="86"/>
        <v>158.92741161797105</v>
      </c>
      <c r="L817" s="59"/>
      <c r="M817" s="97">
        <v>42310</v>
      </c>
      <c r="N817" s="86">
        <f t="shared" si="87"/>
        <v>5365.5926177281772</v>
      </c>
      <c r="O817" s="86">
        <f t="shared" si="88"/>
        <v>4389.1941507690026</v>
      </c>
      <c r="P817" s="86">
        <f t="shared" si="89"/>
        <v>3708.0095220464009</v>
      </c>
      <c r="Q817" s="61">
        <f t="shared" si="84"/>
        <v>13462.79629054358</v>
      </c>
      <c r="R817" s="61">
        <f t="shared" si="90"/>
        <v>-5487.7390379920071</v>
      </c>
      <c r="S817" s="62">
        <f t="shared" si="85"/>
        <v>2.4532500903085377</v>
      </c>
      <c r="T817" s="59"/>
      <c r="U817" s="59"/>
      <c r="V817" s="59"/>
    </row>
    <row r="818" spans="7:22" x14ac:dyDescent="0.4">
      <c r="G818" s="64"/>
      <c r="H818" s="83">
        <v>42317</v>
      </c>
      <c r="I818" s="84">
        <v>4502.14013671875</v>
      </c>
      <c r="J818" s="70">
        <v>9.3008451461791992</v>
      </c>
      <c r="K818" s="85">
        <f t="shared" si="86"/>
        <v>159.01777775954218</v>
      </c>
      <c r="L818" s="59"/>
      <c r="M818" s="83">
        <v>42317</v>
      </c>
      <c r="N818" s="86">
        <f t="shared" si="87"/>
        <v>5131.8184966077042</v>
      </c>
      <c r="O818" s="86">
        <f t="shared" si="88"/>
        <v>4015.058363224266</v>
      </c>
      <c r="P818" s="86">
        <f t="shared" si="89"/>
        <v>3710.1178966181951</v>
      </c>
      <c r="Q818" s="61">
        <f t="shared" si="84"/>
        <v>12856.994756450164</v>
      </c>
      <c r="R818" s="61">
        <f t="shared" si="90"/>
        <v>-5494.074699060463</v>
      </c>
      <c r="S818" s="62">
        <f t="shared" si="85"/>
        <v>2.3401565251103751</v>
      </c>
      <c r="T818" s="59"/>
      <c r="U818" s="59"/>
      <c r="V818" s="59"/>
    </row>
    <row r="819" spans="7:22" x14ac:dyDescent="0.4">
      <c r="G819" s="64"/>
      <c r="H819" s="83">
        <v>42324</v>
      </c>
      <c r="I819" s="84">
        <v>4686.35986328125</v>
      </c>
      <c r="J819" s="70">
        <v>10.088736534118601</v>
      </c>
      <c r="K819" s="85">
        <f t="shared" si="86"/>
        <v>159.10819528331012</v>
      </c>
      <c r="L819" s="59"/>
      <c r="M819" s="83">
        <v>42324</v>
      </c>
      <c r="N819" s="86">
        <f t="shared" si="87"/>
        <v>5341.8035640433136</v>
      </c>
      <c r="O819" s="86">
        <f t="shared" si="88"/>
        <v>4355.1812076259939</v>
      </c>
      <c r="P819" s="86">
        <f t="shared" si="89"/>
        <v>3712.2274700119738</v>
      </c>
      <c r="Q819" s="61">
        <f t="shared" si="84"/>
        <v>13409.212241681282</v>
      </c>
      <c r="R819" s="61">
        <f t="shared" si="90"/>
        <v>-5500.4176747262227</v>
      </c>
      <c r="S819" s="62">
        <f t="shared" si="85"/>
        <v>2.4378534567102146</v>
      </c>
      <c r="T819" s="59"/>
      <c r="U819" s="59"/>
      <c r="V819" s="59"/>
    </row>
    <row r="820" spans="7:22" x14ac:dyDescent="0.4">
      <c r="G820" s="64"/>
      <c r="H820" s="83">
        <v>42331</v>
      </c>
      <c r="I820" s="84">
        <v>4680.47021484375</v>
      </c>
      <c r="J820" s="70">
        <v>10.0641155242919</v>
      </c>
      <c r="K820" s="85">
        <f t="shared" si="86"/>
        <v>159.19866421849082</v>
      </c>
      <c r="L820" s="59"/>
      <c r="M820" s="83">
        <v>42331</v>
      </c>
      <c r="N820" s="86">
        <f t="shared" si="87"/>
        <v>5335.0901775488392</v>
      </c>
      <c r="O820" s="86">
        <f t="shared" si="88"/>
        <v>4344.5526260442084</v>
      </c>
      <c r="P820" s="86">
        <f t="shared" si="89"/>
        <v>3714.3382429093876</v>
      </c>
      <c r="Q820" s="61">
        <f t="shared" si="84"/>
        <v>13393.981046502435</v>
      </c>
      <c r="R820" s="61">
        <f t="shared" si="90"/>
        <v>-5506.7679734340782</v>
      </c>
      <c r="S820" s="62">
        <f t="shared" si="85"/>
        <v>2.4322762664267126</v>
      </c>
      <c r="T820" s="59"/>
      <c r="U820" s="59"/>
      <c r="V820" s="59"/>
    </row>
    <row r="821" spans="7:22" x14ac:dyDescent="0.4">
      <c r="G821" s="64"/>
      <c r="H821" s="83">
        <v>42338</v>
      </c>
      <c r="I821" s="84">
        <v>4716.1201171875</v>
      </c>
      <c r="J821" s="70">
        <v>10.192151069641101</v>
      </c>
      <c r="K821" s="85">
        <f t="shared" si="86"/>
        <v>159.28918459431677</v>
      </c>
      <c r="L821" s="59"/>
      <c r="M821" s="83">
        <v>42338</v>
      </c>
      <c r="N821" s="86">
        <f t="shared" si="87"/>
        <v>5375.7261468199449</v>
      </c>
      <c r="O821" s="86">
        <f t="shared" si="88"/>
        <v>4399.8239674185425</v>
      </c>
      <c r="P821" s="86">
        <f t="shared" si="89"/>
        <v>3716.4502159924746</v>
      </c>
      <c r="Q821" s="61">
        <f t="shared" si="84"/>
        <v>13492.000330230961</v>
      </c>
      <c r="R821" s="61">
        <f t="shared" si="90"/>
        <v>-5513.1256036385694</v>
      </c>
      <c r="S821" s="62">
        <f t="shared" si="85"/>
        <v>2.4472506705318793</v>
      </c>
      <c r="T821" s="59"/>
      <c r="U821" s="59"/>
      <c r="V821" s="59"/>
    </row>
    <row r="822" spans="7:22" x14ac:dyDescent="0.4">
      <c r="G822" s="64"/>
      <c r="H822" s="83">
        <v>42345</v>
      </c>
      <c r="I822" s="84">
        <v>4537.56005859375</v>
      </c>
      <c r="J822" s="70">
        <v>9.4338016510009695</v>
      </c>
      <c r="K822" s="85">
        <f t="shared" si="86"/>
        <v>159.37975644003714</v>
      </c>
      <c r="L822" s="59"/>
      <c r="M822" s="83">
        <v>42345</v>
      </c>
      <c r="N822" s="86">
        <f t="shared" si="87"/>
        <v>5172.1923198798959</v>
      </c>
      <c r="O822" s="86">
        <f t="shared" si="88"/>
        <v>4072.4540211714384</v>
      </c>
      <c r="P822" s="86">
        <f t="shared" si="89"/>
        <v>3718.5633899436602</v>
      </c>
      <c r="Q822" s="61">
        <f t="shared" si="84"/>
        <v>12963.209730994995</v>
      </c>
      <c r="R822" s="61">
        <f t="shared" si="90"/>
        <v>-5519.4905738039979</v>
      </c>
      <c r="S822" s="62">
        <f t="shared" si="85"/>
        <v>2.3486243082866309</v>
      </c>
      <c r="T822" s="59"/>
      <c r="U822" s="59"/>
      <c r="V822" s="59"/>
    </row>
    <row r="823" spans="7:22" x14ac:dyDescent="0.4">
      <c r="G823" s="64"/>
      <c r="H823" s="83">
        <v>42352</v>
      </c>
      <c r="I823" s="84">
        <v>4514.830078125</v>
      </c>
      <c r="J823" s="70">
        <v>9.3279266357421804</v>
      </c>
      <c r="K823" s="85">
        <f t="shared" si="86"/>
        <v>159.47037978491772</v>
      </c>
      <c r="L823" s="59"/>
      <c r="M823" s="83">
        <v>42352</v>
      </c>
      <c r="N823" s="86">
        <f t="shared" si="87"/>
        <v>5146.2832787006319</v>
      </c>
      <c r="O823" s="86">
        <f t="shared" si="88"/>
        <v>4026.7491030924693</v>
      </c>
      <c r="P823" s="86">
        <f t="shared" si="89"/>
        <v>3720.6777654457583</v>
      </c>
      <c r="Q823" s="61">
        <f t="shared" si="84"/>
        <v>12893.71014723886</v>
      </c>
      <c r="R823" s="61">
        <f t="shared" si="90"/>
        <v>-5525.8628924044378</v>
      </c>
      <c r="S823" s="62">
        <f t="shared" si="85"/>
        <v>2.3333387741056479</v>
      </c>
      <c r="T823" s="59"/>
      <c r="U823" s="59"/>
      <c r="V823" s="59"/>
    </row>
    <row r="824" spans="7:22" x14ac:dyDescent="0.4">
      <c r="G824" s="64"/>
      <c r="H824" s="83">
        <v>42359</v>
      </c>
      <c r="I824" s="84">
        <v>4622.77001953125</v>
      </c>
      <c r="J824" s="70">
        <v>9.7760438919067294</v>
      </c>
      <c r="K824" s="85">
        <f t="shared" si="86"/>
        <v>159.56105465824095</v>
      </c>
      <c r="L824" s="59"/>
      <c r="M824" s="83">
        <v>42359</v>
      </c>
      <c r="N824" s="86">
        <f t="shared" si="87"/>
        <v>5269.3199170570424</v>
      </c>
      <c r="O824" s="86">
        <f t="shared" si="88"/>
        <v>4220.1957102330798</v>
      </c>
      <c r="P824" s="86">
        <f t="shared" si="89"/>
        <v>3722.7933431819706</v>
      </c>
      <c r="Q824" s="61">
        <f t="shared" si="84"/>
        <v>13212.308970472093</v>
      </c>
      <c r="R824" s="61">
        <f t="shared" si="90"/>
        <v>-5532.2425679237458</v>
      </c>
      <c r="S824" s="62">
        <f t="shared" si="85"/>
        <v>2.3882374657752363</v>
      </c>
      <c r="T824" s="59"/>
      <c r="U824" s="59"/>
      <c r="V824" s="59"/>
    </row>
    <row r="825" spans="7:22" ht="17.5" customHeight="1" thickBot="1" x14ac:dyDescent="0.45">
      <c r="G825" s="72" t="s">
        <v>49</v>
      </c>
      <c r="H825" s="90">
        <v>42366</v>
      </c>
      <c r="I825" s="91">
        <v>4593.27001953125</v>
      </c>
      <c r="J825" s="73">
        <v>9.6525201797485298</v>
      </c>
      <c r="K825" s="92">
        <f t="shared" si="86"/>
        <v>159.65178108930587</v>
      </c>
      <c r="L825" s="74"/>
      <c r="M825" s="90">
        <v>42366</v>
      </c>
      <c r="N825" s="86">
        <f t="shared" si="87"/>
        <v>5235.6939878205831</v>
      </c>
      <c r="O825" s="86">
        <f t="shared" si="88"/>
        <v>4166.8720707398425</v>
      </c>
      <c r="P825" s="86">
        <f t="shared" si="89"/>
        <v>3724.910123835888</v>
      </c>
      <c r="Q825" s="75">
        <f t="shared" si="84"/>
        <v>13127.476182396313</v>
      </c>
      <c r="R825" s="61">
        <f t="shared" si="90"/>
        <v>-5738.6296088555746</v>
      </c>
      <c r="S825" s="76">
        <f t="shared" si="85"/>
        <v>2.287562898664627</v>
      </c>
      <c r="T825" s="74"/>
      <c r="U825" s="74"/>
      <c r="V825" s="74"/>
    </row>
    <row r="826" spans="7:22" ht="17.5" customHeight="1" thickTop="1" x14ac:dyDescent="0.4">
      <c r="G826" s="64"/>
      <c r="H826" s="83">
        <v>42373</v>
      </c>
      <c r="I826" s="84">
        <v>4270.77978515625</v>
      </c>
      <c r="J826" s="70">
        <v>8.3233890533447195</v>
      </c>
      <c r="K826" s="85">
        <f t="shared" si="86"/>
        <v>159.74255910742826</v>
      </c>
      <c r="L826" s="59"/>
      <c r="M826" s="83">
        <v>42373</v>
      </c>
      <c r="N826" s="86">
        <f t="shared" si="87"/>
        <v>4882.3221514523357</v>
      </c>
      <c r="O826" s="86">
        <f t="shared" si="88"/>
        <v>3395.9553418135697</v>
      </c>
      <c r="P826" s="86">
        <f t="shared" si="89"/>
        <v>3940.4821399858465</v>
      </c>
      <c r="Q826" s="61">
        <f t="shared" si="84"/>
        <v>12218.759633251751</v>
      </c>
      <c r="R826" s="61">
        <f t="shared" si="90"/>
        <v>-5745.2549261214654</v>
      </c>
      <c r="S826" s="62">
        <f t="shared" si="85"/>
        <v>2.1267567393220008</v>
      </c>
      <c r="T826" s="59"/>
      <c r="U826" s="59"/>
      <c r="V826" s="59"/>
    </row>
    <row r="827" spans="7:22" ht="17.5" customHeight="1" thickBot="1" x14ac:dyDescent="0.45">
      <c r="G827" s="65" t="s">
        <v>48</v>
      </c>
      <c r="H827" s="88">
        <v>42380</v>
      </c>
      <c r="I827" s="89">
        <v>4141.080078125</v>
      </c>
      <c r="J827" s="70">
        <v>7.7998671531677202</v>
      </c>
      <c r="K827" s="85">
        <f t="shared" si="86"/>
        <v>159.83338874194052</v>
      </c>
      <c r="L827" s="59"/>
      <c r="M827" s="88">
        <v>42380</v>
      </c>
      <c r="N827" s="86">
        <f t="shared" si="87"/>
        <v>4734.050457632753</v>
      </c>
      <c r="O827" s="86">
        <f t="shared" si="88"/>
        <v>3182.3576135242683</v>
      </c>
      <c r="P827" s="86">
        <f t="shared" si="89"/>
        <v>3942.7226985106181</v>
      </c>
      <c r="Q827" s="61">
        <f t="shared" si="84"/>
        <v>11859.130769667639</v>
      </c>
      <c r="R827" s="61">
        <f t="shared" si="90"/>
        <v>-5751.8878923962429</v>
      </c>
      <c r="S827" s="62">
        <f t="shared" si="85"/>
        <v>2.0617805825709707</v>
      </c>
      <c r="T827" s="59"/>
      <c r="U827" s="59"/>
      <c r="V827" s="59"/>
    </row>
    <row r="828" spans="7:22" ht="17.5" customHeight="1" thickBot="1" x14ac:dyDescent="0.45">
      <c r="G828" s="66" t="s">
        <v>50</v>
      </c>
      <c r="H828" s="93">
        <v>42387</v>
      </c>
      <c r="I828" s="94">
        <v>4259.77001953125</v>
      </c>
      <c r="J828" s="70">
        <v>8.2519464492797798</v>
      </c>
      <c r="K828" s="85">
        <f t="shared" si="86"/>
        <v>159.92427002219171</v>
      </c>
      <c r="L828" s="59"/>
      <c r="M828" s="93">
        <v>42387</v>
      </c>
      <c r="N828" s="86">
        <f t="shared" si="87"/>
        <v>4869.7358732321236</v>
      </c>
      <c r="O828" s="86">
        <f t="shared" si="88"/>
        <v>3366.8066511357133</v>
      </c>
      <c r="P828" s="86">
        <f t="shared" si="89"/>
        <v>3944.9645310171827</v>
      </c>
      <c r="Q828" s="61">
        <f t="shared" si="84"/>
        <v>12181.50705538502</v>
      </c>
      <c r="R828" s="61">
        <f t="shared" si="90"/>
        <v>-5758.5285165107798</v>
      </c>
      <c r="S828" s="62">
        <f t="shared" si="85"/>
        <v>2.1153853836893153</v>
      </c>
      <c r="T828" s="59"/>
      <c r="U828" s="59"/>
      <c r="V828" s="59"/>
    </row>
    <row r="829" spans="7:22" x14ac:dyDescent="0.4">
      <c r="G829" s="64"/>
      <c r="H829" s="83">
        <v>42394</v>
      </c>
      <c r="I829" s="84">
        <v>4279.169921875</v>
      </c>
      <c r="J829" s="70">
        <v>8.2925939559936506</v>
      </c>
      <c r="K829" s="85">
        <f t="shared" si="86"/>
        <v>160.0152029775476</v>
      </c>
      <c r="L829" s="59"/>
      <c r="M829" s="83">
        <v>42394</v>
      </c>
      <c r="N829" s="86">
        <f t="shared" si="87"/>
        <v>4891.9136903319668</v>
      </c>
      <c r="O829" s="86">
        <f t="shared" si="88"/>
        <v>3383.390895446737</v>
      </c>
      <c r="P829" s="86">
        <f t="shared" si="89"/>
        <v>3947.2076382299269</v>
      </c>
      <c r="Q829" s="61">
        <f t="shared" si="84"/>
        <v>12222.512224008631</v>
      </c>
      <c r="R829" s="61">
        <f t="shared" si="90"/>
        <v>-5765.1768073061448</v>
      </c>
      <c r="S829" s="62">
        <f t="shared" si="85"/>
        <v>2.1200585224930442</v>
      </c>
      <c r="T829" s="59"/>
      <c r="U829" s="59"/>
      <c r="V829" s="59"/>
    </row>
    <row r="830" spans="7:22" ht="17.5" customHeight="1" thickBot="1" x14ac:dyDescent="0.45">
      <c r="G830" s="65" t="s">
        <v>48</v>
      </c>
      <c r="H830" s="88">
        <v>42401</v>
      </c>
      <c r="I830" s="89">
        <v>4024.46997070312</v>
      </c>
      <c r="J830" s="70">
        <v>7.3440952301025302</v>
      </c>
      <c r="K830" s="85">
        <f t="shared" si="86"/>
        <v>160.10618763739069</v>
      </c>
      <c r="L830" s="59"/>
      <c r="M830" s="88">
        <v>42401</v>
      </c>
      <c r="N830" s="86">
        <f t="shared" si="87"/>
        <v>4600.7426920280113</v>
      </c>
      <c r="O830" s="86">
        <f t="shared" si="88"/>
        <v>2996.4019785224532</v>
      </c>
      <c r="P830" s="86">
        <f t="shared" si="89"/>
        <v>3949.4520208736485</v>
      </c>
      <c r="Q830" s="61">
        <f t="shared" si="84"/>
        <v>11546.596691424113</v>
      </c>
      <c r="R830" s="61">
        <f t="shared" si="90"/>
        <v>-5771.8327736336141</v>
      </c>
      <c r="S830" s="62">
        <f t="shared" si="85"/>
        <v>2.0005078359460229</v>
      </c>
      <c r="T830" s="59"/>
      <c r="U830" s="59"/>
      <c r="V830" s="59"/>
    </row>
    <row r="831" spans="7:22" x14ac:dyDescent="0.4">
      <c r="G831" s="64"/>
      <c r="H831" s="83">
        <v>42408</v>
      </c>
      <c r="I831" s="84">
        <v>4019.18994140625</v>
      </c>
      <c r="J831" s="70">
        <v>7.3243856430053702</v>
      </c>
      <c r="K831" s="85">
        <f t="shared" si="86"/>
        <v>160.19722403112013</v>
      </c>
      <c r="L831" s="59"/>
      <c r="M831" s="83">
        <v>42408</v>
      </c>
      <c r="N831" s="86">
        <f t="shared" si="87"/>
        <v>4594.7066037038076</v>
      </c>
      <c r="O831" s="86">
        <f t="shared" si="88"/>
        <v>2988.3604371312522</v>
      </c>
      <c r="P831" s="86">
        <f t="shared" si="89"/>
        <v>3951.6976796735576</v>
      </c>
      <c r="Q831" s="61">
        <f t="shared" si="84"/>
        <v>11534.764720508618</v>
      </c>
      <c r="R831" s="61">
        <f t="shared" si="90"/>
        <v>-5778.4964243546819</v>
      </c>
      <c r="S831" s="62">
        <f t="shared" si="85"/>
        <v>1.9961533024218789</v>
      </c>
      <c r="T831" s="59"/>
      <c r="U831" s="59"/>
      <c r="V831" s="59"/>
    </row>
    <row r="832" spans="7:22" x14ac:dyDescent="0.4">
      <c r="G832" s="64"/>
      <c r="H832" s="83">
        <v>42415</v>
      </c>
      <c r="I832" s="84">
        <v>4164.08984375</v>
      </c>
      <c r="J832" s="70">
        <v>7.8676176071166903</v>
      </c>
      <c r="K832" s="85">
        <f t="shared" si="86"/>
        <v>160.28831218815182</v>
      </c>
      <c r="L832" s="59"/>
      <c r="M832" s="83">
        <v>42415</v>
      </c>
      <c r="N832" s="86">
        <f t="shared" si="87"/>
        <v>4760.355042289897</v>
      </c>
      <c r="O832" s="86">
        <f t="shared" si="88"/>
        <v>3209.9999013620386</v>
      </c>
      <c r="P832" s="86">
        <f t="shared" si="89"/>
        <v>3953.9446153552767</v>
      </c>
      <c r="Q832" s="61">
        <f t="shared" si="84"/>
        <v>11924.299559007211</v>
      </c>
      <c r="R832" s="61">
        <f t="shared" si="90"/>
        <v>-5785.1677683410735</v>
      </c>
      <c r="S832" s="62">
        <f t="shared" si="85"/>
        <v>2.0611847463200821</v>
      </c>
      <c r="T832" s="59"/>
      <c r="U832" s="59"/>
      <c r="V832" s="59"/>
    </row>
    <row r="833" spans="7:22" ht="17.5" customHeight="1" thickBot="1" x14ac:dyDescent="0.45">
      <c r="G833" s="66" t="s">
        <v>50</v>
      </c>
      <c r="H833" s="93">
        <v>42422</v>
      </c>
      <c r="I833" s="94">
        <v>4235.6201171875</v>
      </c>
      <c r="J833" s="70">
        <v>8.1373872756958008</v>
      </c>
      <c r="K833" s="85">
        <f t="shared" si="86"/>
        <v>160.37945213791841</v>
      </c>
      <c r="L833" s="59"/>
      <c r="M833" s="93">
        <v>42422</v>
      </c>
      <c r="N833" s="86">
        <f t="shared" si="87"/>
        <v>4842.1278931676597</v>
      </c>
      <c r="O833" s="86">
        <f t="shared" si="88"/>
        <v>3320.0663347822533</v>
      </c>
      <c r="P833" s="86">
        <f t="shared" si="89"/>
        <v>3956.1928286448415</v>
      </c>
      <c r="Q833" s="61">
        <f t="shared" si="84"/>
        <v>12118.387056594755</v>
      </c>
      <c r="R833" s="61">
        <f t="shared" si="90"/>
        <v>-5791.8468144747567</v>
      </c>
      <c r="S833" s="62">
        <f t="shared" si="85"/>
        <v>2.0923182958342332</v>
      </c>
      <c r="T833" s="59"/>
      <c r="U833" s="59"/>
      <c r="V833" s="59"/>
    </row>
    <row r="834" spans="7:22" x14ac:dyDescent="0.4">
      <c r="G834" s="64"/>
      <c r="H834" s="83">
        <v>42429</v>
      </c>
      <c r="I834" s="84">
        <v>4329</v>
      </c>
      <c r="J834" s="70">
        <v>8.4872217178344709</v>
      </c>
      <c r="K834" s="85">
        <f t="shared" si="86"/>
        <v>160.47064390986921</v>
      </c>
      <c r="L834" s="59"/>
      <c r="M834" s="83">
        <v>42429</v>
      </c>
      <c r="N834" s="86">
        <f t="shared" si="87"/>
        <v>4948.879047123216</v>
      </c>
      <c r="O834" s="86">
        <f t="shared" si="88"/>
        <v>3462.799317094763</v>
      </c>
      <c r="P834" s="86">
        <f t="shared" si="89"/>
        <v>3958.4423202686994</v>
      </c>
      <c r="Q834" s="61">
        <f t="shared" ref="Q834:Q897" si="91">SUM(N834:P834)</f>
        <v>12370.120684486679</v>
      </c>
      <c r="R834" s="61">
        <f t="shared" si="90"/>
        <v>-5798.533571647954</v>
      </c>
      <c r="S834" s="62">
        <f t="shared" ref="S834:S897" si="92">Q834/-R834</f>
        <v>2.1333188006310135</v>
      </c>
      <c r="T834" s="59"/>
      <c r="U834" s="59"/>
      <c r="V834" s="59"/>
    </row>
    <row r="835" spans="7:22" x14ac:dyDescent="0.4">
      <c r="G835" s="64"/>
      <c r="H835" s="83">
        <v>42436</v>
      </c>
      <c r="I835" s="84">
        <v>4361.830078125</v>
      </c>
      <c r="J835" s="70">
        <v>8.6104040145874006</v>
      </c>
      <c r="K835" s="85">
        <f t="shared" ref="K835:K898" si="93">K834*(1+Tbill_YTM)^(1/52)</f>
        <v>160.56188753347033</v>
      </c>
      <c r="L835" s="59"/>
      <c r="M835" s="83">
        <v>42436</v>
      </c>
      <c r="N835" s="86">
        <f t="shared" ref="N835:N898" si="94">IF(YEAR(M835)&lt;&gt;YEAR(M834), Q834*$C$5, N834)*(I835/I834)</f>
        <v>4986.4101364621465</v>
      </c>
      <c r="O835" s="86">
        <f t="shared" ref="O835:O898" si="95">IF(YEAR(M835)&lt;&gt;YEAR(M834), Q834*$C$6, O834)*(J835/J834)</f>
        <v>3513.0578807632332</v>
      </c>
      <c r="P835" s="86">
        <f t="shared" ref="P835:P898" si="96">IF(YEAR(M835)&lt;&gt;YEAR(M834), Q834*$C$7, P834)*(1+Tbill_YTM)^(1/52)</f>
        <v>3960.6930909537114</v>
      </c>
      <c r="Q835" s="61">
        <f t="shared" si="91"/>
        <v>12460.161108179091</v>
      </c>
      <c r="R835" s="61">
        <f t="shared" ref="R835:R898" si="97">R834*EXP($C$20/52) - IF(YEAR(M836)&lt;&gt;YEAR(M835), Initial_Assets * $C$19, 0)</f>
        <v>-5805.2280487631533</v>
      </c>
      <c r="S835" s="62">
        <f t="shared" si="92"/>
        <v>2.146368928751011</v>
      </c>
      <c r="T835" s="59"/>
      <c r="U835" s="59"/>
      <c r="V835" s="59"/>
    </row>
    <row r="836" spans="7:22" x14ac:dyDescent="0.4">
      <c r="G836" s="64"/>
      <c r="H836" s="83">
        <v>42443</v>
      </c>
      <c r="I836" s="84">
        <v>4410.830078125</v>
      </c>
      <c r="J836" s="70">
        <v>8.8087263107299805</v>
      </c>
      <c r="K836" s="85">
        <f t="shared" si="93"/>
        <v>160.65318303820462</v>
      </c>
      <c r="L836" s="59"/>
      <c r="M836" s="83">
        <v>42443</v>
      </c>
      <c r="N836" s="86">
        <f t="shared" si="94"/>
        <v>5042.4265544129521</v>
      </c>
      <c r="O836" s="86">
        <f t="shared" si="95"/>
        <v>3593.9736780027583</v>
      </c>
      <c r="P836" s="86">
        <f t="shared" si="96"/>
        <v>3962.9451414271521</v>
      </c>
      <c r="Q836" s="61">
        <f t="shared" si="91"/>
        <v>12599.345373842862</v>
      </c>
      <c r="R836" s="61">
        <f t="shared" si="97"/>
        <v>-5811.9302547331208</v>
      </c>
      <c r="S836" s="62">
        <f t="shared" si="92"/>
        <v>2.1678418049807471</v>
      </c>
      <c r="T836" s="59"/>
      <c r="U836" s="59"/>
      <c r="V836" s="59"/>
    </row>
    <row r="837" spans="7:22" x14ac:dyDescent="0.4">
      <c r="G837" s="64"/>
      <c r="H837" s="83">
        <v>42450</v>
      </c>
      <c r="I837" s="84">
        <v>4405.52978515625</v>
      </c>
      <c r="J837" s="70">
        <v>8.7717704772949201</v>
      </c>
      <c r="K837" s="85">
        <f t="shared" si="93"/>
        <v>160.74453045357171</v>
      </c>
      <c r="L837" s="59"/>
      <c r="M837" s="83">
        <v>42450</v>
      </c>
      <c r="N837" s="86">
        <f t="shared" si="94"/>
        <v>5036.3673008170499</v>
      </c>
      <c r="O837" s="86">
        <f t="shared" si="95"/>
        <v>3578.8956419815377</v>
      </c>
      <c r="P837" s="86">
        <f t="shared" si="96"/>
        <v>3965.1984724167091</v>
      </c>
      <c r="Q837" s="61">
        <f t="shared" si="91"/>
        <v>12580.461415215297</v>
      </c>
      <c r="R837" s="61">
        <f t="shared" si="97"/>
        <v>-5818.6401984809136</v>
      </c>
      <c r="S837" s="62">
        <f t="shared" si="92"/>
        <v>2.1620964668858043</v>
      </c>
      <c r="T837" s="59"/>
      <c r="U837" s="59"/>
      <c r="V837" s="59"/>
    </row>
    <row r="838" spans="7:22" x14ac:dyDescent="0.4">
      <c r="G838" s="64"/>
      <c r="H838" s="83">
        <v>42457</v>
      </c>
      <c r="I838" s="84">
        <v>4532.080078125</v>
      </c>
      <c r="J838" s="70">
        <v>9.2780475616455007</v>
      </c>
      <c r="K838" s="85">
        <f t="shared" si="93"/>
        <v>160.83592980908799</v>
      </c>
      <c r="L838" s="59"/>
      <c r="M838" s="83">
        <v>42457</v>
      </c>
      <c r="N838" s="86">
        <f t="shared" si="94"/>
        <v>5181.0386090361189</v>
      </c>
      <c r="O838" s="86">
        <f t="shared" si="95"/>
        <v>3785.4574592916711</v>
      </c>
      <c r="P838" s="86">
        <f t="shared" si="96"/>
        <v>3967.453084650484</v>
      </c>
      <c r="Q838" s="61">
        <f t="shared" si="91"/>
        <v>12933.949152978274</v>
      </c>
      <c r="R838" s="61">
        <f t="shared" si="97"/>
        <v>-5825.3578889398896</v>
      </c>
      <c r="S838" s="62">
        <f t="shared" si="92"/>
        <v>2.2202840408371922</v>
      </c>
      <c r="T838" s="59"/>
      <c r="U838" s="59"/>
      <c r="V838" s="59"/>
    </row>
    <row r="839" spans="7:22" x14ac:dyDescent="0.4">
      <c r="G839" s="64"/>
      <c r="H839" s="83">
        <v>42464</v>
      </c>
      <c r="I839" s="84">
        <v>4474.93017578125</v>
      </c>
      <c r="J839" s="70">
        <v>9.0476980209350497</v>
      </c>
      <c r="K839" s="85">
        <f t="shared" si="93"/>
        <v>160.92738113428663</v>
      </c>
      <c r="L839" s="59"/>
      <c r="M839" s="83">
        <v>42464</v>
      </c>
      <c r="N839" s="86">
        <f t="shared" si="94"/>
        <v>5115.7052862700939</v>
      </c>
      <c r="O839" s="86">
        <f t="shared" si="95"/>
        <v>3691.4744977544337</v>
      </c>
      <c r="P839" s="86">
        <f t="shared" si="96"/>
        <v>3969.7089788569924</v>
      </c>
      <c r="Q839" s="61">
        <f t="shared" si="91"/>
        <v>12776.888762881519</v>
      </c>
      <c r="R839" s="61">
        <f t="shared" si="97"/>
        <v>-5832.0833350537196</v>
      </c>
      <c r="S839" s="62">
        <f t="shared" si="92"/>
        <v>2.1907932429713526</v>
      </c>
      <c r="T839" s="59"/>
      <c r="U839" s="59"/>
      <c r="V839" s="59"/>
    </row>
    <row r="840" spans="7:22" x14ac:dyDescent="0.4">
      <c r="G840" s="64"/>
      <c r="H840" s="83">
        <v>42471</v>
      </c>
      <c r="I840" s="84">
        <v>4543.16015625</v>
      </c>
      <c r="J840" s="70">
        <v>9.3125419616699201</v>
      </c>
      <c r="K840" s="85">
        <f t="shared" si="93"/>
        <v>161.01888445871759</v>
      </c>
      <c r="L840" s="59"/>
      <c r="M840" s="83">
        <v>42471</v>
      </c>
      <c r="N840" s="86">
        <f t="shared" si="94"/>
        <v>5193.7052679581102</v>
      </c>
      <c r="O840" s="86">
        <f t="shared" si="95"/>
        <v>3799.5312267528361</v>
      </c>
      <c r="P840" s="86">
        <f t="shared" si="96"/>
        <v>3971.9661557651643</v>
      </c>
      <c r="Q840" s="61">
        <f t="shared" si="91"/>
        <v>12965.202650476109</v>
      </c>
      <c r="R840" s="61">
        <f t="shared" si="97"/>
        <v>-5838.8165457764017</v>
      </c>
      <c r="S840" s="62">
        <f t="shared" si="92"/>
        <v>2.2205189268799153</v>
      </c>
      <c r="T840" s="59"/>
      <c r="U840" s="59"/>
      <c r="V840" s="59"/>
    </row>
    <row r="841" spans="7:22" x14ac:dyDescent="0.4">
      <c r="G841" s="64"/>
      <c r="H841" s="83">
        <v>42478</v>
      </c>
      <c r="I841" s="84">
        <v>4474.18994140625</v>
      </c>
      <c r="J841" s="70">
        <v>9.0341482162475497</v>
      </c>
      <c r="K841" s="85">
        <f t="shared" si="93"/>
        <v>161.11043981194766</v>
      </c>
      <c r="L841" s="59"/>
      <c r="M841" s="83">
        <v>42478</v>
      </c>
      <c r="N841" s="86">
        <f t="shared" si="94"/>
        <v>5114.8590561041437</v>
      </c>
      <c r="O841" s="86">
        <f t="shared" si="95"/>
        <v>3685.9461569170489</v>
      </c>
      <c r="P841" s="86">
        <f t="shared" si="96"/>
        <v>3974.224616104344</v>
      </c>
      <c r="Q841" s="61">
        <f t="shared" si="91"/>
        <v>12775.029829125537</v>
      </c>
      <c r="R841" s="61">
        <f t="shared" si="97"/>
        <v>-5845.5575300722703</v>
      </c>
      <c r="S841" s="62">
        <f t="shared" si="92"/>
        <v>2.185425387297077</v>
      </c>
      <c r="T841" s="59"/>
      <c r="U841" s="59"/>
      <c r="V841" s="59"/>
    </row>
    <row r="842" spans="7:22" x14ac:dyDescent="0.4">
      <c r="G842" s="64"/>
      <c r="H842" s="83">
        <v>42485</v>
      </c>
      <c r="I842" s="84">
        <v>4341.2998046875</v>
      </c>
      <c r="J842" s="70">
        <v>8.4946126937866193</v>
      </c>
      <c r="K842" s="85">
        <f t="shared" si="93"/>
        <v>161.20204722356038</v>
      </c>
      <c r="L842" s="59"/>
      <c r="M842" s="83">
        <v>42485</v>
      </c>
      <c r="N842" s="86">
        <f t="shared" si="94"/>
        <v>4962.9400879413433</v>
      </c>
      <c r="O842" s="86">
        <f t="shared" si="95"/>
        <v>3465.8148464788933</v>
      </c>
      <c r="P842" s="86">
        <f t="shared" si="96"/>
        <v>3976.48436060429</v>
      </c>
      <c r="Q842" s="61">
        <f t="shared" si="91"/>
        <v>12405.239295024527</v>
      </c>
      <c r="R842" s="61">
        <f t="shared" si="97"/>
        <v>-5852.3062969160101</v>
      </c>
      <c r="S842" s="62">
        <f t="shared" si="92"/>
        <v>2.1197180505678106</v>
      </c>
      <c r="T842" s="59"/>
      <c r="U842" s="59"/>
      <c r="V842" s="59"/>
    </row>
    <row r="843" spans="7:22" x14ac:dyDescent="0.4">
      <c r="G843" s="64"/>
      <c r="H843" s="83">
        <v>42492</v>
      </c>
      <c r="I843" s="84">
        <v>4330.169921875</v>
      </c>
      <c r="J843" s="70">
        <v>8.4699773788452095</v>
      </c>
      <c r="K843" s="85">
        <f t="shared" si="93"/>
        <v>161.29370672315619</v>
      </c>
      <c r="L843" s="59"/>
      <c r="M843" s="83">
        <v>42492</v>
      </c>
      <c r="N843" s="86">
        <f t="shared" si="94"/>
        <v>4950.2164926889254</v>
      </c>
      <c r="O843" s="86">
        <f t="shared" si="95"/>
        <v>3455.7636006658768</v>
      </c>
      <c r="P843" s="86">
        <f t="shared" si="96"/>
        <v>3978.7453899951765</v>
      </c>
      <c r="Q843" s="61">
        <f t="shared" si="91"/>
        <v>12384.725483349979</v>
      </c>
      <c r="R843" s="61">
        <f t="shared" si="97"/>
        <v>-5859.0628552926664</v>
      </c>
      <c r="S843" s="62">
        <f t="shared" si="92"/>
        <v>2.1137724221822416</v>
      </c>
      <c r="T843" s="59"/>
      <c r="U843" s="59"/>
      <c r="V843" s="59"/>
    </row>
    <row r="844" spans="7:22" x14ac:dyDescent="0.4">
      <c r="G844" s="64"/>
      <c r="H844" s="83">
        <v>42499</v>
      </c>
      <c r="I844" s="84">
        <v>4326.52978515625</v>
      </c>
      <c r="J844" s="70">
        <v>8.4551935195922798</v>
      </c>
      <c r="K844" s="85">
        <f t="shared" si="93"/>
        <v>161.38541834035232</v>
      </c>
      <c r="L844" s="59"/>
      <c r="M844" s="83">
        <v>42499</v>
      </c>
      <c r="N844" s="86">
        <f t="shared" si="94"/>
        <v>4946.0551167739141</v>
      </c>
      <c r="O844" s="86">
        <f t="shared" si="95"/>
        <v>3449.7317636964835</v>
      </c>
      <c r="P844" s="86">
        <f t="shared" si="96"/>
        <v>3981.0077050075929</v>
      </c>
      <c r="Q844" s="61">
        <f t="shared" si="91"/>
        <v>12376.79458547799</v>
      </c>
      <c r="R844" s="61">
        <f t="shared" si="97"/>
        <v>-5865.8272141976586</v>
      </c>
      <c r="S844" s="62">
        <f t="shared" si="92"/>
        <v>2.1099828095040327</v>
      </c>
      <c r="T844" s="59"/>
      <c r="U844" s="59"/>
      <c r="V844" s="59"/>
    </row>
    <row r="845" spans="7:22" x14ac:dyDescent="0.4">
      <c r="G845" s="64"/>
      <c r="H845" s="83">
        <v>42506</v>
      </c>
      <c r="I845" s="84">
        <v>4362.89990234375</v>
      </c>
      <c r="J845" s="70">
        <v>8.5956201553344709</v>
      </c>
      <c r="K845" s="85">
        <f t="shared" si="93"/>
        <v>161.47718210478283</v>
      </c>
      <c r="L845" s="59"/>
      <c r="M845" s="83">
        <v>42506</v>
      </c>
      <c r="N845" s="86">
        <f t="shared" si="94"/>
        <v>4987.6331511676854</v>
      </c>
      <c r="O845" s="86">
        <f t="shared" si="95"/>
        <v>3507.02604379384</v>
      </c>
      <c r="P845" s="86">
        <f t="shared" si="96"/>
        <v>3983.2713063725437</v>
      </c>
      <c r="Q845" s="61">
        <f t="shared" si="91"/>
        <v>12477.930501334069</v>
      </c>
      <c r="R845" s="61">
        <f t="shared" si="97"/>
        <v>-5872.5993826367903</v>
      </c>
      <c r="S845" s="62">
        <f t="shared" si="92"/>
        <v>2.1247712790058384</v>
      </c>
      <c r="T845" s="59"/>
      <c r="U845" s="59"/>
      <c r="V845" s="59"/>
    </row>
    <row r="846" spans="7:22" x14ac:dyDescent="0.4">
      <c r="G846" s="64"/>
      <c r="H846" s="83">
        <v>42513</v>
      </c>
      <c r="I846" s="84">
        <v>4512.5400390625</v>
      </c>
      <c r="J846" s="70">
        <v>9.1942853927612305</v>
      </c>
      <c r="K846" s="85">
        <f t="shared" si="93"/>
        <v>161.56899804609864</v>
      </c>
      <c r="L846" s="59"/>
      <c r="M846" s="83">
        <v>42513</v>
      </c>
      <c r="N846" s="86">
        <f t="shared" si="94"/>
        <v>5158.7005887320365</v>
      </c>
      <c r="O846" s="86">
        <f t="shared" si="95"/>
        <v>3751.2823675061773</v>
      </c>
      <c r="P846" s="86">
        <f t="shared" si="96"/>
        <v>3985.5361948214486</v>
      </c>
      <c r="Q846" s="61">
        <f t="shared" si="91"/>
        <v>12895.519151059663</v>
      </c>
      <c r="R846" s="61">
        <f t="shared" si="97"/>
        <v>-5879.3793696262637</v>
      </c>
      <c r="S846" s="62">
        <f t="shared" si="92"/>
        <v>2.1933470083049595</v>
      </c>
      <c r="T846" s="59"/>
      <c r="U846" s="59"/>
      <c r="V846" s="59"/>
    </row>
    <row r="847" spans="7:22" x14ac:dyDescent="0.4">
      <c r="G847" s="64"/>
      <c r="H847" s="83">
        <v>42520</v>
      </c>
      <c r="I847" s="84">
        <v>4509.7900390625</v>
      </c>
      <c r="J847" s="70">
        <v>9.17950439453125</v>
      </c>
      <c r="K847" s="85">
        <f t="shared" si="93"/>
        <v>161.66086619396754</v>
      </c>
      <c r="L847" s="59"/>
      <c r="M847" s="83">
        <v>42520</v>
      </c>
      <c r="N847" s="86">
        <f t="shared" si="94"/>
        <v>5155.5568101735735</v>
      </c>
      <c r="O847" s="86">
        <f t="shared" si="95"/>
        <v>3745.251697838481</v>
      </c>
      <c r="P847" s="86">
        <f t="shared" si="96"/>
        <v>3987.8023710861439</v>
      </c>
      <c r="Q847" s="61">
        <f t="shared" si="91"/>
        <v>12888.610879098198</v>
      </c>
      <c r="R847" s="61">
        <f t="shared" si="97"/>
        <v>-5886.1671841926891</v>
      </c>
      <c r="S847" s="62">
        <f t="shared" si="92"/>
        <v>2.1896440375853716</v>
      </c>
      <c r="T847" s="59"/>
      <c r="U847" s="59"/>
      <c r="V847" s="59"/>
    </row>
    <row r="848" spans="7:22" x14ac:dyDescent="0.4">
      <c r="G848" s="64"/>
      <c r="H848" s="83">
        <v>42527</v>
      </c>
      <c r="I848" s="84">
        <v>4461.0498046875</v>
      </c>
      <c r="J848" s="70">
        <v>8.9922685623168892</v>
      </c>
      <c r="K848" s="85">
        <f t="shared" si="93"/>
        <v>161.75278657807416</v>
      </c>
      <c r="L848" s="59"/>
      <c r="M848" s="83">
        <v>42527</v>
      </c>
      <c r="N848" s="86">
        <f t="shared" si="94"/>
        <v>5099.8373542598956</v>
      </c>
      <c r="O848" s="86">
        <f t="shared" si="95"/>
        <v>3668.8591946751508</v>
      </c>
      <c r="P848" s="86">
        <f t="shared" si="96"/>
        <v>3990.069835898882</v>
      </c>
      <c r="Q848" s="61">
        <f t="shared" si="91"/>
        <v>12758.766384833929</v>
      </c>
      <c r="R848" s="61">
        <f t="shared" si="97"/>
        <v>-5892.9628353730986</v>
      </c>
      <c r="S848" s="62">
        <f t="shared" si="92"/>
        <v>2.1650851602606687</v>
      </c>
      <c r="T848" s="59"/>
      <c r="U848" s="59"/>
      <c r="V848" s="59"/>
    </row>
    <row r="849" spans="1:22" x14ac:dyDescent="0.4">
      <c r="G849" s="64"/>
      <c r="H849" s="83">
        <v>42534</v>
      </c>
      <c r="I849" s="84">
        <v>4374.3798828125</v>
      </c>
      <c r="J849" s="70">
        <v>8.63873195648193</v>
      </c>
      <c r="K849" s="85">
        <f t="shared" si="93"/>
        <v>161.84475922812007</v>
      </c>
      <c r="L849" s="59"/>
      <c r="M849" s="83">
        <v>42534</v>
      </c>
      <c r="N849" s="86">
        <f t="shared" si="94"/>
        <v>5000.7569753310445</v>
      </c>
      <c r="O849" s="86">
        <f t="shared" si="95"/>
        <v>3524.6157239666159</v>
      </c>
      <c r="P849" s="86">
        <f t="shared" si="96"/>
        <v>3992.3385899923314</v>
      </c>
      <c r="Q849" s="61">
        <f t="shared" si="91"/>
        <v>12517.711289289993</v>
      </c>
      <c r="R849" s="61">
        <f t="shared" si="97"/>
        <v>-5899.7663322149583</v>
      </c>
      <c r="S849" s="62">
        <f t="shared" si="92"/>
        <v>2.1217300117359819</v>
      </c>
      <c r="T849" s="59"/>
      <c r="U849" s="59"/>
      <c r="V849" s="59"/>
    </row>
    <row r="850" spans="1:22" ht="17.5" customHeight="1" thickBot="1" x14ac:dyDescent="0.45">
      <c r="A850" s="4"/>
      <c r="G850" s="65" t="s">
        <v>48</v>
      </c>
      <c r="H850" s="88">
        <v>42541</v>
      </c>
      <c r="I850" s="89">
        <v>4285.7001953125</v>
      </c>
      <c r="J850" s="70">
        <v>8.2630310058593697</v>
      </c>
      <c r="K850" s="85">
        <f t="shared" si="93"/>
        <v>161.93678417382364</v>
      </c>
      <c r="L850" s="85"/>
      <c r="M850" s="88">
        <v>42541</v>
      </c>
      <c r="N850" s="86">
        <f t="shared" si="94"/>
        <v>4899.3790480096804</v>
      </c>
      <c r="O850" s="86">
        <f t="shared" si="95"/>
        <v>3371.3291670107783</v>
      </c>
      <c r="P850" s="86">
        <f t="shared" si="96"/>
        <v>3994.6086340995771</v>
      </c>
      <c r="Q850" s="61">
        <f t="shared" si="91"/>
        <v>12265.316849120036</v>
      </c>
      <c r="R850" s="61">
        <f t="shared" si="97"/>
        <v>-5906.5776837761796</v>
      </c>
      <c r="S850" s="62">
        <f t="shared" si="92"/>
        <v>2.0765521941427512</v>
      </c>
      <c r="T850" s="59"/>
      <c r="U850" s="59"/>
      <c r="V850" s="59"/>
    </row>
    <row r="851" spans="1:22" ht="17.5" customHeight="1" thickBot="1" x14ac:dyDescent="0.45">
      <c r="G851" s="66" t="s">
        <v>50</v>
      </c>
      <c r="H851" s="93">
        <v>42548</v>
      </c>
      <c r="I851" s="94">
        <v>4437.4501953125</v>
      </c>
      <c r="J851" s="70">
        <v>8.8580350875854492</v>
      </c>
      <c r="K851" s="85">
        <f t="shared" si="93"/>
        <v>162.02886144492024</v>
      </c>
      <c r="L851" s="59"/>
      <c r="M851" s="93">
        <v>42548</v>
      </c>
      <c r="N851" s="86">
        <f t="shared" si="94"/>
        <v>5072.858464826716</v>
      </c>
      <c r="O851" s="86">
        <f t="shared" si="95"/>
        <v>3614.0917336514162</v>
      </c>
      <c r="P851" s="86">
        <f t="shared" si="96"/>
        <v>3996.8799689541211</v>
      </c>
      <c r="Q851" s="61">
        <f t="shared" si="91"/>
        <v>12683.830167432254</v>
      </c>
      <c r="R851" s="61">
        <f t="shared" si="97"/>
        <v>-5913.3968991251304</v>
      </c>
      <c r="S851" s="62">
        <f t="shared" si="92"/>
        <v>2.1449313116981528</v>
      </c>
      <c r="T851" s="59"/>
      <c r="U851" s="59"/>
      <c r="V851" s="59"/>
    </row>
    <row r="852" spans="1:22" x14ac:dyDescent="0.4">
      <c r="G852" s="64"/>
      <c r="H852" s="83">
        <v>42555</v>
      </c>
      <c r="I852" s="84">
        <v>4528.35986328125</v>
      </c>
      <c r="J852" s="70">
        <v>9.2216224670410103</v>
      </c>
      <c r="K852" s="85">
        <f t="shared" si="93"/>
        <v>162.12099107116205</v>
      </c>
      <c r="L852" s="59"/>
      <c r="M852" s="83">
        <v>42555</v>
      </c>
      <c r="N852" s="86">
        <f t="shared" si="94"/>
        <v>5176.7856884329703</v>
      </c>
      <c r="O852" s="86">
        <f t="shared" si="95"/>
        <v>3762.4359352218016</v>
      </c>
      <c r="P852" s="86">
        <f t="shared" si="96"/>
        <v>3999.1525952898824</v>
      </c>
      <c r="Q852" s="61">
        <f t="shared" si="91"/>
        <v>12938.374218944655</v>
      </c>
      <c r="R852" s="61">
        <f t="shared" si="97"/>
        <v>-5920.2239873406488</v>
      </c>
      <c r="S852" s="62">
        <f t="shared" si="92"/>
        <v>2.1854534974708861</v>
      </c>
      <c r="T852" s="59"/>
      <c r="U852" s="59"/>
      <c r="V852" s="59"/>
    </row>
    <row r="853" spans="1:22" x14ac:dyDescent="0.4">
      <c r="G853" s="64"/>
      <c r="H853" s="83">
        <v>42562</v>
      </c>
      <c r="I853" s="84">
        <v>4589.830078125</v>
      </c>
      <c r="J853" s="70">
        <v>9.4693584442138601</v>
      </c>
      <c r="K853" s="85">
        <f t="shared" si="93"/>
        <v>162.21317308231824</v>
      </c>
      <c r="L853" s="59"/>
      <c r="M853" s="83">
        <v>42562</v>
      </c>
      <c r="N853" s="86">
        <f t="shared" si="94"/>
        <v>5247.057958763854</v>
      </c>
      <c r="O853" s="86">
        <f t="shared" si="95"/>
        <v>3863.51258917221</v>
      </c>
      <c r="P853" s="86">
        <f t="shared" si="96"/>
        <v>4001.426513841197</v>
      </c>
      <c r="Q853" s="61">
        <f t="shared" si="91"/>
        <v>13111.997061777261</v>
      </c>
      <c r="R853" s="61">
        <f t="shared" si="97"/>
        <v>-5927.0589575120539</v>
      </c>
      <c r="S853" s="62">
        <f t="shared" si="92"/>
        <v>2.2122265284975606</v>
      </c>
      <c r="T853" s="59"/>
      <c r="U853" s="59"/>
      <c r="V853" s="59"/>
    </row>
    <row r="854" spans="1:22" x14ac:dyDescent="0.4">
      <c r="G854" s="64"/>
      <c r="H854" s="83">
        <v>42569</v>
      </c>
      <c r="I854" s="84">
        <v>4666.06982421875</v>
      </c>
      <c r="J854" s="70">
        <v>9.7811803817749006</v>
      </c>
      <c r="K854" s="85">
        <f t="shared" si="93"/>
        <v>162.30540750817485</v>
      </c>
      <c r="L854" s="59"/>
      <c r="M854" s="83">
        <v>42569</v>
      </c>
      <c r="N854" s="86">
        <f t="shared" si="94"/>
        <v>5334.2146420628496</v>
      </c>
      <c r="O854" s="86">
        <f t="shared" si="95"/>
        <v>3990.7364120367129</v>
      </c>
      <c r="P854" s="86">
        <f t="shared" si="96"/>
        <v>4003.7017253428194</v>
      </c>
      <c r="Q854" s="61">
        <f t="shared" si="91"/>
        <v>13328.652779442382</v>
      </c>
      <c r="R854" s="61">
        <f t="shared" si="97"/>
        <v>-5933.9018187391594</v>
      </c>
      <c r="S854" s="62">
        <f t="shared" si="92"/>
        <v>2.2461869418450315</v>
      </c>
      <c r="T854" s="59"/>
      <c r="U854" s="59"/>
      <c r="V854" s="59"/>
    </row>
    <row r="855" spans="1:22" ht="17.5" customHeight="1" thickBot="1" x14ac:dyDescent="0.45">
      <c r="G855" s="67" t="s">
        <v>51</v>
      </c>
      <c r="H855" s="97">
        <v>42576</v>
      </c>
      <c r="I855" s="98">
        <v>4730.22998046875</v>
      </c>
      <c r="J855" s="70">
        <v>10.0511016845703</v>
      </c>
      <c r="K855" s="85">
        <f t="shared" si="93"/>
        <v>162.39769437853491</v>
      </c>
      <c r="L855" s="59"/>
      <c r="M855" s="97">
        <v>42576</v>
      </c>
      <c r="N855" s="86">
        <f t="shared" si="94"/>
        <v>5407.5620324360943</v>
      </c>
      <c r="O855" s="86">
        <f t="shared" si="95"/>
        <v>4100.8647124468644</v>
      </c>
      <c r="P855" s="86">
        <f t="shared" si="96"/>
        <v>4005.9782305299209</v>
      </c>
      <c r="Q855" s="61">
        <f t="shared" si="91"/>
        <v>13514.404975412881</v>
      </c>
      <c r="R855" s="61">
        <f t="shared" si="97"/>
        <v>-5940.7525801322854</v>
      </c>
      <c r="S855" s="62">
        <f t="shared" si="92"/>
        <v>2.2748641343201585</v>
      </c>
      <c r="T855" s="59"/>
      <c r="U855" s="59"/>
      <c r="V855" s="59"/>
    </row>
    <row r="856" spans="1:22" x14ac:dyDescent="0.4">
      <c r="G856" s="64"/>
      <c r="H856" s="83">
        <v>42583</v>
      </c>
      <c r="I856" s="84">
        <v>4791.2099609375</v>
      </c>
      <c r="J856" s="70">
        <v>10.3197898864746</v>
      </c>
      <c r="K856" s="85">
        <f t="shared" si="93"/>
        <v>162.49003372321835</v>
      </c>
      <c r="L856" s="59"/>
      <c r="M856" s="83">
        <v>42583</v>
      </c>
      <c r="N856" s="86">
        <f t="shared" si="94"/>
        <v>5477.2738706517976</v>
      </c>
      <c r="O856" s="86">
        <f t="shared" si="95"/>
        <v>4210.4899058255787</v>
      </c>
      <c r="P856" s="86">
        <f t="shared" si="96"/>
        <v>4008.2560301380913</v>
      </c>
      <c r="Q856" s="61">
        <f t="shared" si="91"/>
        <v>13696.019806615466</v>
      </c>
      <c r="R856" s="61">
        <f t="shared" si="97"/>
        <v>-5947.6112508122678</v>
      </c>
      <c r="S856" s="62">
        <f t="shared" si="92"/>
        <v>2.3027765650865288</v>
      </c>
      <c r="T856" s="59"/>
      <c r="U856" s="59"/>
      <c r="V856" s="59"/>
    </row>
    <row r="857" spans="1:22" x14ac:dyDescent="0.4">
      <c r="E857" s="4"/>
      <c r="F857" s="4"/>
      <c r="G857" s="64"/>
      <c r="H857" s="83">
        <v>42590</v>
      </c>
      <c r="I857" s="84">
        <v>4807.080078125</v>
      </c>
      <c r="J857" s="70">
        <v>10.393738746643001</v>
      </c>
      <c r="K857" s="85">
        <f t="shared" si="93"/>
        <v>162.58242557206208</v>
      </c>
      <c r="L857" s="59"/>
      <c r="M857" s="83">
        <v>42590</v>
      </c>
      <c r="N857" s="86">
        <f t="shared" si="94"/>
        <v>5495.4164648824762</v>
      </c>
      <c r="O857" s="86">
        <f t="shared" si="95"/>
        <v>4240.6611527900577</v>
      </c>
      <c r="P857" s="86">
        <f t="shared" si="96"/>
        <v>4010.5351249033388</v>
      </c>
      <c r="Q857" s="61">
        <f t="shared" si="91"/>
        <v>13746.612742575873</v>
      </c>
      <c r="R857" s="61">
        <f t="shared" si="97"/>
        <v>-5954.4778399104744</v>
      </c>
      <c r="S857" s="62">
        <f t="shared" si="92"/>
        <v>2.3086176676043442</v>
      </c>
      <c r="T857" s="59"/>
      <c r="U857" s="59"/>
      <c r="V857" s="59"/>
    </row>
    <row r="858" spans="1:22" x14ac:dyDescent="0.4">
      <c r="B858" s="27"/>
      <c r="C858" s="4"/>
      <c r="D858" s="4"/>
      <c r="G858" s="64"/>
      <c r="H858" s="83">
        <v>42597</v>
      </c>
      <c r="I858" s="84">
        <v>4806.14013671875</v>
      </c>
      <c r="J858" s="70">
        <v>10.3999004364013</v>
      </c>
      <c r="K858" s="85">
        <f t="shared" si="93"/>
        <v>162.67486995491996</v>
      </c>
      <c r="L858" s="59"/>
      <c r="M858" s="83">
        <v>42597</v>
      </c>
      <c r="N858" s="86">
        <f t="shared" si="94"/>
        <v>5494.3419311955013</v>
      </c>
      <c r="O858" s="86">
        <f t="shared" si="95"/>
        <v>4243.1751315450083</v>
      </c>
      <c r="P858" s="86">
        <f t="shared" si="96"/>
        <v>4012.8155155620893</v>
      </c>
      <c r="Q858" s="61">
        <f t="shared" si="91"/>
        <v>13750.332578302599</v>
      </c>
      <c r="R858" s="61">
        <f t="shared" si="97"/>
        <v>-5961.3523565688147</v>
      </c>
      <c r="S858" s="62">
        <f t="shared" si="92"/>
        <v>2.3065794061226907</v>
      </c>
      <c r="T858" s="59"/>
      <c r="U858" s="59"/>
      <c r="V858" s="59"/>
    </row>
    <row r="859" spans="1:22" x14ac:dyDescent="0.4">
      <c r="G859" s="64"/>
      <c r="H859" s="83">
        <v>42604</v>
      </c>
      <c r="I859" s="84">
        <v>4783.68994140625</v>
      </c>
      <c r="J859" s="70">
        <v>10.3086948394775</v>
      </c>
      <c r="K859" s="85">
        <f t="shared" si="93"/>
        <v>162.76736690166285</v>
      </c>
      <c r="L859" s="59"/>
      <c r="M859" s="83">
        <v>42604</v>
      </c>
      <c r="N859" s="86">
        <f t="shared" si="94"/>
        <v>5468.6770429566805</v>
      </c>
      <c r="O859" s="86">
        <f t="shared" si="95"/>
        <v>4205.9631098442796</v>
      </c>
      <c r="P859" s="86">
        <f t="shared" si="96"/>
        <v>4015.0972028511883</v>
      </c>
      <c r="Q859" s="61">
        <f t="shared" si="91"/>
        <v>13689.737355652147</v>
      </c>
      <c r="R859" s="61">
        <f t="shared" si="97"/>
        <v>-5968.2348099397532</v>
      </c>
      <c r="S859" s="62">
        <f t="shared" si="92"/>
        <v>2.2937665476654292</v>
      </c>
      <c r="T859" s="59"/>
      <c r="U859" s="59"/>
      <c r="V859" s="59"/>
    </row>
    <row r="860" spans="1:22" x14ac:dyDescent="0.4">
      <c r="G860" s="64"/>
      <c r="H860" s="83">
        <v>42611</v>
      </c>
      <c r="I860" s="84">
        <v>4798.740234375</v>
      </c>
      <c r="J860" s="70">
        <v>10.361691474914499</v>
      </c>
      <c r="K860" s="85">
        <f t="shared" si="93"/>
        <v>162.85991644217859</v>
      </c>
      <c r="L860" s="59"/>
      <c r="M860" s="83">
        <v>42611</v>
      </c>
      <c r="N860" s="86">
        <f t="shared" si="94"/>
        <v>5485.8824205325891</v>
      </c>
      <c r="O860" s="86">
        <f t="shared" si="95"/>
        <v>4227.5858173804727</v>
      </c>
      <c r="P860" s="86">
        <f t="shared" si="96"/>
        <v>4017.3801875078998</v>
      </c>
      <c r="Q860" s="61">
        <f t="shared" si="91"/>
        <v>13730.848425420962</v>
      </c>
      <c r="R860" s="61">
        <f t="shared" si="97"/>
        <v>-5975.1252091863207</v>
      </c>
      <c r="S860" s="62">
        <f t="shared" si="92"/>
        <v>2.2980017898722491</v>
      </c>
      <c r="T860" s="59"/>
      <c r="U860" s="59"/>
      <c r="V860" s="59"/>
    </row>
    <row r="861" spans="1:22" x14ac:dyDescent="0.4">
      <c r="G861" s="59"/>
      <c r="H861" s="83">
        <v>42618</v>
      </c>
      <c r="I861" s="84">
        <v>4681.5400390625</v>
      </c>
      <c r="J861" s="70">
        <v>9.8563661575317294</v>
      </c>
      <c r="K861" s="85">
        <f t="shared" si="93"/>
        <v>162.95251860637197</v>
      </c>
      <c r="L861" s="59"/>
      <c r="M861" s="83">
        <v>42618</v>
      </c>
      <c r="N861" s="86">
        <f t="shared" si="94"/>
        <v>5351.9000710521595</v>
      </c>
      <c r="O861" s="86">
        <f t="shared" si="95"/>
        <v>4021.4123224349178</v>
      </c>
      <c r="P861" s="86">
        <f t="shared" si="96"/>
        <v>4019.6644702699073</v>
      </c>
      <c r="Q861" s="61">
        <f t="shared" si="91"/>
        <v>13392.976863756985</v>
      </c>
      <c r="R861" s="61">
        <f t="shared" si="97"/>
        <v>-5982.0235634821256</v>
      </c>
      <c r="S861" s="62">
        <f t="shared" si="92"/>
        <v>2.2388706299179062</v>
      </c>
      <c r="T861" s="59"/>
      <c r="U861" s="59"/>
      <c r="V861" s="59"/>
    </row>
    <row r="862" spans="1:22" x14ac:dyDescent="0.4">
      <c r="G862" s="59"/>
      <c r="H862" s="83">
        <v>42625</v>
      </c>
      <c r="I862" s="84">
        <v>4818.0498046875</v>
      </c>
      <c r="J862" s="70">
        <v>10.430712699890099</v>
      </c>
      <c r="K862" s="85">
        <f t="shared" si="93"/>
        <v>163.04517342416486</v>
      </c>
      <c r="L862" s="59"/>
      <c r="M862" s="83">
        <v>42625</v>
      </c>
      <c r="N862" s="86">
        <f t="shared" si="94"/>
        <v>5507.9569707586197</v>
      </c>
      <c r="O862" s="86">
        <f t="shared" si="95"/>
        <v>4255.7465817220382</v>
      </c>
      <c r="P862" s="86">
        <f t="shared" si="96"/>
        <v>4021.9500518753139</v>
      </c>
      <c r="Q862" s="61">
        <f t="shared" si="91"/>
        <v>13785.653604355972</v>
      </c>
      <c r="R862" s="61">
        <f t="shared" si="97"/>
        <v>-5988.929882011369</v>
      </c>
      <c r="S862" s="62">
        <f t="shared" si="92"/>
        <v>2.3018559034666959</v>
      </c>
      <c r="T862" s="59"/>
      <c r="U862" s="59"/>
      <c r="V862" s="59"/>
    </row>
    <row r="863" spans="1:22" x14ac:dyDescent="0.4">
      <c r="G863" s="59"/>
      <c r="H863" s="83">
        <v>42632</v>
      </c>
      <c r="I863" s="84">
        <v>4858.91015625</v>
      </c>
      <c r="J863" s="70">
        <v>10.6081943511962</v>
      </c>
      <c r="K863" s="85">
        <f t="shared" si="93"/>
        <v>163.13788092549606</v>
      </c>
      <c r="L863" s="59"/>
      <c r="M863" s="83">
        <v>42632</v>
      </c>
      <c r="N863" s="86">
        <f t="shared" si="94"/>
        <v>5554.6682060798821</v>
      </c>
      <c r="O863" s="86">
        <f t="shared" si="95"/>
        <v>4328.1593642994239</v>
      </c>
      <c r="P863" s="86">
        <f t="shared" si="96"/>
        <v>4024.2369330626416</v>
      </c>
      <c r="Q863" s="61">
        <f t="shared" si="91"/>
        <v>13907.064503441947</v>
      </c>
      <c r="R863" s="61">
        <f t="shared" si="97"/>
        <v>-5995.8441739688551</v>
      </c>
      <c r="S863" s="62">
        <f t="shared" si="92"/>
        <v>2.3194506227863463</v>
      </c>
      <c r="T863" s="59"/>
      <c r="U863" s="59"/>
      <c r="V863" s="59"/>
    </row>
    <row r="864" spans="1:22" x14ac:dyDescent="0.4">
      <c r="G864" s="59"/>
      <c r="H864" s="83">
        <v>42639</v>
      </c>
      <c r="I864" s="84">
        <v>4875.7001953125</v>
      </c>
      <c r="J864" s="70">
        <v>10.666123390197701</v>
      </c>
      <c r="K864" s="85">
        <f t="shared" si="93"/>
        <v>163.23064114032147</v>
      </c>
      <c r="L864" s="59"/>
      <c r="M864" s="83">
        <v>42639</v>
      </c>
      <c r="N864" s="86">
        <f t="shared" si="94"/>
        <v>5573.8624478255015</v>
      </c>
      <c r="O864" s="86">
        <f t="shared" si="95"/>
        <v>4351.7944999614083</v>
      </c>
      <c r="P864" s="86">
        <f t="shared" si="96"/>
        <v>4026.525114570833</v>
      </c>
      <c r="Q864" s="61">
        <f t="shared" si="91"/>
        <v>13952.182062357742</v>
      </c>
      <c r="R864" s="61">
        <f t="shared" si="97"/>
        <v>-6002.7664485600026</v>
      </c>
      <c r="S864" s="62">
        <f t="shared" si="92"/>
        <v>2.3242920046813942</v>
      </c>
      <c r="T864" s="59"/>
      <c r="U864" s="59"/>
      <c r="V864" s="59"/>
    </row>
    <row r="865" spans="7:22" x14ac:dyDescent="0.4">
      <c r="G865" s="59"/>
      <c r="H865" s="83">
        <v>42646</v>
      </c>
      <c r="I865" s="84">
        <v>4864.52001953125</v>
      </c>
      <c r="J865" s="70">
        <v>10.6266822814941</v>
      </c>
      <c r="K865" s="85">
        <f t="shared" si="93"/>
        <v>163.32345409861398</v>
      </c>
      <c r="L865" s="59"/>
      <c r="M865" s="83">
        <v>42646</v>
      </c>
      <c r="N865" s="86">
        <f t="shared" si="94"/>
        <v>5561.0813580433387</v>
      </c>
      <c r="O865" s="86">
        <f t="shared" si="95"/>
        <v>4335.7024678659945</v>
      </c>
      <c r="P865" s="86">
        <f t="shared" si="96"/>
        <v>4028.8145971392505</v>
      </c>
      <c r="Q865" s="61">
        <f t="shared" si="91"/>
        <v>13925.598423048585</v>
      </c>
      <c r="R865" s="61">
        <f t="shared" si="97"/>
        <v>-6009.6967150008586</v>
      </c>
      <c r="S865" s="62">
        <f t="shared" si="92"/>
        <v>2.3171882182155334</v>
      </c>
      <c r="T865" s="59"/>
      <c r="U865" s="59"/>
      <c r="V865" s="59"/>
    </row>
    <row r="866" spans="7:22" x14ac:dyDescent="0.4">
      <c r="G866" s="59"/>
      <c r="H866" s="83">
        <v>42653</v>
      </c>
      <c r="I866" s="84">
        <v>4808.47998046875</v>
      </c>
      <c r="J866" s="70">
        <v>10.3777151107788</v>
      </c>
      <c r="K866" s="85">
        <f t="shared" si="93"/>
        <v>163.41631983036351</v>
      </c>
      <c r="L866" s="59"/>
      <c r="M866" s="83">
        <v>42653</v>
      </c>
      <c r="N866" s="86">
        <f t="shared" si="94"/>
        <v>5497.0168223269211</v>
      </c>
      <c r="O866" s="86">
        <f t="shared" si="95"/>
        <v>4234.123485085287</v>
      </c>
      <c r="P866" s="86">
        <f t="shared" si="96"/>
        <v>4031.1053815076771</v>
      </c>
      <c r="Q866" s="61">
        <f t="shared" si="91"/>
        <v>13762.245688919886</v>
      </c>
      <c r="R866" s="61">
        <f t="shared" si="97"/>
        <v>-6016.6349825181105</v>
      </c>
      <c r="S866" s="62">
        <f t="shared" si="92"/>
        <v>2.287365899528119</v>
      </c>
      <c r="T866" s="59"/>
      <c r="U866" s="59"/>
      <c r="V866" s="59"/>
    </row>
    <row r="867" spans="7:22" x14ac:dyDescent="0.4">
      <c r="G867" s="59"/>
      <c r="H867" s="83">
        <v>42660</v>
      </c>
      <c r="I867" s="84">
        <v>4851.85986328125</v>
      </c>
      <c r="J867" s="70">
        <v>10.5601291656494</v>
      </c>
      <c r="K867" s="85">
        <f t="shared" si="93"/>
        <v>163.50923836557706</v>
      </c>
      <c r="L867" s="59"/>
      <c r="M867" s="83">
        <v>42660</v>
      </c>
      <c r="N867" s="86">
        <f t="shared" si="94"/>
        <v>5546.6083661285948</v>
      </c>
      <c r="O867" s="86">
        <f t="shared" si="95"/>
        <v>4308.5486957884632</v>
      </c>
      <c r="P867" s="86">
        <f t="shared" si="96"/>
        <v>4033.3974684163163</v>
      </c>
      <c r="Q867" s="61">
        <f t="shared" si="91"/>
        <v>13888.554530333375</v>
      </c>
      <c r="R867" s="61">
        <f t="shared" si="97"/>
        <v>-6023.5812603490976</v>
      </c>
      <c r="S867" s="62">
        <f t="shared" si="92"/>
        <v>2.3056972140072798</v>
      </c>
      <c r="T867" s="59"/>
      <c r="U867" s="59"/>
      <c r="V867" s="59"/>
    </row>
    <row r="868" spans="7:22" x14ac:dyDescent="0.4">
      <c r="G868" s="59"/>
      <c r="H868" s="83">
        <v>42667</v>
      </c>
      <c r="I868" s="84">
        <v>4805.58984375</v>
      </c>
      <c r="J868" s="70">
        <v>10.3592262268066</v>
      </c>
      <c r="K868" s="85">
        <f t="shared" si="93"/>
        <v>163.60220973427872</v>
      </c>
      <c r="L868" s="59"/>
      <c r="M868" s="83">
        <v>42667</v>
      </c>
      <c r="N868" s="86">
        <f t="shared" si="94"/>
        <v>5493.7128405642188</v>
      </c>
      <c r="O868" s="86">
        <f t="shared" si="95"/>
        <v>4226.5799924181583</v>
      </c>
      <c r="P868" s="86">
        <f t="shared" si="96"/>
        <v>4035.690858605793</v>
      </c>
      <c r="Q868" s="61">
        <f t="shared" si="91"/>
        <v>13755.98369158817</v>
      </c>
      <c r="R868" s="61">
        <f t="shared" si="97"/>
        <v>-6030.5355577418241</v>
      </c>
      <c r="S868" s="62">
        <f t="shared" si="92"/>
        <v>2.2810550671455112</v>
      </c>
      <c r="T868" s="59"/>
      <c r="U868" s="59"/>
      <c r="V868" s="59"/>
    </row>
    <row r="869" spans="7:22" x14ac:dyDescent="0.4">
      <c r="G869" s="59"/>
      <c r="H869" s="83">
        <v>42674</v>
      </c>
      <c r="I869" s="84">
        <v>4660.4599609375</v>
      </c>
      <c r="J869" s="70">
        <v>9.7552995681762695</v>
      </c>
      <c r="K869" s="85">
        <f t="shared" si="93"/>
        <v>163.69523396650956</v>
      </c>
      <c r="L869" s="59"/>
      <c r="M869" s="83">
        <v>42674</v>
      </c>
      <c r="N869" s="86">
        <f t="shared" si="94"/>
        <v>5327.801490099393</v>
      </c>
      <c r="O869" s="86">
        <f t="shared" si="95"/>
        <v>3980.1770008849026</v>
      </c>
      <c r="P869" s="86">
        <f t="shared" si="96"/>
        <v>4037.9855528171524</v>
      </c>
      <c r="Q869" s="61">
        <f t="shared" si="91"/>
        <v>13345.964043801448</v>
      </c>
      <c r="R869" s="61">
        <f t="shared" si="97"/>
        <v>-6037.4978839549713</v>
      </c>
      <c r="S869" s="62">
        <f t="shared" si="92"/>
        <v>2.210512417614122</v>
      </c>
      <c r="T869" s="59"/>
      <c r="U869" s="59"/>
      <c r="V869" s="59"/>
    </row>
    <row r="870" spans="7:22" x14ac:dyDescent="0.4">
      <c r="G870" s="59"/>
      <c r="H870" s="83">
        <v>42681</v>
      </c>
      <c r="I870" s="84">
        <v>4751.9501953125</v>
      </c>
      <c r="J870" s="70">
        <v>10.118887901306101</v>
      </c>
      <c r="K870" s="85">
        <f t="shared" si="93"/>
        <v>163.78831109232783</v>
      </c>
      <c r="L870" s="59"/>
      <c r="M870" s="83">
        <v>42681</v>
      </c>
      <c r="N870" s="86">
        <f t="shared" si="94"/>
        <v>5432.3924126946422</v>
      </c>
      <c r="O870" s="86">
        <f t="shared" si="95"/>
        <v>4128.5215915558347</v>
      </c>
      <c r="P870" s="86">
        <f t="shared" si="96"/>
        <v>4040.2815517918621</v>
      </c>
      <c r="Q870" s="61">
        <f t="shared" si="91"/>
        <v>13601.195556042339</v>
      </c>
      <c r="R870" s="61">
        <f t="shared" si="97"/>
        <v>-6044.4682482579092</v>
      </c>
      <c r="S870" s="62">
        <f t="shared" si="92"/>
        <v>2.2501889326596052</v>
      </c>
      <c r="T870" s="59"/>
      <c r="U870" s="59"/>
      <c r="V870" s="59"/>
    </row>
    <row r="871" spans="7:22" x14ac:dyDescent="0.4">
      <c r="G871" s="59"/>
      <c r="H871" s="83">
        <v>42688</v>
      </c>
      <c r="I871" s="84">
        <v>4808.0400390625</v>
      </c>
      <c r="J871" s="70">
        <v>10.382646560668899</v>
      </c>
      <c r="K871" s="85">
        <f t="shared" si="93"/>
        <v>163.88144114180881</v>
      </c>
      <c r="L871" s="59"/>
      <c r="M871" s="83">
        <v>42688</v>
      </c>
      <c r="N871" s="86">
        <f t="shared" si="94"/>
        <v>5496.5138847414864</v>
      </c>
      <c r="O871" s="86">
        <f t="shared" si="95"/>
        <v>4236.1355241104766</v>
      </c>
      <c r="P871" s="86">
        <f t="shared" si="96"/>
        <v>4042.5788562718099</v>
      </c>
      <c r="Q871" s="61">
        <f t="shared" si="91"/>
        <v>13775.228265123773</v>
      </c>
      <c r="R871" s="61">
        <f t="shared" si="97"/>
        <v>-6051.4466599307088</v>
      </c>
      <c r="S871" s="62">
        <f t="shared" si="92"/>
        <v>2.2763529184410762</v>
      </c>
      <c r="T871" s="59"/>
      <c r="U871" s="59"/>
      <c r="V871" s="59"/>
    </row>
    <row r="872" spans="7:22" x14ac:dyDescent="0.4">
      <c r="G872" s="59"/>
      <c r="H872" s="83">
        <v>42695</v>
      </c>
      <c r="I872" s="84">
        <v>4870.02001953125</v>
      </c>
      <c r="J872" s="70">
        <v>10.6402387619018</v>
      </c>
      <c r="K872" s="85">
        <f t="shared" si="93"/>
        <v>163.97462414504491</v>
      </c>
      <c r="L872" s="59"/>
      <c r="M872" s="83">
        <v>42695</v>
      </c>
      <c r="N872" s="86">
        <f t="shared" si="94"/>
        <v>5567.3689151602666</v>
      </c>
      <c r="O872" s="86">
        <f t="shared" si="95"/>
        <v>4341.2335324073329</v>
      </c>
      <c r="P872" s="86">
        <f t="shared" si="96"/>
        <v>4044.8774669993063</v>
      </c>
      <c r="Q872" s="61">
        <f t="shared" si="91"/>
        <v>13953.479914566906</v>
      </c>
      <c r="R872" s="61">
        <f t="shared" si="97"/>
        <v>-6058.4331282641569</v>
      </c>
      <c r="S872" s="62">
        <f t="shared" si="92"/>
        <v>2.3031499430884721</v>
      </c>
      <c r="T872" s="59"/>
      <c r="U872" s="59"/>
      <c r="V872" s="59"/>
    </row>
    <row r="873" spans="7:22" x14ac:dyDescent="0.4">
      <c r="G873" s="59"/>
      <c r="H873" s="83">
        <v>42702</v>
      </c>
      <c r="I873" s="84">
        <v>4739.3701171875</v>
      </c>
      <c r="J873" s="70">
        <v>10.0806837081909</v>
      </c>
      <c r="K873" s="85">
        <f t="shared" si="93"/>
        <v>164.06786013214565</v>
      </c>
      <c r="L873" s="59"/>
      <c r="M873" s="83">
        <v>42702</v>
      </c>
      <c r="N873" s="86">
        <f t="shared" si="94"/>
        <v>5418.0109654680327</v>
      </c>
      <c r="O873" s="86">
        <f t="shared" si="95"/>
        <v>4112.934222894135</v>
      </c>
      <c r="P873" s="86">
        <f t="shared" si="96"/>
        <v>4047.1773847170844</v>
      </c>
      <c r="Q873" s="61">
        <f t="shared" si="91"/>
        <v>13578.122573079252</v>
      </c>
      <c r="R873" s="61">
        <f t="shared" si="97"/>
        <v>-6065.4276625597658</v>
      </c>
      <c r="S873" s="62">
        <f t="shared" si="92"/>
        <v>2.2386092668936284</v>
      </c>
      <c r="T873" s="59"/>
      <c r="U873" s="59"/>
      <c r="V873" s="59"/>
    </row>
    <row r="874" spans="7:22" x14ac:dyDescent="0.4">
      <c r="G874" s="59"/>
      <c r="H874" s="83">
        <v>42709</v>
      </c>
      <c r="I874" s="84">
        <v>4895.89990234375</v>
      </c>
      <c r="J874" s="70">
        <v>10.7474660873413</v>
      </c>
      <c r="K874" s="85">
        <f t="shared" si="93"/>
        <v>164.16114913323764</v>
      </c>
      <c r="L874" s="59"/>
      <c r="M874" s="83">
        <v>42709</v>
      </c>
      <c r="N874" s="86">
        <f t="shared" si="94"/>
        <v>5596.9545954080804</v>
      </c>
      <c r="O874" s="86">
        <f t="shared" si="95"/>
        <v>4384.9824436117569</v>
      </c>
      <c r="P874" s="86">
        <f t="shared" si="96"/>
        <v>4049.4786101682985</v>
      </c>
      <c r="Q874" s="61">
        <f t="shared" si="91"/>
        <v>14031.415649188137</v>
      </c>
      <c r="R874" s="61">
        <f t="shared" si="97"/>
        <v>-6072.4302721297854</v>
      </c>
      <c r="S874" s="62">
        <f t="shared" si="92"/>
        <v>2.3106754660629298</v>
      </c>
      <c r="T874" s="59"/>
      <c r="U874" s="59"/>
      <c r="V874" s="59"/>
    </row>
    <row r="875" spans="7:22" x14ac:dyDescent="0.4">
      <c r="G875" s="59"/>
      <c r="H875" s="83">
        <v>42716</v>
      </c>
      <c r="I875" s="84">
        <v>4914.85986328125</v>
      </c>
      <c r="J875" s="70">
        <v>10.83127784729</v>
      </c>
      <c r="K875" s="85">
        <f t="shared" si="93"/>
        <v>164.25449117846463</v>
      </c>
      <c r="L875" s="59"/>
      <c r="M875" s="83">
        <v>42716</v>
      </c>
      <c r="N875" s="86">
        <f t="shared" si="94"/>
        <v>5618.629474922488</v>
      </c>
      <c r="O875" s="86">
        <f t="shared" si="95"/>
        <v>4419.1777686266569</v>
      </c>
      <c r="P875" s="86">
        <f t="shared" si="96"/>
        <v>4051.7811440965261</v>
      </c>
      <c r="Q875" s="61">
        <f t="shared" si="91"/>
        <v>14089.588387645672</v>
      </c>
      <c r="R875" s="61">
        <f t="shared" si="97"/>
        <v>-6079.4409662972184</v>
      </c>
      <c r="S875" s="62">
        <f t="shared" si="92"/>
        <v>2.3175796040712546</v>
      </c>
      <c r="T875" s="59"/>
      <c r="U875" s="59"/>
      <c r="V875" s="59"/>
    </row>
    <row r="876" spans="7:22" x14ac:dyDescent="0.4">
      <c r="G876" s="59"/>
      <c r="H876" s="83">
        <v>42723</v>
      </c>
      <c r="I876" s="84">
        <v>4940.02001953125</v>
      </c>
      <c r="J876" s="70">
        <v>10.921251296996999</v>
      </c>
      <c r="K876" s="85">
        <f t="shared" si="93"/>
        <v>164.34788629798754</v>
      </c>
      <c r="L876" s="59"/>
      <c r="M876" s="83">
        <v>42723</v>
      </c>
      <c r="N876" s="86">
        <f t="shared" si="94"/>
        <v>5647.3923693757033</v>
      </c>
      <c r="O876" s="86">
        <f t="shared" si="95"/>
        <v>4455.8870723965074</v>
      </c>
      <c r="P876" s="86">
        <f t="shared" si="96"/>
        <v>4054.084987245767</v>
      </c>
      <c r="Q876" s="61">
        <f t="shared" si="91"/>
        <v>14157.364429017978</v>
      </c>
      <c r="R876" s="61">
        <f t="shared" si="97"/>
        <v>-6086.4597543958298</v>
      </c>
      <c r="S876" s="62">
        <f t="shared" si="92"/>
        <v>2.3260425600930148</v>
      </c>
      <c r="T876" s="59"/>
      <c r="U876" s="59"/>
      <c r="V876" s="59"/>
    </row>
    <row r="877" spans="7:22" ht="17.5" customHeight="1" thickBot="1" x14ac:dyDescent="0.45">
      <c r="G877" s="74" t="s">
        <v>49</v>
      </c>
      <c r="H877" s="90">
        <v>42730</v>
      </c>
      <c r="I877" s="91">
        <v>4863.6201171875</v>
      </c>
      <c r="J877" s="73">
        <v>10.621376037597599</v>
      </c>
      <c r="K877" s="92">
        <f t="shared" si="93"/>
        <v>164.44133452198443</v>
      </c>
      <c r="L877" s="74"/>
      <c r="M877" s="90">
        <v>42730</v>
      </c>
      <c r="N877" s="86">
        <f t="shared" si="94"/>
        <v>5560.0525967004332</v>
      </c>
      <c r="O877" s="86">
        <f t="shared" si="95"/>
        <v>4333.5375123184649</v>
      </c>
      <c r="P877" s="86">
        <f t="shared" si="96"/>
        <v>4056.390140360445</v>
      </c>
      <c r="Q877" s="75">
        <f t="shared" si="91"/>
        <v>13949.980249379343</v>
      </c>
      <c r="R877" s="61">
        <f t="shared" si="97"/>
        <v>-6293.486645770161</v>
      </c>
      <c r="S877" s="76">
        <f t="shared" si="92"/>
        <v>2.2165742194360729</v>
      </c>
      <c r="T877" s="74"/>
      <c r="U877" s="74"/>
      <c r="V877" s="74"/>
    </row>
    <row r="878" spans="7:22" ht="17.5" customHeight="1" thickTop="1" x14ac:dyDescent="0.4">
      <c r="G878" s="59"/>
      <c r="H878" s="83">
        <v>42737</v>
      </c>
      <c r="I878" s="84">
        <v>5007.080078125</v>
      </c>
      <c r="J878" s="70">
        <v>11.2343378067016</v>
      </c>
      <c r="K878" s="85">
        <f t="shared" si="93"/>
        <v>164.53483588065049</v>
      </c>
      <c r="L878" s="59"/>
      <c r="M878" s="83">
        <v>42737</v>
      </c>
      <c r="N878" s="86">
        <f t="shared" si="94"/>
        <v>5744.5825548806324</v>
      </c>
      <c r="O878" s="86">
        <f t="shared" si="95"/>
        <v>4426.5109331480871</v>
      </c>
      <c r="P878" s="86">
        <f t="shared" si="96"/>
        <v>4187.3736628482948</v>
      </c>
      <c r="Q878" s="61">
        <f t="shared" si="91"/>
        <v>14358.467150877015</v>
      </c>
      <c r="R878" s="61">
        <f t="shared" si="97"/>
        <v>-6300.7525521936268</v>
      </c>
      <c r="S878" s="62">
        <f t="shared" si="92"/>
        <v>2.2788495551817967</v>
      </c>
      <c r="T878" s="59"/>
      <c r="U878" s="59"/>
      <c r="V878" s="59"/>
    </row>
    <row r="879" spans="7:22" x14ac:dyDescent="0.4">
      <c r="G879" s="59"/>
      <c r="H879" s="83">
        <v>42744</v>
      </c>
      <c r="I879" s="84">
        <v>5059.509765625</v>
      </c>
      <c r="J879" s="70">
        <v>11.458804130554199</v>
      </c>
      <c r="K879" s="85">
        <f t="shared" si="93"/>
        <v>164.62839040419811</v>
      </c>
      <c r="L879" s="59"/>
      <c r="M879" s="83">
        <v>42744</v>
      </c>
      <c r="N879" s="86">
        <f t="shared" si="94"/>
        <v>5804.7347121201719</v>
      </c>
      <c r="O879" s="86">
        <f t="shared" si="95"/>
        <v>4514.9542979242806</v>
      </c>
      <c r="P879" s="86">
        <f t="shared" si="96"/>
        <v>4189.7546039167728</v>
      </c>
      <c r="Q879" s="61">
        <f t="shared" si="91"/>
        <v>14509.443613961226</v>
      </c>
      <c r="R879" s="61">
        <f t="shared" si="97"/>
        <v>-6308.0268471939071</v>
      </c>
      <c r="S879" s="62">
        <f t="shared" si="92"/>
        <v>2.3001556533348739</v>
      </c>
      <c r="T879" s="59"/>
      <c r="U879" s="59"/>
      <c r="V879" s="59"/>
    </row>
    <row r="880" spans="7:22" x14ac:dyDescent="0.4">
      <c r="G880" s="59"/>
      <c r="H880" s="83">
        <v>42751</v>
      </c>
      <c r="I880" s="84">
        <v>5063.2001953125</v>
      </c>
      <c r="J880" s="70">
        <v>11.4711351394653</v>
      </c>
      <c r="K880" s="85">
        <f t="shared" si="93"/>
        <v>164.72199812285683</v>
      </c>
      <c r="L880" s="59"/>
      <c r="M880" s="83">
        <v>42751</v>
      </c>
      <c r="N880" s="86">
        <f t="shared" si="94"/>
        <v>5808.9687123103113</v>
      </c>
      <c r="O880" s="86">
        <f t="shared" si="95"/>
        <v>4519.8129150231161</v>
      </c>
      <c r="P880" s="86">
        <f t="shared" si="96"/>
        <v>4192.1368987885726</v>
      </c>
      <c r="Q880" s="61">
        <f t="shared" si="91"/>
        <v>14520.918526122001</v>
      </c>
      <c r="R880" s="61">
        <f t="shared" si="97"/>
        <v>-6315.3095404557143</v>
      </c>
      <c r="S880" s="62">
        <f t="shared" si="92"/>
        <v>2.2993201573258384</v>
      </c>
      <c r="T880" s="59"/>
      <c r="U880" s="59"/>
      <c r="V880" s="59"/>
    </row>
    <row r="881" spans="7:22" x14ac:dyDescent="0.4">
      <c r="G881" s="59"/>
      <c r="H881" s="83">
        <v>42758</v>
      </c>
      <c r="I881" s="84">
        <v>5168.06005859375</v>
      </c>
      <c r="J881" s="70">
        <v>11.941031455993601</v>
      </c>
      <c r="K881" s="85">
        <f t="shared" si="93"/>
        <v>164.81565906687342</v>
      </c>
      <c r="L881" s="59"/>
      <c r="M881" s="83">
        <v>42758</v>
      </c>
      <c r="N881" s="86">
        <f t="shared" si="94"/>
        <v>5929.2735869905273</v>
      </c>
      <c r="O881" s="86">
        <f t="shared" si="95"/>
        <v>4704.9596694066058</v>
      </c>
      <c r="P881" s="86">
        <f t="shared" si="96"/>
        <v>4194.5205482334659</v>
      </c>
      <c r="Q881" s="61">
        <f t="shared" si="91"/>
        <v>14828.753804630598</v>
      </c>
      <c r="R881" s="61">
        <f t="shared" si="97"/>
        <v>-6322.6006416749433</v>
      </c>
      <c r="S881" s="62">
        <f t="shared" si="92"/>
        <v>2.3453567044687262</v>
      </c>
      <c r="T881" s="59"/>
      <c r="U881" s="59"/>
      <c r="V881" s="59"/>
    </row>
    <row r="882" spans="7:22" x14ac:dyDescent="0.4">
      <c r="G882" s="59"/>
      <c r="H882" s="83">
        <v>42765</v>
      </c>
      <c r="I882" s="84">
        <v>5161.60009765625</v>
      </c>
      <c r="J882" s="70">
        <v>11.912667274475</v>
      </c>
      <c r="K882" s="85">
        <f t="shared" si="93"/>
        <v>164.90937326651181</v>
      </c>
      <c r="L882" s="59"/>
      <c r="M882" s="83">
        <v>42765</v>
      </c>
      <c r="N882" s="86">
        <f t="shared" si="94"/>
        <v>5921.8621259538049</v>
      </c>
      <c r="O882" s="86">
        <f t="shared" si="95"/>
        <v>4693.7837227898872</v>
      </c>
      <c r="P882" s="86">
        <f t="shared" si="96"/>
        <v>4196.9055530216638</v>
      </c>
      <c r="Q882" s="61">
        <f t="shared" si="91"/>
        <v>14812.551401765355</v>
      </c>
      <c r="R882" s="61">
        <f t="shared" si="97"/>
        <v>-6329.9001605586818</v>
      </c>
      <c r="S882" s="62">
        <f t="shared" si="92"/>
        <v>2.3400924226359341</v>
      </c>
      <c r="T882" s="59"/>
      <c r="U882" s="59"/>
      <c r="V882" s="59"/>
    </row>
    <row r="883" spans="7:22" x14ac:dyDescent="0.4">
      <c r="G883" s="59"/>
      <c r="H883" s="83">
        <v>42772</v>
      </c>
      <c r="I883" s="84">
        <v>5226.68994140625</v>
      </c>
      <c r="J883" s="70">
        <v>12.238264083862299</v>
      </c>
      <c r="K883" s="85">
        <f t="shared" si="93"/>
        <v>165.00314075205313</v>
      </c>
      <c r="L883" s="59"/>
      <c r="M883" s="83">
        <v>42772</v>
      </c>
      <c r="N883" s="86">
        <f t="shared" si="94"/>
        <v>5996.5391782621382</v>
      </c>
      <c r="O883" s="86">
        <f t="shared" si="95"/>
        <v>4822.0741357496318</v>
      </c>
      <c r="P883" s="86">
        <f t="shared" si="96"/>
        <v>4199.2919139238138</v>
      </c>
      <c r="Q883" s="61">
        <f t="shared" si="91"/>
        <v>15017.905227935586</v>
      </c>
      <c r="R883" s="61">
        <f t="shared" si="97"/>
        <v>-6337.2081068252264</v>
      </c>
      <c r="S883" s="62">
        <f t="shared" si="92"/>
        <v>2.3697983362359798</v>
      </c>
      <c r="T883" s="59"/>
      <c r="U883" s="59"/>
      <c r="V883" s="59"/>
    </row>
    <row r="884" spans="7:22" x14ac:dyDescent="0.4">
      <c r="G884" s="59"/>
      <c r="H884" s="83">
        <v>42779</v>
      </c>
      <c r="I884" s="84">
        <v>5324.72021484375</v>
      </c>
      <c r="J884" s="70">
        <v>12.705693244934</v>
      </c>
      <c r="K884" s="85">
        <f t="shared" si="93"/>
        <v>165.09696155379578</v>
      </c>
      <c r="L884" s="59"/>
      <c r="M884" s="83">
        <v>42779</v>
      </c>
      <c r="N884" s="86">
        <f t="shared" si="94"/>
        <v>6109.0085196452546</v>
      </c>
      <c r="O884" s="86">
        <f t="shared" si="95"/>
        <v>5006.2487909502133</v>
      </c>
      <c r="P884" s="86">
        <f t="shared" si="96"/>
        <v>4201.6796317110029</v>
      </c>
      <c r="Q884" s="61">
        <f t="shared" si="91"/>
        <v>15316.936942306471</v>
      </c>
      <c r="R884" s="61">
        <f t="shared" si="97"/>
        <v>-6344.5244902040913</v>
      </c>
      <c r="S884" s="62">
        <f t="shared" si="92"/>
        <v>2.4141977804571062</v>
      </c>
      <c r="T884" s="59"/>
      <c r="U884" s="59"/>
      <c r="V884" s="59"/>
    </row>
    <row r="885" spans="7:22" x14ac:dyDescent="0.4">
      <c r="G885" s="59"/>
      <c r="H885" s="83">
        <v>42786</v>
      </c>
      <c r="I885" s="84">
        <v>5343.31005859375</v>
      </c>
      <c r="J885" s="70">
        <v>12.7846250534057</v>
      </c>
      <c r="K885" s="85">
        <f t="shared" si="93"/>
        <v>165.19083570205535</v>
      </c>
      <c r="L885" s="59"/>
      <c r="M885" s="83">
        <v>42786</v>
      </c>
      <c r="N885" s="86">
        <f t="shared" si="94"/>
        <v>6130.3364973164644</v>
      </c>
      <c r="O885" s="86">
        <f t="shared" si="95"/>
        <v>5037.3492010664822</v>
      </c>
      <c r="P885" s="86">
        <f t="shared" si="96"/>
        <v>4204.0687071547563</v>
      </c>
      <c r="Q885" s="61">
        <f t="shared" si="91"/>
        <v>15371.754405537702</v>
      </c>
      <c r="R885" s="61">
        <f t="shared" si="97"/>
        <v>-6351.8493204360257</v>
      </c>
      <c r="S885" s="62">
        <f t="shared" si="92"/>
        <v>2.4200439321004708</v>
      </c>
      <c r="T885" s="59"/>
      <c r="U885" s="59"/>
      <c r="V885" s="59"/>
    </row>
    <row r="886" spans="7:22" x14ac:dyDescent="0.4">
      <c r="G886" s="59"/>
      <c r="H886" s="83">
        <v>42793</v>
      </c>
      <c r="I886" s="84">
        <v>5373.47998046875</v>
      </c>
      <c r="J886" s="70">
        <v>12.9313907623291</v>
      </c>
      <c r="K886" s="85">
        <f t="shared" si="93"/>
        <v>165.28476322716466</v>
      </c>
      <c r="L886" s="59"/>
      <c r="M886" s="83">
        <v>42793</v>
      </c>
      <c r="N886" s="86">
        <f t="shared" si="94"/>
        <v>6164.9502051423915</v>
      </c>
      <c r="O886" s="86">
        <f t="shared" si="95"/>
        <v>5095.1772659100652</v>
      </c>
      <c r="P886" s="86">
        <f t="shared" si="96"/>
        <v>4206.4591410270377</v>
      </c>
      <c r="Q886" s="61">
        <f t="shared" si="91"/>
        <v>15466.586612079493</v>
      </c>
      <c r="R886" s="61">
        <f t="shared" si="97"/>
        <v>-6359.1826072730228</v>
      </c>
      <c r="S886" s="62">
        <f t="shared" si="92"/>
        <v>2.4321658249584304</v>
      </c>
      <c r="T886" s="59"/>
      <c r="U886" s="59"/>
      <c r="V886" s="59"/>
    </row>
    <row r="887" spans="7:22" x14ac:dyDescent="0.4">
      <c r="G887" s="59"/>
      <c r="H887" s="83">
        <v>42800</v>
      </c>
      <c r="I887" s="84">
        <v>5385.89990234375</v>
      </c>
      <c r="J887" s="70">
        <v>12.999223709106399</v>
      </c>
      <c r="K887" s="85">
        <f t="shared" si="93"/>
        <v>165.37874415947383</v>
      </c>
      <c r="L887" s="59"/>
      <c r="M887" s="83">
        <v>42800</v>
      </c>
      <c r="N887" s="86">
        <f t="shared" si="94"/>
        <v>6179.1994812519961</v>
      </c>
      <c r="O887" s="86">
        <f t="shared" si="95"/>
        <v>5121.904544874229</v>
      </c>
      <c r="P887" s="86">
        <f t="shared" si="96"/>
        <v>4208.8509341002491</v>
      </c>
      <c r="Q887" s="61">
        <f t="shared" si="91"/>
        <v>15509.954960226474</v>
      </c>
      <c r="R887" s="61">
        <f t="shared" si="97"/>
        <v>-6366.5243604783363</v>
      </c>
      <c r="S887" s="62">
        <f t="shared" si="92"/>
        <v>2.4361730328887274</v>
      </c>
      <c r="T887" s="59"/>
      <c r="U887" s="59"/>
      <c r="V887" s="59"/>
    </row>
    <row r="888" spans="7:22" x14ac:dyDescent="0.4">
      <c r="G888" s="59"/>
      <c r="H888" s="83">
        <v>42807</v>
      </c>
      <c r="I888" s="84">
        <v>5408.759765625</v>
      </c>
      <c r="J888" s="70">
        <v>13.0978889465332</v>
      </c>
      <c r="K888" s="85">
        <f t="shared" si="93"/>
        <v>165.47277852935017</v>
      </c>
      <c r="L888" s="59"/>
      <c r="M888" s="83">
        <v>42807</v>
      </c>
      <c r="N888" s="86">
        <f t="shared" si="94"/>
        <v>6205.4264178624453</v>
      </c>
      <c r="O888" s="86">
        <f t="shared" si="95"/>
        <v>5160.7802454011317</v>
      </c>
      <c r="P888" s="86">
        <f t="shared" si="96"/>
        <v>4211.2440871472327</v>
      </c>
      <c r="Q888" s="61">
        <f t="shared" si="91"/>
        <v>15577.450750410808</v>
      </c>
      <c r="R888" s="61">
        <f t="shared" si="97"/>
        <v>-6373.8745898264897</v>
      </c>
      <c r="S888" s="62">
        <f t="shared" si="92"/>
        <v>2.4439531294315691</v>
      </c>
      <c r="T888" s="59"/>
      <c r="U888" s="59"/>
      <c r="V888" s="59"/>
    </row>
    <row r="889" spans="7:22" x14ac:dyDescent="0.4">
      <c r="G889" s="59"/>
      <c r="H889" s="83">
        <v>42814</v>
      </c>
      <c r="I889" s="84">
        <v>5364</v>
      </c>
      <c r="J889" s="70">
        <v>12.8771257400512</v>
      </c>
      <c r="K889" s="85">
        <f t="shared" si="93"/>
        <v>165.56686636717828</v>
      </c>
      <c r="L889" s="59"/>
      <c r="M889" s="83">
        <v>42814</v>
      </c>
      <c r="N889" s="86">
        <f t="shared" si="94"/>
        <v>6154.0739000760295</v>
      </c>
      <c r="O889" s="86">
        <f t="shared" si="95"/>
        <v>5073.7959688070578</v>
      </c>
      <c r="P889" s="86">
        <f t="shared" si="96"/>
        <v>4213.638600941269</v>
      </c>
      <c r="Q889" s="61">
        <f t="shared" si="91"/>
        <v>15441.508469824357</v>
      </c>
      <c r="R889" s="61">
        <f t="shared" si="97"/>
        <v>-6381.2333051032929</v>
      </c>
      <c r="S889" s="62">
        <f t="shared" si="92"/>
        <v>2.4198313604166843</v>
      </c>
      <c r="T889" s="59"/>
      <c r="U889" s="59"/>
      <c r="V889" s="59"/>
    </row>
    <row r="890" spans="7:22" x14ac:dyDescent="0.4">
      <c r="G890" s="59"/>
      <c r="H890" s="83">
        <v>42821</v>
      </c>
      <c r="I890" s="84">
        <v>5436.22998046875</v>
      </c>
      <c r="J890" s="70">
        <v>13.2310571670532</v>
      </c>
      <c r="K890" s="85">
        <f t="shared" si="93"/>
        <v>165.66100770336004</v>
      </c>
      <c r="L890" s="59"/>
      <c r="M890" s="83">
        <v>42821</v>
      </c>
      <c r="N890" s="86">
        <f t="shared" si="94"/>
        <v>6236.9427736043172</v>
      </c>
      <c r="O890" s="86">
        <f t="shared" si="95"/>
        <v>5213.250679726867</v>
      </c>
      <c r="P890" s="86">
        <f t="shared" si="96"/>
        <v>4216.0344762560799</v>
      </c>
      <c r="Q890" s="61">
        <f t="shared" si="91"/>
        <v>15666.227929587263</v>
      </c>
      <c r="R890" s="61">
        <f t="shared" si="97"/>
        <v>-6388.6005161058538</v>
      </c>
      <c r="S890" s="62">
        <f t="shared" si="92"/>
        <v>2.4522159258654899</v>
      </c>
      <c r="T890" s="59"/>
      <c r="U890" s="59"/>
      <c r="V890" s="59"/>
    </row>
    <row r="891" spans="7:22" x14ac:dyDescent="0.4">
      <c r="G891" s="59"/>
      <c r="H891" s="83">
        <v>42828</v>
      </c>
      <c r="I891" s="84">
        <v>5418.3701171875</v>
      </c>
      <c r="J891" s="70">
        <v>13.145941734313899</v>
      </c>
      <c r="K891" s="85">
        <f t="shared" si="93"/>
        <v>165.75520256831464</v>
      </c>
      <c r="L891" s="59"/>
      <c r="M891" s="83">
        <v>42828</v>
      </c>
      <c r="N891" s="86">
        <f t="shared" si="94"/>
        <v>6216.4522966322693</v>
      </c>
      <c r="O891" s="86">
        <f t="shared" si="95"/>
        <v>5179.713821561948</v>
      </c>
      <c r="P891" s="86">
        <f t="shared" si="96"/>
        <v>4218.4317138658253</v>
      </c>
      <c r="Q891" s="61">
        <f t="shared" si="91"/>
        <v>15614.597832060044</v>
      </c>
      <c r="R891" s="61">
        <f t="shared" si="97"/>
        <v>-6395.9762326425898</v>
      </c>
      <c r="S891" s="62">
        <f t="shared" si="92"/>
        <v>2.4413157998257051</v>
      </c>
      <c r="T891" s="59"/>
      <c r="U891" s="59"/>
      <c r="V891" s="59"/>
    </row>
    <row r="892" spans="7:22" x14ac:dyDescent="0.4">
      <c r="G892" s="59"/>
      <c r="H892" s="83">
        <v>42835</v>
      </c>
      <c r="I892" s="84">
        <v>5353.58984375</v>
      </c>
      <c r="J892" s="70">
        <v>12.8276872634887</v>
      </c>
      <c r="K892" s="85">
        <f t="shared" si="93"/>
        <v>165.84945099247855</v>
      </c>
      <c r="L892" s="59"/>
      <c r="M892" s="83">
        <v>42835</v>
      </c>
      <c r="N892" s="86">
        <f t="shared" si="94"/>
        <v>6142.1304118445159</v>
      </c>
      <c r="O892" s="86">
        <f t="shared" si="95"/>
        <v>5054.3164088376625</v>
      </c>
      <c r="P892" s="86">
        <f t="shared" si="96"/>
        <v>4220.8303145451073</v>
      </c>
      <c r="Q892" s="61">
        <f t="shared" si="91"/>
        <v>15417.277135227287</v>
      </c>
      <c r="R892" s="61">
        <f t="shared" si="97"/>
        <v>-6403.3604645332425</v>
      </c>
      <c r="S892" s="62">
        <f t="shared" si="92"/>
        <v>2.407685342816491</v>
      </c>
      <c r="T892" s="59"/>
      <c r="U892" s="59"/>
      <c r="V892" s="59"/>
    </row>
    <row r="893" spans="7:22" x14ac:dyDescent="0.4">
      <c r="G893" s="59"/>
      <c r="H893" s="83">
        <v>42842</v>
      </c>
      <c r="I893" s="84">
        <v>5442.0498046875</v>
      </c>
      <c r="J893" s="70">
        <v>13.2483253479003</v>
      </c>
      <c r="K893" s="85">
        <f t="shared" si="93"/>
        <v>165.94375300630551</v>
      </c>
      <c r="L893" s="59"/>
      <c r="M893" s="83">
        <v>42842</v>
      </c>
      <c r="N893" s="86">
        <f t="shared" si="94"/>
        <v>6243.619810951006</v>
      </c>
      <c r="O893" s="86">
        <f t="shared" si="95"/>
        <v>5220.0546224808113</v>
      </c>
      <c r="P893" s="86">
        <f t="shared" si="96"/>
        <v>4223.2302790689664</v>
      </c>
      <c r="Q893" s="61">
        <f t="shared" si="91"/>
        <v>15686.904712500784</v>
      </c>
      <c r="R893" s="61">
        <f t="shared" si="97"/>
        <v>-6410.7532216088921</v>
      </c>
      <c r="S893" s="62">
        <f t="shared" si="92"/>
        <v>2.4469674888786122</v>
      </c>
      <c r="T893" s="59"/>
      <c r="U893" s="59"/>
      <c r="V893" s="59"/>
    </row>
    <row r="894" spans="7:22" x14ac:dyDescent="0.4">
      <c r="G894" s="59"/>
      <c r="H894" s="83">
        <v>42849</v>
      </c>
      <c r="I894" s="84">
        <v>5583.52978515625</v>
      </c>
      <c r="J894" s="70">
        <v>13.93541431427</v>
      </c>
      <c r="K894" s="85">
        <f t="shared" si="93"/>
        <v>166.03810864026664</v>
      </c>
      <c r="L894" s="59"/>
      <c r="M894" s="83">
        <v>42849</v>
      </c>
      <c r="N894" s="86">
        <f t="shared" si="94"/>
        <v>6405.9386504711401</v>
      </c>
      <c r="O894" s="86">
        <f t="shared" si="95"/>
        <v>5490.7787963494848</v>
      </c>
      <c r="P894" s="86">
        <f t="shared" si="96"/>
        <v>4225.6316082128851</v>
      </c>
      <c r="Q894" s="61">
        <f t="shared" si="91"/>
        <v>16122.34905503351</v>
      </c>
      <c r="R894" s="61">
        <f t="shared" si="97"/>
        <v>-6418.1545137119665</v>
      </c>
      <c r="S894" s="62">
        <f t="shared" si="92"/>
        <v>2.5119914175623488</v>
      </c>
      <c r="T894" s="59"/>
      <c r="U894" s="59"/>
      <c r="V894" s="59"/>
    </row>
    <row r="895" spans="7:22" x14ac:dyDescent="0.4">
      <c r="G895" s="59"/>
      <c r="H895" s="83">
        <v>42856</v>
      </c>
      <c r="I895" s="84">
        <v>5646.08984375</v>
      </c>
      <c r="J895" s="70">
        <v>14.247501373291</v>
      </c>
      <c r="K895" s="85">
        <f t="shared" si="93"/>
        <v>166.13251792485033</v>
      </c>
      <c r="L895" s="59"/>
      <c r="M895" s="83">
        <v>42856</v>
      </c>
      <c r="N895" s="86">
        <f t="shared" si="94"/>
        <v>6477.7133006909426</v>
      </c>
      <c r="O895" s="86">
        <f t="shared" si="95"/>
        <v>5613.7461489981124</v>
      </c>
      <c r="P895" s="86">
        <f t="shared" si="96"/>
        <v>4228.034302752787</v>
      </c>
      <c r="Q895" s="61">
        <f t="shared" si="91"/>
        <v>16319.493752441842</v>
      </c>
      <c r="R895" s="61">
        <f t="shared" si="97"/>
        <v>-6425.5643506962588</v>
      </c>
      <c r="S895" s="62">
        <f t="shared" si="92"/>
        <v>2.5397759421199324</v>
      </c>
      <c r="T895" s="59"/>
      <c r="U895" s="59"/>
      <c r="V895" s="59"/>
    </row>
    <row r="896" spans="7:22" x14ac:dyDescent="0.4">
      <c r="G896" s="59"/>
      <c r="H896" s="83">
        <v>42863</v>
      </c>
      <c r="I896" s="84">
        <v>5686.81005859375</v>
      </c>
      <c r="J896" s="70">
        <v>14.464606285095201</v>
      </c>
      <c r="K896" s="85">
        <f t="shared" si="93"/>
        <v>166.22698089056234</v>
      </c>
      <c r="L896" s="59"/>
      <c r="M896" s="83">
        <v>42863</v>
      </c>
      <c r="N896" s="86">
        <f t="shared" si="94"/>
        <v>6524.4312744745757</v>
      </c>
      <c r="O896" s="86">
        <f t="shared" si="95"/>
        <v>5699.2889982765255</v>
      </c>
      <c r="P896" s="86">
        <f t="shared" si="96"/>
        <v>4230.4383634650358</v>
      </c>
      <c r="Q896" s="61">
        <f t="shared" si="91"/>
        <v>16454.158636216136</v>
      </c>
      <c r="R896" s="61">
        <f t="shared" si="97"/>
        <v>-6432.9827424269379</v>
      </c>
      <c r="S896" s="62">
        <f t="shared" si="92"/>
        <v>2.5577806275924444</v>
      </c>
      <c r="T896" s="59"/>
      <c r="U896" s="59"/>
      <c r="V896" s="59"/>
    </row>
    <row r="897" spans="1:22" x14ac:dyDescent="0.4">
      <c r="G897" s="59"/>
      <c r="H897" s="83">
        <v>42870</v>
      </c>
      <c r="I897" s="84">
        <v>5651.56005859375</v>
      </c>
      <c r="J897" s="70">
        <v>14.290676116943301</v>
      </c>
      <c r="K897" s="85">
        <f t="shared" si="93"/>
        <v>166.32149756792577</v>
      </c>
      <c r="L897" s="59"/>
      <c r="M897" s="83">
        <v>42870</v>
      </c>
      <c r="N897" s="86">
        <f t="shared" si="94"/>
        <v>6483.989234023853</v>
      </c>
      <c r="O897" s="86">
        <f t="shared" si="95"/>
        <v>5630.7576968170479</v>
      </c>
      <c r="P897" s="86">
        <f t="shared" si="96"/>
        <v>4232.8437911264373</v>
      </c>
      <c r="Q897" s="61">
        <f t="shared" si="91"/>
        <v>16347.590721967339</v>
      </c>
      <c r="R897" s="61">
        <f t="shared" si="97"/>
        <v>-6440.4096987805615</v>
      </c>
      <c r="S897" s="62">
        <f t="shared" si="92"/>
        <v>2.5382842841601554</v>
      </c>
      <c r="T897" s="59"/>
      <c r="U897" s="59"/>
      <c r="V897" s="59"/>
    </row>
    <row r="898" spans="1:22" x14ac:dyDescent="0.4">
      <c r="G898" s="59"/>
      <c r="H898" s="83">
        <v>42877</v>
      </c>
      <c r="I898" s="84">
        <v>5788.35986328125</v>
      </c>
      <c r="J898" s="70">
        <v>14.9876298904418</v>
      </c>
      <c r="K898" s="85">
        <f t="shared" si="93"/>
        <v>166.41606798748106</v>
      </c>
      <c r="L898" s="59"/>
      <c r="M898" s="83">
        <v>42877</v>
      </c>
      <c r="N898" s="86">
        <f t="shared" si="94"/>
        <v>6640.9385456500349</v>
      </c>
      <c r="O898" s="86">
        <f t="shared" si="95"/>
        <v>5905.3687643647581</v>
      </c>
      <c r="P898" s="86">
        <f t="shared" si="96"/>
        <v>4235.2505865142393</v>
      </c>
      <c r="Q898" s="61">
        <f t="shared" ref="Q898:Q961" si="98">SUM(N898:P898)</f>
        <v>16781.557896529033</v>
      </c>
      <c r="R898" s="61">
        <f t="shared" si="97"/>
        <v>-6447.8452296450905</v>
      </c>
      <c r="S898" s="62">
        <f t="shared" ref="S898:S961" si="99">Q898/-R898</f>
        <v>2.6026614006448079</v>
      </c>
      <c r="T898" s="59"/>
      <c r="U898" s="59"/>
      <c r="V898" s="59"/>
    </row>
    <row r="899" spans="1:22" x14ac:dyDescent="0.4">
      <c r="G899" s="59"/>
      <c r="H899" s="83">
        <v>42884</v>
      </c>
      <c r="I899" s="84">
        <v>5881.4599609375</v>
      </c>
      <c r="J899" s="70">
        <v>15.456381797790501</v>
      </c>
      <c r="K899" s="85">
        <f t="shared" ref="K899:K962" si="100">K898*(1+Tbill_YTM)^(1/52)</f>
        <v>166.51069217978602</v>
      </c>
      <c r="L899" s="59"/>
      <c r="M899" s="83">
        <v>42884</v>
      </c>
      <c r="N899" s="86">
        <f t="shared" ref="N899:N962" si="101">IF(YEAR(M899)&lt;&gt;YEAR(M898), Q898*$C$5, N898)*(I899/I898)</f>
        <v>6747.7515361572787</v>
      </c>
      <c r="O899" s="86">
        <f t="shared" ref="O899:O962" si="102">IF(YEAR(M899)&lt;&gt;YEAR(M898), Q898*$C$6, O898)*(J899/J898)</f>
        <v>6090.0646030082507</v>
      </c>
      <c r="P899" s="86">
        <f t="shared" ref="P899:P962" si="103">IF(YEAR(M899)&lt;&gt;YEAR(M898), Q898*$C$7, P898)*(1+Tbill_YTM)^(1/52)</f>
        <v>4237.6587504061308</v>
      </c>
      <c r="Q899" s="61">
        <f t="shared" si="98"/>
        <v>17075.474889571662</v>
      </c>
      <c r="R899" s="61">
        <f t="shared" ref="R899:R962" si="104">R898*EXP($C$20/52) - IF(YEAR(M900)&lt;&gt;YEAR(M899), Initial_Assets * $C$19, 0)</f>
        <v>-6455.2893449199009</v>
      </c>
      <c r="S899" s="62">
        <f t="shared" si="99"/>
        <v>2.645191249716714</v>
      </c>
      <c r="T899" s="59"/>
      <c r="U899" s="59"/>
      <c r="V899" s="59"/>
    </row>
    <row r="900" spans="1:22" x14ac:dyDescent="0.4">
      <c r="G900" s="59"/>
      <c r="H900" s="83">
        <v>42891</v>
      </c>
      <c r="I900" s="84">
        <v>5741.93994140625</v>
      </c>
      <c r="J900" s="70">
        <v>14.707616806030201</v>
      </c>
      <c r="K900" s="85">
        <f t="shared" si="100"/>
        <v>166.60537017541586</v>
      </c>
      <c r="L900" s="59"/>
      <c r="M900" s="83">
        <v>42891</v>
      </c>
      <c r="N900" s="86">
        <f t="shared" si="101"/>
        <v>6587.6813439993066</v>
      </c>
      <c r="O900" s="86">
        <f t="shared" si="102"/>
        <v>5795.0390768567795</v>
      </c>
      <c r="P900" s="86">
        <f t="shared" si="103"/>
        <v>4240.0682835802436</v>
      </c>
      <c r="Q900" s="61">
        <f t="shared" si="98"/>
        <v>16622.788704436331</v>
      </c>
      <c r="R900" s="61">
        <f t="shared" si="104"/>
        <v>-6462.7420545157984</v>
      </c>
      <c r="S900" s="62">
        <f t="shared" si="99"/>
        <v>2.5720953372758033</v>
      </c>
      <c r="T900" s="59"/>
      <c r="U900" s="59"/>
      <c r="V900" s="59"/>
    </row>
    <row r="901" spans="1:22" x14ac:dyDescent="0.4">
      <c r="G901" s="59"/>
      <c r="H901" s="83">
        <v>42898</v>
      </c>
      <c r="I901" s="84">
        <v>5681.47998046875</v>
      </c>
      <c r="J901" s="70">
        <v>14.406629562377899</v>
      </c>
      <c r="K901" s="85">
        <f t="shared" si="100"/>
        <v>166.70010200496313</v>
      </c>
      <c r="L901" s="59"/>
      <c r="M901" s="83">
        <v>42898</v>
      </c>
      <c r="N901" s="86">
        <f t="shared" si="101"/>
        <v>6518.3161188678596</v>
      </c>
      <c r="O901" s="86">
        <f t="shared" si="102"/>
        <v>5676.4452311233663</v>
      </c>
      <c r="P901" s="86">
        <f t="shared" si="103"/>
        <v>4242.4791868151515</v>
      </c>
      <c r="Q901" s="61">
        <f t="shared" si="98"/>
        <v>16437.240536806377</v>
      </c>
      <c r="R901" s="61">
        <f t="shared" si="104"/>
        <v>-6470.2033683550308</v>
      </c>
      <c r="S901" s="62">
        <f t="shared" si="99"/>
        <v>2.5404519148808986</v>
      </c>
      <c r="T901" s="59"/>
      <c r="U901" s="59"/>
      <c r="V901" s="59"/>
    </row>
    <row r="902" spans="1:22" ht="17.5" customHeight="1" x14ac:dyDescent="0.4">
      <c r="A902" s="4"/>
      <c r="G902" s="59"/>
      <c r="H902" s="83">
        <v>42905</v>
      </c>
      <c r="I902" s="84">
        <v>5803.10986328125</v>
      </c>
      <c r="J902" s="70">
        <v>15.024639129638601</v>
      </c>
      <c r="K902" s="85">
        <f t="shared" si="100"/>
        <v>166.79488769903782</v>
      </c>
      <c r="L902" s="85"/>
      <c r="M902" s="83">
        <v>42905</v>
      </c>
      <c r="N902" s="86">
        <f t="shared" si="101"/>
        <v>6657.8611015833167</v>
      </c>
      <c r="O902" s="86">
        <f t="shared" si="102"/>
        <v>5919.9510036342963</v>
      </c>
      <c r="P902" s="86">
        <f t="shared" si="103"/>
        <v>4244.8914608898713</v>
      </c>
      <c r="Q902" s="61">
        <f t="shared" si="98"/>
        <v>16822.703566107484</v>
      </c>
      <c r="R902" s="61">
        <f t="shared" si="104"/>
        <v>-6477.6732963713011</v>
      </c>
      <c r="S902" s="62">
        <f t="shared" si="99"/>
        <v>2.5970287163959505</v>
      </c>
      <c r="T902" s="59"/>
      <c r="U902" s="59"/>
      <c r="V902" s="59"/>
    </row>
    <row r="903" spans="1:22" ht="17.5" customHeight="1" x14ac:dyDescent="0.4">
      <c r="G903" s="59"/>
      <c r="H903" s="83">
        <v>42912</v>
      </c>
      <c r="I903" s="84">
        <v>5646.919921875</v>
      </c>
      <c r="J903" s="70">
        <v>14.226137161254799</v>
      </c>
      <c r="K903" s="85">
        <f t="shared" si="100"/>
        <v>166.8897272882673</v>
      </c>
      <c r="L903" s="59"/>
      <c r="M903" s="83">
        <v>42912</v>
      </c>
      <c r="N903" s="86">
        <f t="shared" si="101"/>
        <v>6478.6656426230993</v>
      </c>
      <c r="O903" s="86">
        <f t="shared" si="102"/>
        <v>5605.3283036579178</v>
      </c>
      <c r="P903" s="86">
        <f t="shared" si="103"/>
        <v>4247.3051065838627</v>
      </c>
      <c r="Q903" s="61">
        <f t="shared" si="98"/>
        <v>16331.299052864881</v>
      </c>
      <c r="R903" s="61">
        <f t="shared" si="104"/>
        <v>-6485.1518485097813</v>
      </c>
      <c r="S903" s="62">
        <f t="shared" si="99"/>
        <v>2.5182600861717122</v>
      </c>
      <c r="T903" s="59"/>
      <c r="U903" s="59"/>
      <c r="V903" s="59"/>
    </row>
    <row r="904" spans="1:22" x14ac:dyDescent="0.4">
      <c r="G904" s="59"/>
      <c r="H904" s="83">
        <v>42919</v>
      </c>
      <c r="I904" s="84">
        <v>5656.47021484375</v>
      </c>
      <c r="J904" s="70">
        <v>14.255743026733301</v>
      </c>
      <c r="K904" s="85">
        <f t="shared" si="100"/>
        <v>166.98462080329637</v>
      </c>
      <c r="L904" s="59"/>
      <c r="M904" s="83">
        <v>42919</v>
      </c>
      <c r="N904" s="86">
        <f t="shared" si="101"/>
        <v>6489.622616653126</v>
      </c>
      <c r="O904" s="86">
        <f t="shared" si="102"/>
        <v>5616.9934938525475</v>
      </c>
      <c r="P904" s="86">
        <f t="shared" si="103"/>
        <v>4249.7201246770283</v>
      </c>
      <c r="Q904" s="61">
        <f t="shared" si="98"/>
        <v>16356.336235182702</v>
      </c>
      <c r="R904" s="61">
        <f t="shared" si="104"/>
        <v>-6492.6390347271235</v>
      </c>
      <c r="S904" s="62">
        <f t="shared" si="99"/>
        <v>2.5192123183959101</v>
      </c>
      <c r="T904" s="59"/>
      <c r="U904" s="59"/>
      <c r="V904" s="59"/>
    </row>
    <row r="905" spans="1:22" x14ac:dyDescent="0.4">
      <c r="G905" s="59"/>
      <c r="H905" s="83">
        <v>42926</v>
      </c>
      <c r="I905" s="84">
        <v>5838.080078125</v>
      </c>
      <c r="J905" s="70">
        <v>15.172324180603001</v>
      </c>
      <c r="K905" s="85">
        <f t="shared" si="100"/>
        <v>167.07956827478722</v>
      </c>
      <c r="L905" s="59"/>
      <c r="M905" s="83">
        <v>42926</v>
      </c>
      <c r="N905" s="86">
        <f t="shared" si="101"/>
        <v>6697.9821467827896</v>
      </c>
      <c r="O905" s="86">
        <f t="shared" si="102"/>
        <v>5978.1413041223659</v>
      </c>
      <c r="P905" s="86">
        <f t="shared" si="103"/>
        <v>4252.1365159497145</v>
      </c>
      <c r="Q905" s="61">
        <f t="shared" si="98"/>
        <v>16928.259966854872</v>
      </c>
      <c r="R905" s="61">
        <f t="shared" si="104"/>
        <v>-6500.1348649914771</v>
      </c>
      <c r="S905" s="62">
        <f t="shared" si="99"/>
        <v>2.6042936521251807</v>
      </c>
      <c r="T905" s="59"/>
      <c r="U905" s="59"/>
      <c r="V905" s="59"/>
    </row>
    <row r="906" spans="1:22" x14ac:dyDescent="0.4">
      <c r="G906" s="59"/>
      <c r="H906" s="83">
        <v>42933</v>
      </c>
      <c r="I906" s="84">
        <v>5921.52978515625</v>
      </c>
      <c r="J906" s="70">
        <v>15.590521812438899</v>
      </c>
      <c r="K906" s="85">
        <f t="shared" si="100"/>
        <v>167.17456973341953</v>
      </c>
      <c r="L906" s="59"/>
      <c r="M906" s="83">
        <v>42933</v>
      </c>
      <c r="N906" s="86">
        <f t="shared" si="101"/>
        <v>6793.7233220270109</v>
      </c>
      <c r="O906" s="86">
        <f t="shared" si="102"/>
        <v>6142.917939949888</v>
      </c>
      <c r="P906" s="86">
        <f t="shared" si="103"/>
        <v>4254.5542811827117</v>
      </c>
      <c r="Q906" s="61">
        <f t="shared" si="98"/>
        <v>17191.195543159611</v>
      </c>
      <c r="R906" s="61">
        <f t="shared" si="104"/>
        <v>-6507.6393492824991</v>
      </c>
      <c r="S906" s="62">
        <f t="shared" si="99"/>
        <v>2.6416945716352624</v>
      </c>
      <c r="T906" s="59"/>
      <c r="U906" s="59"/>
      <c r="V906" s="59"/>
    </row>
    <row r="907" spans="1:22" x14ac:dyDescent="0.4">
      <c r="G907" s="59"/>
      <c r="H907" s="83">
        <v>42940</v>
      </c>
      <c r="I907" s="84">
        <v>5908.919921875</v>
      </c>
      <c r="J907" s="70">
        <v>15.5313100814819</v>
      </c>
      <c r="K907" s="85">
        <f t="shared" si="100"/>
        <v>167.26962520989036</v>
      </c>
      <c r="L907" s="59"/>
      <c r="M907" s="83">
        <v>42940</v>
      </c>
      <c r="N907" s="86">
        <f t="shared" si="101"/>
        <v>6779.2561276752831</v>
      </c>
      <c r="O907" s="86">
        <f t="shared" si="102"/>
        <v>6119.5875595606294</v>
      </c>
      <c r="P907" s="86">
        <f t="shared" si="103"/>
        <v>4256.9734211572531</v>
      </c>
      <c r="Q907" s="61">
        <f t="shared" si="98"/>
        <v>17155.817108393167</v>
      </c>
      <c r="R907" s="61">
        <f t="shared" si="104"/>
        <v>-6515.1524975913671</v>
      </c>
      <c r="S907" s="62">
        <f t="shared" si="99"/>
        <v>2.6332180428218099</v>
      </c>
      <c r="T907" s="59"/>
      <c r="U907" s="59"/>
      <c r="V907" s="59"/>
    </row>
    <row r="908" spans="1:22" x14ac:dyDescent="0.4">
      <c r="G908" s="59"/>
      <c r="H908" s="83">
        <v>42947</v>
      </c>
      <c r="I908" s="84">
        <v>5899.91015625</v>
      </c>
      <c r="J908" s="70">
        <v>15.479497909545801</v>
      </c>
      <c r="K908" s="85">
        <f t="shared" si="100"/>
        <v>167.36473473491429</v>
      </c>
      <c r="L908" s="59"/>
      <c r="M908" s="83">
        <v>42947</v>
      </c>
      <c r="N908" s="86">
        <f t="shared" si="101"/>
        <v>6768.9192963034302</v>
      </c>
      <c r="O908" s="86">
        <f t="shared" si="102"/>
        <v>6099.1727251937582</v>
      </c>
      <c r="P908" s="86">
        <f t="shared" si="103"/>
        <v>4259.3939366550176</v>
      </c>
      <c r="Q908" s="61">
        <f t="shared" si="98"/>
        <v>17127.485958152207</v>
      </c>
      <c r="R908" s="61">
        <f t="shared" si="104"/>
        <v>-6522.6743199207949</v>
      </c>
      <c r="S908" s="62">
        <f t="shared" si="99"/>
        <v>2.625837979652522</v>
      </c>
      <c r="T908" s="59"/>
      <c r="U908" s="59"/>
      <c r="V908" s="59"/>
    </row>
    <row r="909" spans="1:22" x14ac:dyDescent="0.4">
      <c r="E909" s="4"/>
      <c r="F909" s="4"/>
      <c r="G909" s="59"/>
      <c r="H909" s="83">
        <v>42954</v>
      </c>
      <c r="I909" s="84">
        <v>5831.52978515625</v>
      </c>
      <c r="J909" s="70">
        <v>15.1266822814941</v>
      </c>
      <c r="K909" s="85">
        <f t="shared" si="100"/>
        <v>167.45989833922332</v>
      </c>
      <c r="L909" s="59"/>
      <c r="M909" s="83">
        <v>42954</v>
      </c>
      <c r="N909" s="86">
        <f t="shared" si="101"/>
        <v>6690.467048535802</v>
      </c>
      <c r="O909" s="86">
        <f t="shared" si="102"/>
        <v>5960.1576571205214</v>
      </c>
      <c r="P909" s="86">
        <f t="shared" si="103"/>
        <v>4261.8158284581277</v>
      </c>
      <c r="Q909" s="61">
        <f t="shared" si="98"/>
        <v>16912.440534114452</v>
      </c>
      <c r="R909" s="61">
        <f t="shared" si="104"/>
        <v>-6530.204826285044</v>
      </c>
      <c r="S909" s="62">
        <f t="shared" si="99"/>
        <v>2.5898790289148921</v>
      </c>
      <c r="T909" s="59"/>
      <c r="U909" s="59"/>
      <c r="V909" s="59"/>
    </row>
    <row r="910" spans="1:22" x14ac:dyDescent="0.4">
      <c r="B910" s="27"/>
      <c r="C910" s="4"/>
      <c r="D910" s="4"/>
      <c r="G910" s="59"/>
      <c r="H910" s="83">
        <v>42961</v>
      </c>
      <c r="I910" s="84">
        <v>5790.91015625</v>
      </c>
      <c r="J910" s="70">
        <v>14.9218997955322</v>
      </c>
      <c r="K910" s="85">
        <f t="shared" si="100"/>
        <v>167.55511605356693</v>
      </c>
      <c r="L910" s="59"/>
      <c r="M910" s="83">
        <v>42961</v>
      </c>
      <c r="N910" s="86">
        <f t="shared" si="101"/>
        <v>6643.8644761863006</v>
      </c>
      <c r="O910" s="86">
        <f t="shared" si="102"/>
        <v>5879.4700430729126</v>
      </c>
      <c r="P910" s="86">
        <f t="shared" si="103"/>
        <v>4264.2390973491501</v>
      </c>
      <c r="Q910" s="61">
        <f t="shared" si="98"/>
        <v>16787.573616608362</v>
      </c>
      <c r="R910" s="61">
        <f t="shared" si="104"/>
        <v>-6537.7440267099373</v>
      </c>
      <c r="S910" s="62">
        <f t="shared" si="99"/>
        <v>2.5677930411503986</v>
      </c>
      <c r="T910" s="59"/>
      <c r="U910" s="59"/>
      <c r="V910" s="59"/>
    </row>
    <row r="911" spans="1:22" x14ac:dyDescent="0.4">
      <c r="G911" s="59"/>
      <c r="H911" s="83">
        <v>42968</v>
      </c>
      <c r="I911" s="84">
        <v>5822.52978515625</v>
      </c>
      <c r="J911" s="70">
        <v>15.084738731384199</v>
      </c>
      <c r="K911" s="85">
        <f t="shared" si="100"/>
        <v>167.6503879087121</v>
      </c>
      <c r="L911" s="59"/>
      <c r="M911" s="83">
        <v>42968</v>
      </c>
      <c r="N911" s="86">
        <f t="shared" si="101"/>
        <v>6680.1414211866813</v>
      </c>
      <c r="O911" s="86">
        <f t="shared" si="102"/>
        <v>5943.6312194852062</v>
      </c>
      <c r="P911" s="86">
        <f t="shared" si="103"/>
        <v>4266.6637441110979</v>
      </c>
      <c r="Q911" s="61">
        <f t="shared" si="98"/>
        <v>16890.436384782985</v>
      </c>
      <c r="R911" s="61">
        <f t="shared" si="104"/>
        <v>-6545.291931232874</v>
      </c>
      <c r="S911" s="62">
        <f t="shared" si="99"/>
        <v>2.5805474472704679</v>
      </c>
      <c r="T911" s="59"/>
      <c r="U911" s="59"/>
      <c r="V911" s="59"/>
    </row>
    <row r="912" spans="1:22" x14ac:dyDescent="0.4">
      <c r="G912" s="59"/>
      <c r="H912" s="83">
        <v>42975</v>
      </c>
      <c r="I912" s="84">
        <v>5987.89990234375</v>
      </c>
      <c r="J912" s="70">
        <v>15.9408712387084</v>
      </c>
      <c r="K912" s="85">
        <f t="shared" si="100"/>
        <v>167.74571393544329</v>
      </c>
      <c r="L912" s="59"/>
      <c r="M912" s="83">
        <v>42975</v>
      </c>
      <c r="N912" s="86">
        <f t="shared" si="101"/>
        <v>6869.8692217154121</v>
      </c>
      <c r="O912" s="86">
        <f t="shared" si="102"/>
        <v>6280.961284603366</v>
      </c>
      <c r="P912" s="86">
        <f t="shared" si="103"/>
        <v>4269.089769527428</v>
      </c>
      <c r="Q912" s="61">
        <f t="shared" si="98"/>
        <v>17419.920275846205</v>
      </c>
      <c r="R912" s="61">
        <f t="shared" si="104"/>
        <v>-6552.8485499028393</v>
      </c>
      <c r="S912" s="62">
        <f t="shared" si="99"/>
        <v>2.658373704685193</v>
      </c>
      <c r="T912" s="59"/>
      <c r="U912" s="59"/>
      <c r="V912" s="59"/>
    </row>
    <row r="913" spans="7:22" x14ac:dyDescent="0.4">
      <c r="G913" s="59"/>
      <c r="H913" s="83">
        <v>42982</v>
      </c>
      <c r="I913" s="84">
        <v>5913.3701171875</v>
      </c>
      <c r="J913" s="70">
        <v>15.5461111068725</v>
      </c>
      <c r="K913" s="85">
        <f t="shared" si="100"/>
        <v>167.84109416456249</v>
      </c>
      <c r="L913" s="59"/>
      <c r="M913" s="83">
        <v>42982</v>
      </c>
      <c r="N913" s="86">
        <f t="shared" si="101"/>
        <v>6784.3618008339154</v>
      </c>
      <c r="O913" s="86">
        <f t="shared" si="102"/>
        <v>6125.4194031317038</v>
      </c>
      <c r="P913" s="86">
        <f t="shared" si="103"/>
        <v>4271.5171743820438</v>
      </c>
      <c r="Q913" s="61">
        <f t="shared" si="98"/>
        <v>17181.298378347663</v>
      </c>
      <c r="R913" s="61">
        <f t="shared" si="104"/>
        <v>-6560.4138927804224</v>
      </c>
      <c r="S913" s="62">
        <f t="shared" si="99"/>
        <v>2.6189351250010717</v>
      </c>
      <c r="T913" s="59"/>
      <c r="U913" s="59"/>
      <c r="V913" s="59"/>
    </row>
    <row r="914" spans="7:22" x14ac:dyDescent="0.4">
      <c r="G914" s="59"/>
      <c r="H914" s="83">
        <v>42989</v>
      </c>
      <c r="I914" s="84">
        <v>5988</v>
      </c>
      <c r="J914" s="70">
        <v>15.923599243164</v>
      </c>
      <c r="K914" s="85">
        <f t="shared" si="100"/>
        <v>167.93652862688916</v>
      </c>
      <c r="L914" s="59"/>
      <c r="M914" s="83">
        <v>42989</v>
      </c>
      <c r="N914" s="86">
        <f t="shared" si="101"/>
        <v>6869.9840629484088</v>
      </c>
      <c r="O914" s="86">
        <f t="shared" si="102"/>
        <v>6274.1558387969426</v>
      </c>
      <c r="P914" s="86">
        <f t="shared" si="103"/>
        <v>4273.9459594592945</v>
      </c>
      <c r="Q914" s="61">
        <f t="shared" si="98"/>
        <v>17418.085861204647</v>
      </c>
      <c r="R914" s="61">
        <f t="shared" si="104"/>
        <v>-6567.9879699378253</v>
      </c>
      <c r="S914" s="62">
        <f t="shared" si="99"/>
        <v>2.651966772918668</v>
      </c>
      <c r="T914" s="59"/>
      <c r="U914" s="59"/>
      <c r="V914" s="59"/>
    </row>
    <row r="915" spans="7:22" x14ac:dyDescent="0.4">
      <c r="G915" s="59"/>
      <c r="H915" s="83">
        <v>42996</v>
      </c>
      <c r="I915" s="84">
        <v>5932.31982421875</v>
      </c>
      <c r="J915" s="70">
        <v>15.6176633834838</v>
      </c>
      <c r="K915" s="85">
        <f t="shared" si="100"/>
        <v>168.0320173532603</v>
      </c>
      <c r="L915" s="59"/>
      <c r="M915" s="83">
        <v>42996</v>
      </c>
      <c r="N915" s="86">
        <f t="shared" si="101"/>
        <v>6806.1026467427719</v>
      </c>
      <c r="O915" s="86">
        <f t="shared" si="102"/>
        <v>6153.6121582509804</v>
      </c>
      <c r="P915" s="86">
        <f t="shared" si="103"/>
        <v>4276.376125543974</v>
      </c>
      <c r="Q915" s="61">
        <f t="shared" si="98"/>
        <v>17236.090930537728</v>
      </c>
      <c r="R915" s="61">
        <f t="shared" si="104"/>
        <v>-6575.5707914588802</v>
      </c>
      <c r="S915" s="62">
        <f t="shared" si="99"/>
        <v>2.6212311413217506</v>
      </c>
      <c r="T915" s="59"/>
      <c r="U915" s="59"/>
      <c r="V915" s="59"/>
    </row>
    <row r="916" spans="7:22" x14ac:dyDescent="0.4">
      <c r="G916" s="59"/>
      <c r="H916" s="83">
        <v>43003</v>
      </c>
      <c r="I916" s="84">
        <v>5979.2998046875</v>
      </c>
      <c r="J916" s="70">
        <v>15.844648361206</v>
      </c>
      <c r="K916" s="85">
        <f t="shared" si="100"/>
        <v>168.12756037453047</v>
      </c>
      <c r="L916" s="59"/>
      <c r="M916" s="83">
        <v>43003</v>
      </c>
      <c r="N916" s="86">
        <f t="shared" si="101"/>
        <v>6860.0023990971376</v>
      </c>
      <c r="O916" s="86">
        <f t="shared" si="102"/>
        <v>6243.0479134183506</v>
      </c>
      <c r="P916" s="86">
        <f t="shared" si="103"/>
        <v>4278.8076734213237</v>
      </c>
      <c r="Q916" s="61">
        <f t="shared" si="98"/>
        <v>17381.857985936811</v>
      </c>
      <c r="R916" s="61">
        <f t="shared" si="104"/>
        <v>-6583.1623674390612</v>
      </c>
      <c r="S916" s="62">
        <f t="shared" si="99"/>
        <v>2.6403507943096027</v>
      </c>
      <c r="T916" s="59"/>
      <c r="U916" s="59"/>
      <c r="V916" s="59"/>
    </row>
    <row r="917" spans="7:22" x14ac:dyDescent="0.4">
      <c r="G917" s="59"/>
      <c r="H917" s="83">
        <v>43010</v>
      </c>
      <c r="I917" s="84">
        <v>6064.56982421875</v>
      </c>
      <c r="J917" s="70">
        <v>16.318359375</v>
      </c>
      <c r="K917" s="85">
        <f t="shared" si="100"/>
        <v>168.22315772157174</v>
      </c>
      <c r="L917" s="59"/>
      <c r="M917" s="83">
        <v>43010</v>
      </c>
      <c r="N917" s="86">
        <f t="shared" si="101"/>
        <v>6957.8320041784655</v>
      </c>
      <c r="O917" s="86">
        <f t="shared" si="102"/>
        <v>6429.6977202686439</v>
      </c>
      <c r="P917" s="86">
        <f t="shared" si="103"/>
        <v>4281.2406038770305</v>
      </c>
      <c r="Q917" s="61">
        <f t="shared" si="98"/>
        <v>17668.770328324139</v>
      </c>
      <c r="R917" s="61">
        <f t="shared" si="104"/>
        <v>-6590.7627079854965</v>
      </c>
      <c r="S917" s="62">
        <f t="shared" si="99"/>
        <v>2.6808384873144218</v>
      </c>
      <c r="T917" s="59"/>
      <c r="U917" s="59"/>
      <c r="V917" s="59"/>
    </row>
    <row r="918" spans="7:22" x14ac:dyDescent="0.4">
      <c r="G918" s="59"/>
      <c r="H918" s="83">
        <v>43017</v>
      </c>
      <c r="I918" s="84">
        <v>6092.4501953125</v>
      </c>
      <c r="J918" s="70">
        <v>16.4663906097412</v>
      </c>
      <c r="K918" s="85">
        <f t="shared" si="100"/>
        <v>168.31880942527377</v>
      </c>
      <c r="L918" s="59"/>
      <c r="M918" s="83">
        <v>43017</v>
      </c>
      <c r="N918" s="86">
        <f t="shared" si="101"/>
        <v>6989.8189288750509</v>
      </c>
      <c r="O918" s="86">
        <f t="shared" si="102"/>
        <v>6488.0244227680523</v>
      </c>
      <c r="P918" s="86">
        <f t="shared" si="103"/>
        <v>4283.6749176972289</v>
      </c>
      <c r="Q918" s="61">
        <f t="shared" si="98"/>
        <v>17761.518269340333</v>
      </c>
      <c r="R918" s="61">
        <f t="shared" si="104"/>
        <v>-6598.371823216984</v>
      </c>
      <c r="S918" s="62">
        <f t="shared" si="99"/>
        <v>2.6918031819372139</v>
      </c>
      <c r="T918" s="59"/>
      <c r="U918" s="59"/>
      <c r="V918" s="59"/>
    </row>
    <row r="919" spans="7:22" x14ac:dyDescent="0.4">
      <c r="G919" s="59"/>
      <c r="H919" s="83">
        <v>43024</v>
      </c>
      <c r="I919" s="84">
        <v>6108.81982421875</v>
      </c>
      <c r="J919" s="70">
        <v>16.540412902831999</v>
      </c>
      <c r="K919" s="85">
        <f t="shared" si="100"/>
        <v>168.41451551654373</v>
      </c>
      <c r="L919" s="59"/>
      <c r="M919" s="83">
        <v>43024</v>
      </c>
      <c r="N919" s="86">
        <f t="shared" si="101"/>
        <v>7008.5996719783097</v>
      </c>
      <c r="O919" s="86">
        <f t="shared" si="102"/>
        <v>6517.1904043595659</v>
      </c>
      <c r="P919" s="86">
        <f t="shared" si="103"/>
        <v>4286.1106156685009</v>
      </c>
      <c r="Q919" s="61">
        <f t="shared" si="98"/>
        <v>17811.900692006377</v>
      </c>
      <c r="R919" s="61">
        <f t="shared" si="104"/>
        <v>-6605.9897232640033</v>
      </c>
      <c r="S919" s="62">
        <f t="shared" si="99"/>
        <v>2.6963258252248021</v>
      </c>
      <c r="T919" s="59"/>
      <c r="U919" s="59"/>
      <c r="V919" s="59"/>
    </row>
    <row r="920" spans="7:22" x14ac:dyDescent="0.4">
      <c r="G920" s="59"/>
      <c r="H920" s="83">
        <v>43031</v>
      </c>
      <c r="I920" s="84">
        <v>6213.47021484375</v>
      </c>
      <c r="J920" s="70">
        <v>17.073335647583001</v>
      </c>
      <c r="K920" s="85">
        <f t="shared" si="100"/>
        <v>168.51027602630643</v>
      </c>
      <c r="L920" s="59"/>
      <c r="M920" s="83">
        <v>43031</v>
      </c>
      <c r="N920" s="86">
        <f t="shared" si="101"/>
        <v>7128.6642203709407</v>
      </c>
      <c r="O920" s="86">
        <f t="shared" si="102"/>
        <v>6727.1705915991188</v>
      </c>
      <c r="P920" s="86">
        <f t="shared" si="103"/>
        <v>4288.5476985778741</v>
      </c>
      <c r="Q920" s="61">
        <f t="shared" si="98"/>
        <v>18144.382510547934</v>
      </c>
      <c r="R920" s="61">
        <f t="shared" si="104"/>
        <v>-6613.6164182687307</v>
      </c>
      <c r="S920" s="62">
        <f t="shared" si="99"/>
        <v>2.7434887908569774</v>
      </c>
      <c r="T920" s="59"/>
      <c r="U920" s="59"/>
      <c r="V920" s="59"/>
    </row>
    <row r="921" spans="7:22" x14ac:dyDescent="0.4">
      <c r="G921" s="59"/>
      <c r="H921" s="83">
        <v>43038</v>
      </c>
      <c r="I921" s="84">
        <v>6295.580078125</v>
      </c>
      <c r="J921" s="70">
        <v>17.529779434204102</v>
      </c>
      <c r="K921" s="85">
        <f t="shared" si="100"/>
        <v>168.60609098550421</v>
      </c>
      <c r="L921" s="59"/>
      <c r="M921" s="83">
        <v>43038</v>
      </c>
      <c r="N921" s="86">
        <f t="shared" si="101"/>
        <v>7222.8682036964356</v>
      </c>
      <c r="O921" s="86">
        <f t="shared" si="102"/>
        <v>6907.0168314585399</v>
      </c>
      <c r="P921" s="86">
        <f t="shared" si="103"/>
        <v>4290.9861672128245</v>
      </c>
      <c r="Q921" s="61">
        <f t="shared" si="98"/>
        <v>18420.871202367802</v>
      </c>
      <c r="R921" s="61">
        <f t="shared" si="104"/>
        <v>-6621.2519183850509</v>
      </c>
      <c r="S921" s="62">
        <f t="shared" si="99"/>
        <v>2.7820828189936511</v>
      </c>
      <c r="T921" s="59"/>
      <c r="U921" s="59"/>
      <c r="V921" s="59"/>
    </row>
    <row r="922" spans="7:22" x14ac:dyDescent="0.4">
      <c r="G922" s="59"/>
      <c r="H922" s="83">
        <v>43045</v>
      </c>
      <c r="I922" s="84">
        <v>6309.06982421875</v>
      </c>
      <c r="J922" s="70">
        <v>17.625997543334901</v>
      </c>
      <c r="K922" s="85">
        <f t="shared" si="100"/>
        <v>168.70196042509704</v>
      </c>
      <c r="L922" s="59"/>
      <c r="M922" s="83">
        <v>43045</v>
      </c>
      <c r="N922" s="86">
        <f t="shared" si="101"/>
        <v>7238.3448804962491</v>
      </c>
      <c r="O922" s="86">
        <f t="shared" si="102"/>
        <v>6944.928323827965</v>
      </c>
      <c r="P922" s="86">
        <f t="shared" si="103"/>
        <v>4293.4260223612755</v>
      </c>
      <c r="Q922" s="61">
        <f t="shared" si="98"/>
        <v>18476.69922668549</v>
      </c>
      <c r="R922" s="61">
        <f t="shared" si="104"/>
        <v>-6628.8962337785724</v>
      </c>
      <c r="S922" s="62">
        <f t="shared" si="99"/>
        <v>2.7872964932735851</v>
      </c>
      <c r="T922" s="59"/>
      <c r="U922" s="59"/>
      <c r="V922" s="59"/>
    </row>
    <row r="923" spans="7:22" x14ac:dyDescent="0.4">
      <c r="G923" s="59"/>
      <c r="H923" s="83">
        <v>43052</v>
      </c>
      <c r="I923" s="84">
        <v>6314.509765625</v>
      </c>
      <c r="J923" s="70">
        <v>17.675346374511701</v>
      </c>
      <c r="K923" s="85">
        <f t="shared" si="100"/>
        <v>168.79788437606246</v>
      </c>
      <c r="L923" s="59"/>
      <c r="M923" s="83">
        <v>43052</v>
      </c>
      <c r="N923" s="86">
        <f t="shared" si="101"/>
        <v>7244.5860813586924</v>
      </c>
      <c r="O923" s="86">
        <f t="shared" si="102"/>
        <v>6964.3725620644091</v>
      </c>
      <c r="P923" s="86">
        <f t="shared" si="103"/>
        <v>4295.8672648115999</v>
      </c>
      <c r="Q923" s="61">
        <f t="shared" si="98"/>
        <v>18504.825908234703</v>
      </c>
      <c r="R923" s="61">
        <f t="shared" si="104"/>
        <v>-6636.5493746266384</v>
      </c>
      <c r="S923" s="62">
        <f t="shared" si="99"/>
        <v>2.7883203851362524</v>
      </c>
      <c r="T923" s="59"/>
      <c r="U923" s="59"/>
      <c r="V923" s="59"/>
    </row>
    <row r="924" spans="7:22" x14ac:dyDescent="0.4">
      <c r="G924" s="59"/>
      <c r="H924" s="83">
        <v>43059</v>
      </c>
      <c r="I924" s="84">
        <v>6409.2900390625</v>
      </c>
      <c r="J924" s="70">
        <v>18.203334808349599</v>
      </c>
      <c r="K924" s="85">
        <f t="shared" si="100"/>
        <v>168.89386286939563</v>
      </c>
      <c r="L924" s="59"/>
      <c r="M924" s="83">
        <v>43059</v>
      </c>
      <c r="N924" s="86">
        <f t="shared" si="101"/>
        <v>7353.3267239768484</v>
      </c>
      <c r="O924" s="86">
        <f t="shared" si="102"/>
        <v>7172.408550938183</v>
      </c>
      <c r="P924" s="86">
        <f t="shared" si="103"/>
        <v>4298.3098953526169</v>
      </c>
      <c r="Q924" s="61">
        <f t="shared" si="98"/>
        <v>18824.045170267647</v>
      </c>
      <c r="R924" s="61">
        <f t="shared" si="104"/>
        <v>-6644.2113511183434</v>
      </c>
      <c r="S924" s="62">
        <f t="shared" si="99"/>
        <v>2.8331496660020026</v>
      </c>
      <c r="T924" s="59"/>
      <c r="U924" s="59"/>
      <c r="V924" s="59"/>
    </row>
    <row r="925" spans="7:22" x14ac:dyDescent="0.4">
      <c r="G925" s="59"/>
      <c r="H925" s="83">
        <v>43066</v>
      </c>
      <c r="I925" s="84">
        <v>6337.8701171875</v>
      </c>
      <c r="J925" s="70">
        <v>17.778968811035099</v>
      </c>
      <c r="K925" s="85">
        <f t="shared" si="100"/>
        <v>168.98989593610938</v>
      </c>
      <c r="L925" s="59"/>
      <c r="M925" s="83">
        <v>43066</v>
      </c>
      <c r="N925" s="86">
        <f t="shared" si="101"/>
        <v>7271.3872241341178</v>
      </c>
      <c r="O925" s="86">
        <f t="shared" si="102"/>
        <v>7005.2014792718528</v>
      </c>
      <c r="P925" s="86">
        <f t="shared" si="103"/>
        <v>4300.7539147735943</v>
      </c>
      <c r="Q925" s="61">
        <f t="shared" si="98"/>
        <v>18577.342618179566</v>
      </c>
      <c r="R925" s="61">
        <f t="shared" si="104"/>
        <v>-6651.8821734545445</v>
      </c>
      <c r="S925" s="62">
        <f t="shared" si="99"/>
        <v>2.7927949013161384</v>
      </c>
      <c r="T925" s="59"/>
      <c r="U925" s="59"/>
      <c r="V925" s="59"/>
    </row>
    <row r="926" spans="7:22" ht="17.5" customHeight="1" x14ac:dyDescent="0.4">
      <c r="G926" s="59"/>
      <c r="H926" s="83">
        <v>43073</v>
      </c>
      <c r="I926" s="84">
        <v>6344.56982421875</v>
      </c>
      <c r="J926" s="70">
        <v>17.8110446929931</v>
      </c>
      <c r="K926" s="85">
        <f t="shared" si="100"/>
        <v>169.08598360723411</v>
      </c>
      <c r="L926" s="59"/>
      <c r="M926" s="83">
        <v>43073</v>
      </c>
      <c r="N926" s="86">
        <f t="shared" si="101"/>
        <v>7279.0737439288914</v>
      </c>
      <c r="O926" s="86">
        <f t="shared" si="102"/>
        <v>7017.8398959387214</v>
      </c>
      <c r="P926" s="86">
        <f t="shared" si="103"/>
        <v>4303.1993238642508</v>
      </c>
      <c r="Q926" s="61">
        <f t="shared" si="98"/>
        <v>18600.112963731863</v>
      </c>
      <c r="R926" s="61">
        <f t="shared" si="104"/>
        <v>-6659.5618518478759</v>
      </c>
      <c r="S926" s="62">
        <f t="shared" si="99"/>
        <v>2.7929934998007049</v>
      </c>
      <c r="T926" s="59"/>
      <c r="U926" s="59"/>
      <c r="V926" s="59"/>
    </row>
    <row r="927" spans="7:22" ht="17.5" customHeight="1" x14ac:dyDescent="0.4">
      <c r="G927" s="59"/>
      <c r="H927" s="83">
        <v>43080</v>
      </c>
      <c r="I927" s="84">
        <v>6466.31982421875</v>
      </c>
      <c r="J927" s="70">
        <v>18.467330932617099</v>
      </c>
      <c r="K927" s="85">
        <f t="shared" si="100"/>
        <v>169.18212591381791</v>
      </c>
      <c r="L927" s="59"/>
      <c r="M927" s="83">
        <v>43080</v>
      </c>
      <c r="N927" s="86">
        <f t="shared" si="101"/>
        <v>7418.7565361239431</v>
      </c>
      <c r="O927" s="86">
        <f t="shared" si="102"/>
        <v>7276.4272969012709</v>
      </c>
      <c r="P927" s="86">
        <f t="shared" si="103"/>
        <v>4305.6461234147519</v>
      </c>
      <c r="Q927" s="61">
        <f t="shared" si="98"/>
        <v>19000.829956439964</v>
      </c>
      <c r="R927" s="61">
        <f t="shared" si="104"/>
        <v>-6667.2503965227634</v>
      </c>
      <c r="S927" s="62">
        <f t="shared" si="99"/>
        <v>2.849874959900959</v>
      </c>
      <c r="T927" s="59"/>
      <c r="U927" s="59"/>
      <c r="V927" s="59"/>
    </row>
    <row r="928" spans="7:22" ht="17.5" customHeight="1" x14ac:dyDescent="0.4">
      <c r="G928" s="59"/>
      <c r="H928" s="83">
        <v>43087</v>
      </c>
      <c r="I928" s="84">
        <v>6465.169921875</v>
      </c>
      <c r="J928" s="70">
        <v>18.484600067138601</v>
      </c>
      <c r="K928" s="85">
        <f t="shared" si="100"/>
        <v>169.27832288692653</v>
      </c>
      <c r="L928" s="59"/>
      <c r="M928" s="83">
        <v>43087</v>
      </c>
      <c r="N928" s="86">
        <f t="shared" si="101"/>
        <v>7417.437262447339</v>
      </c>
      <c r="O928" s="86">
        <f t="shared" si="102"/>
        <v>7283.2316154183654</v>
      </c>
      <c r="P928" s="86">
        <f t="shared" si="103"/>
        <v>4308.094314215713</v>
      </c>
      <c r="Q928" s="61">
        <f t="shared" si="98"/>
        <v>19008.763192081416</v>
      </c>
      <c r="R928" s="61">
        <f t="shared" si="104"/>
        <v>-6674.947817715436</v>
      </c>
      <c r="S928" s="62">
        <f t="shared" si="99"/>
        <v>2.8477770480290205</v>
      </c>
      <c r="T928" s="59"/>
      <c r="U928" s="59"/>
      <c r="V928" s="59"/>
    </row>
    <row r="929" spans="7:22" ht="17.5" customHeight="1" thickBot="1" x14ac:dyDescent="0.45">
      <c r="G929" s="74" t="s">
        <v>49</v>
      </c>
      <c r="H929" s="90">
        <v>43094</v>
      </c>
      <c r="I929" s="91">
        <v>6396.419921875</v>
      </c>
      <c r="J929" s="73">
        <v>18.092308044433501</v>
      </c>
      <c r="K929" s="92">
        <f t="shared" si="100"/>
        <v>169.37457455764331</v>
      </c>
      <c r="L929" s="74"/>
      <c r="M929" s="90">
        <v>43094</v>
      </c>
      <c r="N929" s="86">
        <f t="shared" si="101"/>
        <v>7338.5609424193326</v>
      </c>
      <c r="O929" s="86">
        <f t="shared" si="102"/>
        <v>7128.6622088926833</v>
      </c>
      <c r="P929" s="86">
        <f t="shared" si="103"/>
        <v>4310.5438970581999</v>
      </c>
      <c r="Q929" s="75">
        <f t="shared" si="98"/>
        <v>18777.767048370217</v>
      </c>
      <c r="R929" s="61">
        <f t="shared" si="104"/>
        <v>-6882.6541256739401</v>
      </c>
      <c r="S929" s="76">
        <f t="shared" si="99"/>
        <v>2.728274108432192</v>
      </c>
      <c r="T929" s="74"/>
      <c r="U929" s="74"/>
      <c r="V929" s="74"/>
    </row>
    <row r="930" spans="7:22" ht="17.5" customHeight="1" thickTop="1" x14ac:dyDescent="0.4">
      <c r="G930" s="59"/>
      <c r="H930" s="83">
        <v>43101</v>
      </c>
      <c r="I930" s="84">
        <v>6653.2900390625</v>
      </c>
      <c r="J930" s="70">
        <v>19.533180236816399</v>
      </c>
      <c r="K930" s="85">
        <f t="shared" si="100"/>
        <v>169.47088095706937</v>
      </c>
      <c r="L930" s="59"/>
      <c r="M930" s="83">
        <v>43101</v>
      </c>
      <c r="N930" s="86">
        <f t="shared" si="101"/>
        <v>7812.7410010401809</v>
      </c>
      <c r="O930" s="86">
        <f t="shared" si="102"/>
        <v>6081.9687676103576</v>
      </c>
      <c r="P930" s="86">
        <f t="shared" si="103"/>
        <v>5636.5332265573898</v>
      </c>
      <c r="Q930" s="61">
        <f t="shared" si="98"/>
        <v>19531.242995207929</v>
      </c>
      <c r="R930" s="61">
        <f t="shared" si="104"/>
        <v>-6890.6002330762403</v>
      </c>
      <c r="S930" s="62">
        <f t="shared" si="99"/>
        <v>2.8344762915506418</v>
      </c>
      <c r="T930" s="59"/>
      <c r="U930" s="59"/>
      <c r="V930" s="59"/>
    </row>
    <row r="931" spans="7:22" x14ac:dyDescent="0.4">
      <c r="G931" s="59"/>
      <c r="H931" s="83">
        <v>43108</v>
      </c>
      <c r="I931" s="84">
        <v>6758.5400390625</v>
      </c>
      <c r="J931" s="70">
        <v>20.140117645263601</v>
      </c>
      <c r="K931" s="85">
        <f t="shared" si="100"/>
        <v>169.5672421163234</v>
      </c>
      <c r="L931" s="59"/>
      <c r="M931" s="83">
        <v>43108</v>
      </c>
      <c r="N931" s="86">
        <f t="shared" si="101"/>
        <v>7936.3326354844448</v>
      </c>
      <c r="O931" s="86">
        <f t="shared" si="102"/>
        <v>6270.9484584398479</v>
      </c>
      <c r="P931" s="86">
        <f t="shared" si="103"/>
        <v>5639.7381598935335</v>
      </c>
      <c r="Q931" s="61">
        <f t="shared" si="98"/>
        <v>19847.019253817823</v>
      </c>
      <c r="R931" s="61">
        <f t="shared" si="104"/>
        <v>-6898.5555143556076</v>
      </c>
      <c r="S931" s="62">
        <f t="shared" si="99"/>
        <v>2.8769818859204657</v>
      </c>
      <c r="T931" s="59"/>
      <c r="U931" s="59"/>
      <c r="V931" s="59"/>
    </row>
    <row r="932" spans="7:22" x14ac:dyDescent="0.4">
      <c r="G932" s="59"/>
      <c r="H932" s="83">
        <v>43115</v>
      </c>
      <c r="I932" s="84">
        <v>6834.330078125</v>
      </c>
      <c r="J932" s="70">
        <v>20.596565246581999</v>
      </c>
      <c r="K932" s="85">
        <f t="shared" si="100"/>
        <v>169.6636580665419</v>
      </c>
      <c r="L932" s="59"/>
      <c r="M932" s="83">
        <v>43115</v>
      </c>
      <c r="N932" s="86">
        <f t="shared" si="101"/>
        <v>8025.3304008272389</v>
      </c>
      <c r="O932" s="86">
        <f t="shared" si="102"/>
        <v>6413.0707355914574</v>
      </c>
      <c r="P932" s="86">
        <f t="shared" si="103"/>
        <v>5642.944915555081</v>
      </c>
      <c r="Q932" s="61">
        <f t="shared" si="98"/>
        <v>20081.346051973778</v>
      </c>
      <c r="R932" s="61">
        <f t="shared" si="104"/>
        <v>-6906.519980103395</v>
      </c>
      <c r="S932" s="62">
        <f t="shared" si="99"/>
        <v>2.907592551650469</v>
      </c>
      <c r="T932" s="59"/>
      <c r="U932" s="59"/>
      <c r="V932" s="59"/>
    </row>
    <row r="933" spans="7:22" x14ac:dyDescent="0.4">
      <c r="G933" s="59"/>
      <c r="H933" s="83">
        <v>43122</v>
      </c>
      <c r="I933" s="84">
        <v>7022.97021484375</v>
      </c>
      <c r="J933" s="70">
        <v>21.704359054565401</v>
      </c>
      <c r="K933" s="85">
        <f t="shared" si="100"/>
        <v>169.76012883887898</v>
      </c>
      <c r="L933" s="59"/>
      <c r="M933" s="83">
        <v>43122</v>
      </c>
      <c r="N933" s="86">
        <f t="shared" si="101"/>
        <v>8246.8443468496589</v>
      </c>
      <c r="O933" s="86">
        <f t="shared" si="102"/>
        <v>6758.0000947343242</v>
      </c>
      <c r="P933" s="86">
        <f t="shared" si="103"/>
        <v>5646.1534945782078</v>
      </c>
      <c r="Q933" s="61">
        <f t="shared" si="98"/>
        <v>20650.997936162192</v>
      </c>
      <c r="R933" s="61">
        <f t="shared" si="104"/>
        <v>-6914.4936409231823</v>
      </c>
      <c r="S933" s="62">
        <f t="shared" si="99"/>
        <v>2.9866247636616516</v>
      </c>
      <c r="T933" s="59"/>
      <c r="U933" s="59"/>
      <c r="V933" s="59"/>
    </row>
    <row r="934" spans="7:22" x14ac:dyDescent="0.4">
      <c r="G934" s="59"/>
      <c r="H934" s="83">
        <v>43129</v>
      </c>
      <c r="I934" s="84">
        <v>6760.2900390625</v>
      </c>
      <c r="J934" s="70">
        <v>20.117916107177699</v>
      </c>
      <c r="K934" s="85">
        <f t="shared" si="100"/>
        <v>169.85665446450651</v>
      </c>
      <c r="L934" s="59"/>
      <c r="M934" s="83">
        <v>43129</v>
      </c>
      <c r="N934" s="86">
        <f t="shared" si="101"/>
        <v>7938.3876032780545</v>
      </c>
      <c r="O934" s="86">
        <f t="shared" si="102"/>
        <v>6264.0356536843337</v>
      </c>
      <c r="P934" s="86">
        <f t="shared" si="103"/>
        <v>5649.3638979996758</v>
      </c>
      <c r="Q934" s="61">
        <f t="shared" si="98"/>
        <v>19851.787154962065</v>
      </c>
      <c r="R934" s="61">
        <f t="shared" si="104"/>
        <v>-6922.4765074307907</v>
      </c>
      <c r="S934" s="62">
        <f t="shared" si="99"/>
        <v>2.8677290755198044</v>
      </c>
      <c r="T934" s="59"/>
      <c r="U934" s="59"/>
      <c r="V934" s="59"/>
    </row>
    <row r="935" spans="7:22" x14ac:dyDescent="0.4">
      <c r="G935" s="59"/>
      <c r="H935" s="83">
        <v>43136</v>
      </c>
      <c r="I935" s="84">
        <v>6412.68017578125</v>
      </c>
      <c r="J935" s="70">
        <v>17.996088027954102</v>
      </c>
      <c r="K935" s="85">
        <f t="shared" si="100"/>
        <v>169.95323497461408</v>
      </c>
      <c r="L935" s="59"/>
      <c r="M935" s="83">
        <v>43136</v>
      </c>
      <c r="N935" s="86">
        <f t="shared" si="101"/>
        <v>7530.2007039728096</v>
      </c>
      <c r="O935" s="86">
        <f t="shared" si="102"/>
        <v>5603.370470052163</v>
      </c>
      <c r="P935" s="86">
        <f t="shared" si="103"/>
        <v>5652.5761268568394</v>
      </c>
      <c r="Q935" s="61">
        <f t="shared" si="98"/>
        <v>18786.14730088181</v>
      </c>
      <c r="R935" s="61">
        <f t="shared" si="104"/>
        <v>-6930.4685902542979</v>
      </c>
      <c r="S935" s="62">
        <f t="shared" si="99"/>
        <v>2.7106604778930965</v>
      </c>
      <c r="T935" s="59"/>
      <c r="U935" s="59"/>
      <c r="V935" s="59"/>
    </row>
    <row r="936" spans="7:22" x14ac:dyDescent="0.4">
      <c r="G936" s="59"/>
      <c r="H936" s="83">
        <v>43143</v>
      </c>
      <c r="I936" s="84">
        <v>6770.66015625</v>
      </c>
      <c r="J936" s="70">
        <v>20.090776443481399</v>
      </c>
      <c r="K936" s="85">
        <f t="shared" si="100"/>
        <v>170.04987040040902</v>
      </c>
      <c r="L936" s="59"/>
      <c r="M936" s="83">
        <v>43143</v>
      </c>
      <c r="N936" s="86">
        <f t="shared" si="101"/>
        <v>7950.564892898783</v>
      </c>
      <c r="O936" s="86">
        <f t="shared" si="102"/>
        <v>6255.585284365915</v>
      </c>
      <c r="P936" s="86">
        <f t="shared" si="103"/>
        <v>5655.7901821876403</v>
      </c>
      <c r="Q936" s="61">
        <f t="shared" si="98"/>
        <v>19861.940359452339</v>
      </c>
      <c r="R936" s="61">
        <f t="shared" si="104"/>
        <v>-6938.4699000340524</v>
      </c>
      <c r="S936" s="62">
        <f t="shared" si="99"/>
        <v>2.8625821896777071</v>
      </c>
      <c r="T936" s="59"/>
      <c r="U936" s="59"/>
      <c r="V936" s="59"/>
    </row>
    <row r="937" spans="7:22" x14ac:dyDescent="0.4">
      <c r="G937" s="59"/>
      <c r="H937" s="83">
        <v>43150</v>
      </c>
      <c r="I937" s="84">
        <v>6896.60009765625</v>
      </c>
      <c r="J937" s="70">
        <v>20.835889816284102</v>
      </c>
      <c r="K937" s="85">
        <f t="shared" si="100"/>
        <v>170.14656077311636</v>
      </c>
      <c r="L937" s="59"/>
      <c r="M937" s="83">
        <v>43150</v>
      </c>
      <c r="N937" s="86">
        <f t="shared" si="101"/>
        <v>8098.4520491953472</v>
      </c>
      <c r="O937" s="86">
        <f t="shared" si="102"/>
        <v>6487.5882765450042</v>
      </c>
      <c r="P937" s="86">
        <f t="shared" si="103"/>
        <v>5659.0060650306123</v>
      </c>
      <c r="Q937" s="61">
        <f t="shared" si="98"/>
        <v>20245.046390770964</v>
      </c>
      <c r="R937" s="61">
        <f t="shared" si="104"/>
        <v>-6946.4804474226876</v>
      </c>
      <c r="S937" s="62">
        <f t="shared" si="99"/>
        <v>2.9144322141268484</v>
      </c>
      <c r="T937" s="59"/>
      <c r="U937" s="59"/>
      <c r="V937" s="59"/>
    </row>
    <row r="938" spans="7:22" x14ac:dyDescent="0.4">
      <c r="G938" s="59"/>
      <c r="H938" s="83">
        <v>43157</v>
      </c>
      <c r="I938" s="84">
        <v>6811.0400390625</v>
      </c>
      <c r="J938" s="70">
        <v>20.285688400268501</v>
      </c>
      <c r="K938" s="85">
        <f t="shared" si="100"/>
        <v>170.24330612397895</v>
      </c>
      <c r="L938" s="59"/>
      <c r="M938" s="83">
        <v>43157</v>
      </c>
      <c r="N938" s="86">
        <f t="shared" si="101"/>
        <v>7997.981669292747</v>
      </c>
      <c r="O938" s="86">
        <f t="shared" si="102"/>
        <v>6316.2742463905743</v>
      </c>
      <c r="P938" s="86">
        <f t="shared" si="103"/>
        <v>5662.2237764248794</v>
      </c>
      <c r="Q938" s="61">
        <f t="shared" si="98"/>
        <v>19976.479692108202</v>
      </c>
      <c r="R938" s="61">
        <f t="shared" si="104"/>
        <v>-6954.5002430851337</v>
      </c>
      <c r="S938" s="62">
        <f t="shared" si="99"/>
        <v>2.8724536622125845</v>
      </c>
      <c r="T938" s="59"/>
      <c r="U938" s="59"/>
      <c r="V938" s="59"/>
    </row>
    <row r="939" spans="7:22" x14ac:dyDescent="0.4">
      <c r="G939" s="59"/>
      <c r="H939" s="83">
        <v>43164</v>
      </c>
      <c r="I939" s="84">
        <v>7101.18017578125</v>
      </c>
      <c r="J939" s="70">
        <v>22.0325012207031</v>
      </c>
      <c r="K939" s="85">
        <f t="shared" si="100"/>
        <v>170.34010648425738</v>
      </c>
      <c r="L939" s="59"/>
      <c r="M939" s="83">
        <v>43164</v>
      </c>
      <c r="N939" s="86">
        <f t="shared" si="101"/>
        <v>8338.6837473445539</v>
      </c>
      <c r="O939" s="86">
        <f t="shared" si="102"/>
        <v>6860.1724180114052</v>
      </c>
      <c r="P939" s="86">
        <f t="shared" si="103"/>
        <v>5665.443317410155</v>
      </c>
      <c r="Q939" s="61">
        <f t="shared" si="98"/>
        <v>20864.299482766113</v>
      </c>
      <c r="R939" s="61">
        <f t="shared" si="104"/>
        <v>-6962.5292976986348</v>
      </c>
      <c r="S939" s="62">
        <f t="shared" si="99"/>
        <v>2.99665517955702</v>
      </c>
      <c r="T939" s="59"/>
      <c r="U939" s="59"/>
      <c r="V939" s="59"/>
    </row>
    <row r="940" spans="7:22" x14ac:dyDescent="0.4">
      <c r="G940" s="59"/>
      <c r="H940" s="83">
        <v>43171</v>
      </c>
      <c r="I940" s="84">
        <v>7019.9501953125</v>
      </c>
      <c r="J940" s="70">
        <v>21.506973266601499</v>
      </c>
      <c r="K940" s="85">
        <f t="shared" si="100"/>
        <v>170.43696188523001</v>
      </c>
      <c r="L940" s="59"/>
      <c r="M940" s="83">
        <v>43171</v>
      </c>
      <c r="N940" s="86">
        <f t="shared" si="101"/>
        <v>8243.2980366366355</v>
      </c>
      <c r="O940" s="86">
        <f t="shared" si="102"/>
        <v>6696.5408657192811</v>
      </c>
      <c r="P940" s="86">
        <f t="shared" si="103"/>
        <v>5668.6646890267457</v>
      </c>
      <c r="Q940" s="61">
        <f t="shared" si="98"/>
        <v>20608.503591382665</v>
      </c>
      <c r="R940" s="61">
        <f t="shared" si="104"/>
        <v>-6970.5676219527622</v>
      </c>
      <c r="S940" s="62">
        <f t="shared" si="99"/>
        <v>2.9565029290411386</v>
      </c>
      <c r="T940" s="59"/>
      <c r="U940" s="59"/>
      <c r="V940" s="59"/>
    </row>
    <row r="941" spans="7:22" x14ac:dyDescent="0.4">
      <c r="G941" s="59"/>
      <c r="H941" s="83">
        <v>43178</v>
      </c>
      <c r="I941" s="84">
        <v>6508.08984375</v>
      </c>
      <c r="J941" s="70">
        <v>18.4599304199218</v>
      </c>
      <c r="K941" s="85">
        <f t="shared" si="100"/>
        <v>170.53387235819295</v>
      </c>
      <c r="L941" s="59"/>
      <c r="M941" s="83">
        <v>43178</v>
      </c>
      <c r="N941" s="86">
        <f t="shared" si="101"/>
        <v>7642.2371581869893</v>
      </c>
      <c r="O941" s="86">
        <f t="shared" si="102"/>
        <v>5747.795233804869</v>
      </c>
      <c r="P941" s="86">
        <f t="shared" si="103"/>
        <v>5671.887892315548</v>
      </c>
      <c r="Q941" s="61">
        <f t="shared" si="98"/>
        <v>19061.920284307409</v>
      </c>
      <c r="R941" s="61">
        <f t="shared" si="104"/>
        <v>-6978.6152265494275</v>
      </c>
      <c r="S941" s="62">
        <f t="shared" si="99"/>
        <v>2.7314760400871916</v>
      </c>
      <c r="T941" s="59"/>
      <c r="U941" s="59"/>
      <c r="V941" s="59"/>
    </row>
    <row r="942" spans="7:22" x14ac:dyDescent="0.4">
      <c r="G942" s="59"/>
      <c r="H942" s="83">
        <v>43185</v>
      </c>
      <c r="I942" s="84">
        <v>6581.1298828125</v>
      </c>
      <c r="J942" s="70">
        <v>18.800409317016602</v>
      </c>
      <c r="K942" s="85">
        <f t="shared" si="100"/>
        <v>170.63083793446017</v>
      </c>
      <c r="L942" s="59"/>
      <c r="M942" s="83">
        <v>43185</v>
      </c>
      <c r="N942" s="86">
        <f t="shared" si="101"/>
        <v>7728.0056884255382</v>
      </c>
      <c r="O942" s="86">
        <f t="shared" si="102"/>
        <v>5853.8087960131352</v>
      </c>
      <c r="P942" s="86">
        <f t="shared" si="103"/>
        <v>5675.1129283180517</v>
      </c>
      <c r="Q942" s="61">
        <f t="shared" si="98"/>
        <v>19256.927412756726</v>
      </c>
      <c r="R942" s="61">
        <f t="shared" si="104"/>
        <v>-6986.6721222028982</v>
      </c>
      <c r="S942" s="62">
        <f t="shared" si="99"/>
        <v>2.7562374583974343</v>
      </c>
      <c r="T942" s="59"/>
      <c r="U942" s="59"/>
      <c r="V942" s="59"/>
    </row>
    <row r="943" spans="7:22" x14ac:dyDescent="0.4">
      <c r="G943" s="59"/>
      <c r="H943" s="83">
        <v>43192</v>
      </c>
      <c r="I943" s="84">
        <v>6433.2099609375</v>
      </c>
      <c r="J943" s="70">
        <v>17.9590759277343</v>
      </c>
      <c r="K943" s="85">
        <f t="shared" si="100"/>
        <v>170.72785864536343</v>
      </c>
      <c r="L943" s="59"/>
      <c r="M943" s="83">
        <v>43192</v>
      </c>
      <c r="N943" s="86">
        <f t="shared" si="101"/>
        <v>7554.3081595761396</v>
      </c>
      <c r="O943" s="86">
        <f t="shared" si="102"/>
        <v>5591.8461593750826</v>
      </c>
      <c r="P943" s="86">
        <f t="shared" si="103"/>
        <v>5678.3397980763366</v>
      </c>
      <c r="Q943" s="61">
        <f t="shared" si="98"/>
        <v>18824.49411702756</v>
      </c>
      <c r="R943" s="61">
        <f t="shared" si="104"/>
        <v>-6994.7383196398123</v>
      </c>
      <c r="S943" s="62">
        <f t="shared" si="99"/>
        <v>2.6912363632206486</v>
      </c>
      <c r="T943" s="59"/>
      <c r="U943" s="59"/>
      <c r="V943" s="59"/>
    </row>
    <row r="944" spans="7:22" x14ac:dyDescent="0.4">
      <c r="G944" s="59"/>
      <c r="H944" s="83">
        <v>43199</v>
      </c>
      <c r="I944" s="84">
        <v>6628.33984375</v>
      </c>
      <c r="J944" s="70">
        <v>19.019992828369102</v>
      </c>
      <c r="K944" s="85">
        <f t="shared" si="100"/>
        <v>170.82493452225225</v>
      </c>
      <c r="L944" s="59"/>
      <c r="M944" s="83">
        <v>43199</v>
      </c>
      <c r="N944" s="86">
        <f t="shared" si="101"/>
        <v>7783.4428022907678</v>
      </c>
      <c r="O944" s="86">
        <f t="shared" si="102"/>
        <v>5922.1796420165401</v>
      </c>
      <c r="P944" s="86">
        <f t="shared" si="103"/>
        <v>5681.5685026330775</v>
      </c>
      <c r="Q944" s="61">
        <f t="shared" si="98"/>
        <v>19387.190946940384</v>
      </c>
      <c r="R944" s="61">
        <f t="shared" si="104"/>
        <v>-7002.8138295991912</v>
      </c>
      <c r="S944" s="62">
        <f t="shared" si="99"/>
        <v>2.7684858427901426</v>
      </c>
      <c r="T944" s="59"/>
      <c r="U944" s="59"/>
      <c r="V944" s="59"/>
    </row>
    <row r="945" spans="1:22" x14ac:dyDescent="0.4">
      <c r="G945" s="59"/>
      <c r="H945" s="83">
        <v>43206</v>
      </c>
      <c r="I945" s="84">
        <v>6667.75</v>
      </c>
      <c r="J945" s="70">
        <v>19.214902877807599</v>
      </c>
      <c r="K945" s="85">
        <f t="shared" si="100"/>
        <v>170.92206559649404</v>
      </c>
      <c r="L945" s="59"/>
      <c r="M945" s="83">
        <v>43206</v>
      </c>
      <c r="N945" s="86">
        <f t="shared" si="101"/>
        <v>7829.7208604821344</v>
      </c>
      <c r="O945" s="86">
        <f t="shared" si="102"/>
        <v>5982.8680101576383</v>
      </c>
      <c r="P945" s="86">
        <f t="shared" si="103"/>
        <v>5684.7990430315404</v>
      </c>
      <c r="Q945" s="61">
        <f t="shared" si="98"/>
        <v>19497.387913671315</v>
      </c>
      <c r="R945" s="61">
        <f t="shared" si="104"/>
        <v>-7010.8986628324546</v>
      </c>
      <c r="S945" s="62">
        <f t="shared" si="99"/>
        <v>2.7810112299917664</v>
      </c>
      <c r="T945" s="59"/>
      <c r="U945" s="59"/>
      <c r="V945" s="59"/>
    </row>
    <row r="946" spans="1:22" x14ac:dyDescent="0.4">
      <c r="G946" s="59"/>
      <c r="H946" s="83">
        <v>43213</v>
      </c>
      <c r="I946" s="84">
        <v>6656.35009765625</v>
      </c>
      <c r="J946" s="70">
        <v>19.128555297851499</v>
      </c>
      <c r="K946" s="85">
        <f t="shared" si="100"/>
        <v>171.019251899474</v>
      </c>
      <c r="L946" s="59"/>
      <c r="M946" s="83">
        <v>43213</v>
      </c>
      <c r="N946" s="86">
        <f t="shared" si="101"/>
        <v>7816.3343278154452</v>
      </c>
      <c r="O946" s="86">
        <f t="shared" si="102"/>
        <v>5955.9823070573357</v>
      </c>
      <c r="P946" s="86">
        <f t="shared" si="103"/>
        <v>5688.0314203155858</v>
      </c>
      <c r="Q946" s="61">
        <f t="shared" si="98"/>
        <v>19460.348055188366</v>
      </c>
      <c r="R946" s="61">
        <f t="shared" si="104"/>
        <v>-7018.9928301034352</v>
      </c>
      <c r="S946" s="62">
        <f t="shared" si="99"/>
        <v>2.7725271312040349</v>
      </c>
      <c r="T946" s="59"/>
      <c r="U946" s="59"/>
      <c r="V946" s="59"/>
    </row>
    <row r="947" spans="1:22" x14ac:dyDescent="0.4">
      <c r="G947" s="59"/>
      <c r="H947" s="83">
        <v>43220</v>
      </c>
      <c r="I947" s="84">
        <v>6769.1201171875</v>
      </c>
      <c r="J947" s="70">
        <v>19.762636184692301</v>
      </c>
      <c r="K947" s="85">
        <f t="shared" si="100"/>
        <v>171.1164934625952</v>
      </c>
      <c r="L947" s="59"/>
      <c r="M947" s="83">
        <v>43220</v>
      </c>
      <c r="N947" s="86">
        <f t="shared" si="101"/>
        <v>7948.7564753705892</v>
      </c>
      <c r="O947" s="86">
        <f t="shared" si="102"/>
        <v>6153.4135549723951</v>
      </c>
      <c r="P947" s="86">
        <f t="shared" si="103"/>
        <v>5691.2656355296667</v>
      </c>
      <c r="Q947" s="61">
        <f t="shared" si="98"/>
        <v>19793.43566587265</v>
      </c>
      <c r="R947" s="61">
        <f t="shared" si="104"/>
        <v>-7027.0963421883916</v>
      </c>
      <c r="S947" s="62">
        <f t="shared" si="99"/>
        <v>2.8167303679955724</v>
      </c>
      <c r="T947" s="59"/>
      <c r="U947" s="59"/>
      <c r="V947" s="59"/>
    </row>
    <row r="948" spans="1:22" x14ac:dyDescent="0.4">
      <c r="G948" s="59"/>
      <c r="H948" s="83">
        <v>43227</v>
      </c>
      <c r="I948" s="84">
        <v>6952.56005859375</v>
      </c>
      <c r="J948" s="70">
        <v>20.867963790893501</v>
      </c>
      <c r="K948" s="85">
        <f t="shared" si="100"/>
        <v>171.21379031727858</v>
      </c>
      <c r="L948" s="59"/>
      <c r="M948" s="83">
        <v>43227</v>
      </c>
      <c r="N948" s="86">
        <f t="shared" si="101"/>
        <v>8164.1640020286277</v>
      </c>
      <c r="O948" s="86">
        <f t="shared" si="102"/>
        <v>6497.575022659179</v>
      </c>
      <c r="P948" s="86">
        <f t="shared" si="103"/>
        <v>5694.5016897188298</v>
      </c>
      <c r="Q948" s="61">
        <f t="shared" si="98"/>
        <v>20356.240714406635</v>
      </c>
      <c r="R948" s="61">
        <f t="shared" si="104"/>
        <v>-7035.2092098760249</v>
      </c>
      <c r="S948" s="62">
        <f t="shared" si="99"/>
        <v>2.893480507421236</v>
      </c>
      <c r="T948" s="59"/>
      <c r="U948" s="59"/>
      <c r="V948" s="59"/>
    </row>
    <row r="949" spans="1:22" x14ac:dyDescent="0.4">
      <c r="G949" s="59"/>
      <c r="H949" s="83">
        <v>43234</v>
      </c>
      <c r="I949" s="84">
        <v>6866.25</v>
      </c>
      <c r="J949" s="70">
        <v>20.354772567748999</v>
      </c>
      <c r="K949" s="85">
        <f t="shared" si="100"/>
        <v>171.31114249496289</v>
      </c>
      <c r="L949" s="59"/>
      <c r="M949" s="83">
        <v>43234</v>
      </c>
      <c r="N949" s="86">
        <f t="shared" si="101"/>
        <v>8062.8129216430525</v>
      </c>
      <c r="O949" s="86">
        <f t="shared" si="102"/>
        <v>6337.7847092982383</v>
      </c>
      <c r="P949" s="86">
        <f t="shared" si="103"/>
        <v>5697.7395839287174</v>
      </c>
      <c r="Q949" s="61">
        <f t="shared" si="98"/>
        <v>20098.337214870007</v>
      </c>
      <c r="R949" s="61">
        <f t="shared" si="104"/>
        <v>-7043.3314439674914</v>
      </c>
      <c r="S949" s="62">
        <f t="shared" si="99"/>
        <v>2.8535271092607655</v>
      </c>
      <c r="T949" s="59"/>
      <c r="U949" s="59"/>
      <c r="V949" s="59"/>
    </row>
    <row r="950" spans="1:22" x14ac:dyDescent="0.4">
      <c r="G950" s="59"/>
      <c r="H950" s="83">
        <v>43241</v>
      </c>
      <c r="I950" s="84">
        <v>6960.919921875</v>
      </c>
      <c r="J950" s="70">
        <v>20.900035858154201</v>
      </c>
      <c r="K950" s="85">
        <f t="shared" si="100"/>
        <v>171.40855002710484</v>
      </c>
      <c r="L950" s="59"/>
      <c r="M950" s="83">
        <v>43241</v>
      </c>
      <c r="N950" s="86">
        <f t="shared" si="101"/>
        <v>8173.9807162011721</v>
      </c>
      <c r="O950" s="86">
        <f t="shared" si="102"/>
        <v>6507.5611748897618</v>
      </c>
      <c r="P950" s="86">
        <f t="shared" si="103"/>
        <v>5700.9793192055649</v>
      </c>
      <c r="Q950" s="61">
        <f t="shared" si="98"/>
        <v>20382.521210296498</v>
      </c>
      <c r="R950" s="61">
        <f t="shared" si="104"/>
        <v>-7051.4630552764183</v>
      </c>
      <c r="S950" s="62">
        <f t="shared" si="99"/>
        <v>2.890537899797236</v>
      </c>
      <c r="T950" s="59"/>
      <c r="U950" s="59"/>
      <c r="V950" s="59"/>
    </row>
    <row r="951" spans="1:22" x14ac:dyDescent="0.4">
      <c r="G951" s="59"/>
      <c r="H951" s="83">
        <v>43248</v>
      </c>
      <c r="I951" s="84">
        <v>7083.93017578125</v>
      </c>
      <c r="J951" s="70">
        <v>21.632808685302699</v>
      </c>
      <c r="K951" s="85">
        <f t="shared" si="100"/>
        <v>171.50601294517895</v>
      </c>
      <c r="L951" s="59"/>
      <c r="M951" s="83">
        <v>43248</v>
      </c>
      <c r="N951" s="86">
        <f t="shared" si="101"/>
        <v>8318.4276362361106</v>
      </c>
      <c r="O951" s="86">
        <f t="shared" si="102"/>
        <v>6735.7217403705763</v>
      </c>
      <c r="P951" s="86">
        <f t="shared" si="103"/>
        <v>5704.2208965962027</v>
      </c>
      <c r="Q951" s="61">
        <f t="shared" si="98"/>
        <v>20758.370273202891</v>
      </c>
      <c r="R951" s="61">
        <f t="shared" si="104"/>
        <v>-7059.6040546289159</v>
      </c>
      <c r="S951" s="62">
        <f t="shared" si="99"/>
        <v>2.9404439841908445</v>
      </c>
      <c r="T951" s="59"/>
      <c r="U951" s="59"/>
      <c r="V951" s="59"/>
    </row>
    <row r="952" spans="1:22" x14ac:dyDescent="0.4">
      <c r="G952" s="59"/>
      <c r="H952" s="83">
        <v>43255</v>
      </c>
      <c r="I952" s="84">
        <v>7152.6201171875</v>
      </c>
      <c r="J952" s="70">
        <v>22.0374355316162</v>
      </c>
      <c r="K952" s="85">
        <f t="shared" si="100"/>
        <v>171.60353128067769</v>
      </c>
      <c r="L952" s="59"/>
      <c r="M952" s="83">
        <v>43255</v>
      </c>
      <c r="N952" s="86">
        <f t="shared" si="101"/>
        <v>8399.0879889988591</v>
      </c>
      <c r="O952" s="86">
        <f t="shared" si="102"/>
        <v>6861.7087948071612</v>
      </c>
      <c r="P952" s="86">
        <f t="shared" si="103"/>
        <v>5707.4643171480575</v>
      </c>
      <c r="Q952" s="61">
        <f t="shared" si="98"/>
        <v>20968.261100954078</v>
      </c>
      <c r="R952" s="61">
        <f t="shared" si="104"/>
        <v>-7067.7544528635945</v>
      </c>
      <c r="S952" s="62">
        <f t="shared" si="99"/>
        <v>2.966750081768688</v>
      </c>
      <c r="T952" s="59"/>
      <c r="U952" s="59"/>
      <c r="V952" s="59"/>
    </row>
    <row r="953" spans="1:22" x14ac:dyDescent="0.4">
      <c r="G953" s="59"/>
      <c r="H953" s="83">
        <v>43262</v>
      </c>
      <c r="I953" s="84">
        <v>7255.759765625</v>
      </c>
      <c r="J953" s="70">
        <v>22.676450729370099</v>
      </c>
      <c r="K953" s="85">
        <f t="shared" si="100"/>
        <v>171.70110506511139</v>
      </c>
      <c r="L953" s="59"/>
      <c r="M953" s="83">
        <v>43262</v>
      </c>
      <c r="N953" s="86">
        <f t="shared" si="101"/>
        <v>8520.2015065893338</v>
      </c>
      <c r="O953" s="86">
        <f t="shared" si="102"/>
        <v>7060.6764195179758</v>
      </c>
      <c r="P953" s="86">
        <f t="shared" si="103"/>
        <v>5710.709581909151</v>
      </c>
      <c r="Q953" s="61">
        <f t="shared" si="98"/>
        <v>21291.587508016462</v>
      </c>
      <c r="R953" s="61">
        <f t="shared" si="104"/>
        <v>-7075.914260831576</v>
      </c>
      <c r="S953" s="62">
        <f t="shared" si="99"/>
        <v>3.0090228235063763</v>
      </c>
      <c r="T953" s="59"/>
      <c r="U953" s="59"/>
      <c r="V953" s="59"/>
    </row>
    <row r="954" spans="1:22" ht="17.5" customHeight="1" x14ac:dyDescent="0.4">
      <c r="A954" s="4"/>
      <c r="G954" s="59"/>
      <c r="H954" s="83">
        <v>43269</v>
      </c>
      <c r="I954" s="84">
        <v>7197.509765625</v>
      </c>
      <c r="J954" s="70">
        <v>22.284156799316399</v>
      </c>
      <c r="K954" s="85">
        <f t="shared" si="100"/>
        <v>171.79873433000833</v>
      </c>
      <c r="L954" s="85"/>
      <c r="M954" s="83">
        <v>43269</v>
      </c>
      <c r="N954" s="86">
        <f t="shared" si="101"/>
        <v>8451.8004357448845</v>
      </c>
      <c r="O954" s="86">
        <f t="shared" si="102"/>
        <v>6938.5294162454256</v>
      </c>
      <c r="P954" s="86">
        <f t="shared" si="103"/>
        <v>5713.9566919281006</v>
      </c>
      <c r="Q954" s="61">
        <f t="shared" si="98"/>
        <v>21104.28654391841</v>
      </c>
      <c r="R954" s="61">
        <f t="shared" si="104"/>
        <v>-7084.0834893965121</v>
      </c>
      <c r="S954" s="62">
        <f t="shared" si="99"/>
        <v>2.9791131874020684</v>
      </c>
      <c r="T954" s="59"/>
      <c r="U954" s="59"/>
      <c r="V954" s="59"/>
    </row>
    <row r="955" spans="1:22" ht="17.5" customHeight="1" x14ac:dyDescent="0.4">
      <c r="G955" s="59"/>
      <c r="H955" s="83">
        <v>43276</v>
      </c>
      <c r="I955" s="84">
        <v>7040.7998046875</v>
      </c>
      <c r="J955" s="70">
        <v>21.331802368163999</v>
      </c>
      <c r="K955" s="85">
        <f t="shared" si="100"/>
        <v>171.89641910691469</v>
      </c>
      <c r="L955" s="59"/>
      <c r="M955" s="83">
        <v>43276</v>
      </c>
      <c r="N955" s="86">
        <f t="shared" si="101"/>
        <v>8267.781051365193</v>
      </c>
      <c r="O955" s="86">
        <f t="shared" si="102"/>
        <v>6641.9985986447646</v>
      </c>
      <c r="P955" s="86">
        <f t="shared" si="103"/>
        <v>5717.2056482541202</v>
      </c>
      <c r="Q955" s="61">
        <f t="shared" si="98"/>
        <v>20626.985298264077</v>
      </c>
      <c r="R955" s="61">
        <f t="shared" si="104"/>
        <v>-7092.2621494345958</v>
      </c>
      <c r="S955" s="62">
        <f t="shared" si="99"/>
        <v>2.9083788590511261</v>
      </c>
      <c r="T955" s="59"/>
      <c r="U955" s="59"/>
      <c r="V955" s="59"/>
    </row>
    <row r="956" spans="1:22" x14ac:dyDescent="0.4">
      <c r="G956" s="59"/>
      <c r="H956" s="83">
        <v>43283</v>
      </c>
      <c r="I956" s="84">
        <v>7207.330078125</v>
      </c>
      <c r="J956" s="70">
        <v>22.326101303100501</v>
      </c>
      <c r="K956" s="85">
        <f t="shared" si="100"/>
        <v>171.99415942739464</v>
      </c>
      <c r="L956" s="59"/>
      <c r="M956" s="83">
        <v>43283</v>
      </c>
      <c r="N956" s="86">
        <f t="shared" si="101"/>
        <v>8463.3321076938482</v>
      </c>
      <c r="O956" s="86">
        <f t="shared" si="102"/>
        <v>6951.5895098346391</v>
      </c>
      <c r="P956" s="86">
        <f t="shared" si="103"/>
        <v>5720.4564519370197</v>
      </c>
      <c r="Q956" s="61">
        <f t="shared" si="98"/>
        <v>21135.378069465507</v>
      </c>
      <c r="R956" s="61">
        <f t="shared" si="104"/>
        <v>-7100.4502518345771</v>
      </c>
      <c r="S956" s="62">
        <f t="shared" si="99"/>
        <v>2.9766250476868925</v>
      </c>
      <c r="T956" s="59"/>
      <c r="U956" s="59"/>
      <c r="V956" s="59"/>
    </row>
    <row r="957" spans="1:22" x14ac:dyDescent="0.4">
      <c r="G957" s="59"/>
      <c r="H957" s="83">
        <v>43290</v>
      </c>
      <c r="I957" s="84">
        <v>7375.81982421875</v>
      </c>
      <c r="J957" s="70">
        <v>23.335206985473601</v>
      </c>
      <c r="K957" s="85">
        <f t="shared" si="100"/>
        <v>172.09195532303022</v>
      </c>
      <c r="L957" s="59"/>
      <c r="M957" s="83">
        <v>43290</v>
      </c>
      <c r="N957" s="86">
        <f t="shared" si="101"/>
        <v>8661.1841087088196</v>
      </c>
      <c r="O957" s="86">
        <f t="shared" si="102"/>
        <v>7265.7907391789304</v>
      </c>
      <c r="P957" s="86">
        <f t="shared" si="103"/>
        <v>5723.7091040272071</v>
      </c>
      <c r="Q957" s="61">
        <f t="shared" si="98"/>
        <v>21650.683951914958</v>
      </c>
      <c r="R957" s="61">
        <f t="shared" si="104"/>
        <v>-7108.6478074977767</v>
      </c>
      <c r="S957" s="62">
        <f t="shared" si="99"/>
        <v>3.0456824614491538</v>
      </c>
      <c r="T957" s="59"/>
      <c r="U957" s="59"/>
      <c r="V957" s="59"/>
    </row>
    <row r="958" spans="1:22" x14ac:dyDescent="0.4">
      <c r="G958" s="59"/>
      <c r="H958" s="83">
        <v>43297</v>
      </c>
      <c r="I958" s="84">
        <v>7350.22998046875</v>
      </c>
      <c r="J958" s="70">
        <v>23.162500381469702</v>
      </c>
      <c r="K958" s="85">
        <f t="shared" si="100"/>
        <v>172.1898068254215</v>
      </c>
      <c r="L958" s="59"/>
      <c r="M958" s="83">
        <v>43297</v>
      </c>
      <c r="N958" s="86">
        <f t="shared" si="101"/>
        <v>8631.1347917089552</v>
      </c>
      <c r="O958" s="86">
        <f t="shared" si="102"/>
        <v>7212.0157696769356</v>
      </c>
      <c r="P958" s="86">
        <f t="shared" si="103"/>
        <v>5726.9636055756864</v>
      </c>
      <c r="Q958" s="61">
        <f t="shared" si="98"/>
        <v>21570.114166961575</v>
      </c>
      <c r="R958" s="61">
        <f t="shared" si="104"/>
        <v>-7116.854827338102</v>
      </c>
      <c r="S958" s="62">
        <f t="shared" si="99"/>
        <v>3.0308492571892724</v>
      </c>
      <c r="T958" s="59"/>
      <c r="U958" s="59"/>
      <c r="V958" s="59"/>
    </row>
    <row r="959" spans="1:22" x14ac:dyDescent="0.4">
      <c r="G959" s="59"/>
      <c r="H959" s="83">
        <v>43304</v>
      </c>
      <c r="I959" s="84">
        <v>7296.77978515625</v>
      </c>
      <c r="J959" s="70">
        <v>22.807214736938398</v>
      </c>
      <c r="K959" s="85">
        <f t="shared" si="100"/>
        <v>172.28771396618646</v>
      </c>
      <c r="L959" s="59"/>
      <c r="M959" s="83">
        <v>43304</v>
      </c>
      <c r="N959" s="86">
        <f t="shared" si="101"/>
        <v>8568.3699746064649</v>
      </c>
      <c r="O959" s="86">
        <f t="shared" si="102"/>
        <v>7101.3918893142836</v>
      </c>
      <c r="P959" s="86">
        <f t="shared" si="103"/>
        <v>5730.2199576340599</v>
      </c>
      <c r="Q959" s="61">
        <f t="shared" si="98"/>
        <v>21399.981821554808</v>
      </c>
      <c r="R959" s="61">
        <f t="shared" si="104"/>
        <v>-7125.0713222820586</v>
      </c>
      <c r="S959" s="62">
        <f t="shared" si="99"/>
        <v>3.0034761553377263</v>
      </c>
      <c r="T959" s="59"/>
      <c r="U959" s="59"/>
      <c r="V959" s="59"/>
    </row>
    <row r="960" spans="1:22" x14ac:dyDescent="0.4">
      <c r="G960" s="59"/>
      <c r="H960" s="83">
        <v>43311</v>
      </c>
      <c r="I960" s="84">
        <v>7395.490234375</v>
      </c>
      <c r="J960" s="70">
        <v>23.3944187164306</v>
      </c>
      <c r="K960" s="85">
        <f t="shared" si="100"/>
        <v>172.38567677696111</v>
      </c>
      <c r="L960" s="59"/>
      <c r="M960" s="83">
        <v>43311</v>
      </c>
      <c r="N960" s="86">
        <f t="shared" si="101"/>
        <v>8684.2824283420741</v>
      </c>
      <c r="O960" s="86">
        <f t="shared" si="102"/>
        <v>7284.2272607279328</v>
      </c>
      <c r="P960" s="86">
        <f t="shared" si="103"/>
        <v>5733.4781612545285</v>
      </c>
      <c r="Q960" s="61">
        <f t="shared" si="98"/>
        <v>21701.987850324535</v>
      </c>
      <c r="R960" s="61">
        <f t="shared" si="104"/>
        <v>-7133.2973032687696</v>
      </c>
      <c r="S960" s="62">
        <f t="shared" si="99"/>
        <v>3.0423501121115186</v>
      </c>
      <c r="T960" s="59"/>
      <c r="U960" s="59"/>
      <c r="V960" s="59"/>
    </row>
    <row r="961" spans="2:22" x14ac:dyDescent="0.4">
      <c r="E961" s="4"/>
      <c r="F961" s="4"/>
      <c r="G961" s="59"/>
      <c r="H961" s="83">
        <v>43318</v>
      </c>
      <c r="I961" s="84">
        <v>7408.2998046875</v>
      </c>
      <c r="J961" s="70">
        <v>23.4931106567382</v>
      </c>
      <c r="K961" s="85">
        <f t="shared" si="100"/>
        <v>172.48369528939941</v>
      </c>
      <c r="L961" s="59"/>
      <c r="M961" s="83">
        <v>43318</v>
      </c>
      <c r="N961" s="86">
        <f t="shared" si="101"/>
        <v>8699.3242880233156</v>
      </c>
      <c r="O961" s="86">
        <f t="shared" si="102"/>
        <v>7314.9565782936579</v>
      </c>
      <c r="P961" s="86">
        <f t="shared" si="103"/>
        <v>5736.7382174898894</v>
      </c>
      <c r="Q961" s="61">
        <f t="shared" si="98"/>
        <v>21751.019083806863</v>
      </c>
      <c r="R961" s="61">
        <f t="shared" si="104"/>
        <v>-7141.5327812499854</v>
      </c>
      <c r="S961" s="62">
        <f t="shared" si="99"/>
        <v>3.0457073782415338</v>
      </c>
      <c r="T961" s="59"/>
      <c r="U961" s="59"/>
      <c r="V961" s="59"/>
    </row>
    <row r="962" spans="2:22" x14ac:dyDescent="0.4">
      <c r="B962" s="27"/>
      <c r="C962" s="4"/>
      <c r="D962" s="4"/>
      <c r="G962" s="59"/>
      <c r="H962" s="83">
        <v>43325</v>
      </c>
      <c r="I962" s="84">
        <v>7377.5400390625</v>
      </c>
      <c r="J962" s="70">
        <v>23.3056030273437</v>
      </c>
      <c r="K962" s="85">
        <f t="shared" si="100"/>
        <v>172.58176953517332</v>
      </c>
      <c r="L962" s="59"/>
      <c r="M962" s="83">
        <v>43325</v>
      </c>
      <c r="N962" s="86">
        <f t="shared" si="101"/>
        <v>8663.2041007671032</v>
      </c>
      <c r="O962" s="86">
        <f t="shared" si="102"/>
        <v>7256.573072287988</v>
      </c>
      <c r="P962" s="86">
        <f t="shared" si="103"/>
        <v>5740.0001273935404</v>
      </c>
      <c r="Q962" s="61">
        <f t="shared" ref="Q962:Q1025" si="105">SUM(N962:P962)</f>
        <v>21659.777300448633</v>
      </c>
      <c r="R962" s="61">
        <f t="shared" si="104"/>
        <v>-7149.7777671901003</v>
      </c>
      <c r="S962" s="62">
        <f t="shared" ref="S962:S1025" si="106">Q962/-R962</f>
        <v>3.0294336419579428</v>
      </c>
      <c r="T962" s="59"/>
      <c r="U962" s="59"/>
      <c r="V962" s="59"/>
    </row>
    <row r="963" spans="2:22" x14ac:dyDescent="0.4">
      <c r="G963" s="59"/>
      <c r="H963" s="83">
        <v>43332</v>
      </c>
      <c r="I963" s="84">
        <v>7485.39990234375</v>
      </c>
      <c r="J963" s="70">
        <v>23.966821670532202</v>
      </c>
      <c r="K963" s="85">
        <f t="shared" ref="K963:K1026" si="107">K962*(1+Tbill_YTM)^(1/52)</f>
        <v>172.67989954597286</v>
      </c>
      <c r="L963" s="59"/>
      <c r="M963" s="83">
        <v>43332</v>
      </c>
      <c r="N963" s="86">
        <f t="shared" ref="N963:N1026" si="108">IF(YEAR(M963)&lt;&gt;YEAR(M962), Q962*$C$5, N962)*(I963/I962)</f>
        <v>8789.8604123477635</v>
      </c>
      <c r="O963" s="86">
        <f t="shared" ref="O963:O1026" si="109">IF(YEAR(M963)&lt;&gt;YEAR(M962), Q962*$C$6, O962)*(J963/J962)</f>
        <v>7462.4540956379069</v>
      </c>
      <c r="P963" s="86">
        <f t="shared" ref="P963:P1026" si="110">IF(YEAR(M963)&lt;&gt;YEAR(M962), Q962*$C$7, P962)*(1+Tbill_YTM)^(1/52)</f>
        <v>5743.2638920194768</v>
      </c>
      <c r="Q963" s="61">
        <f t="shared" si="105"/>
        <v>21995.578400005146</v>
      </c>
      <c r="R963" s="61">
        <f t="shared" ref="R963:R1026" si="111">R962*EXP($C$20/52) - IF(YEAR(M964)&lt;&gt;YEAR(M963), Initial_Assets * $C$19, 0)</f>
        <v>-7158.0322720661688</v>
      </c>
      <c r="S963" s="62">
        <f t="shared" si="106"/>
        <v>3.0728526449708382</v>
      </c>
      <c r="T963" s="59"/>
      <c r="U963" s="59"/>
      <c r="V963" s="59"/>
    </row>
    <row r="964" spans="2:22" x14ac:dyDescent="0.4">
      <c r="G964" s="59"/>
      <c r="H964" s="83">
        <v>43339</v>
      </c>
      <c r="I964" s="84">
        <v>7654.5498046875</v>
      </c>
      <c r="J964" s="70">
        <v>25.047472000121999</v>
      </c>
      <c r="K964" s="85">
        <f t="shared" si="107"/>
        <v>172.77808535350599</v>
      </c>
      <c r="L964" s="59"/>
      <c r="M964" s="83">
        <v>43339</v>
      </c>
      <c r="N964" s="86">
        <f t="shared" si="108"/>
        <v>8988.4876132670197</v>
      </c>
      <c r="O964" s="86">
        <f t="shared" si="109"/>
        <v>7798.9318976952027</v>
      </c>
      <c r="P964" s="86">
        <f t="shared" si="110"/>
        <v>5746.5295124222939</v>
      </c>
      <c r="Q964" s="61">
        <f t="shared" si="105"/>
        <v>22533.949023384517</v>
      </c>
      <c r="R964" s="61">
        <f t="shared" si="111"/>
        <v>-7166.2963068679173</v>
      </c>
      <c r="S964" s="62">
        <f t="shared" si="106"/>
        <v>3.1444344551855608</v>
      </c>
      <c r="T964" s="59"/>
      <c r="U964" s="59"/>
      <c r="V964" s="59"/>
    </row>
    <row r="965" spans="2:22" x14ac:dyDescent="0.4">
      <c r="G965" s="59"/>
      <c r="H965" s="83">
        <v>43346</v>
      </c>
      <c r="I965" s="84">
        <v>7430.259765625</v>
      </c>
      <c r="J965" s="70">
        <v>23.6164741516113</v>
      </c>
      <c r="K965" s="85">
        <f t="shared" si="107"/>
        <v>172.87632698949875</v>
      </c>
      <c r="L965" s="59"/>
      <c r="M965" s="83">
        <v>43346</v>
      </c>
      <c r="N965" s="86">
        <f t="shared" si="108"/>
        <v>8725.1111522950268</v>
      </c>
      <c r="O965" s="86">
        <f t="shared" si="109"/>
        <v>7353.3677798381614</v>
      </c>
      <c r="P965" s="86">
        <f t="shared" si="110"/>
        <v>5749.7969896571876</v>
      </c>
      <c r="Q965" s="61">
        <f t="shared" si="105"/>
        <v>21828.275921790377</v>
      </c>
      <c r="R965" s="61">
        <f t="shared" si="111"/>
        <v>-7174.5698825977597</v>
      </c>
      <c r="S965" s="62">
        <f t="shared" si="106"/>
        <v>3.0424508059689872</v>
      </c>
      <c r="T965" s="59"/>
      <c r="U965" s="59"/>
      <c r="V965" s="59"/>
    </row>
    <row r="966" spans="2:22" x14ac:dyDescent="0.4">
      <c r="G966" s="59"/>
      <c r="H966" s="83">
        <v>43353</v>
      </c>
      <c r="I966" s="84">
        <v>7545.5</v>
      </c>
      <c r="J966" s="70">
        <v>24.2974319458007</v>
      </c>
      <c r="K966" s="85">
        <f t="shared" si="107"/>
        <v>172.97462448569522</v>
      </c>
      <c r="L966" s="59"/>
      <c r="M966" s="83">
        <v>43353</v>
      </c>
      <c r="N966" s="86">
        <f t="shared" si="108"/>
        <v>8860.4339923914285</v>
      </c>
      <c r="O966" s="86">
        <f t="shared" si="109"/>
        <v>7565.3949042546292</v>
      </c>
      <c r="P966" s="86">
        <f t="shared" si="110"/>
        <v>5753.0663247799521</v>
      </c>
      <c r="Q966" s="61">
        <f t="shared" si="105"/>
        <v>22178.89522142601</v>
      </c>
      <c r="R966" s="61">
        <f t="shared" si="111"/>
        <v>-7182.8530102708137</v>
      </c>
      <c r="S966" s="62">
        <f t="shared" si="106"/>
        <v>3.0877556856185482</v>
      </c>
      <c r="T966" s="59"/>
      <c r="U966" s="59"/>
      <c r="V966" s="59"/>
    </row>
    <row r="967" spans="2:22" x14ac:dyDescent="0.4">
      <c r="G967" s="59"/>
      <c r="H967" s="83">
        <v>43360</v>
      </c>
      <c r="I967" s="84">
        <v>7531.06982421875</v>
      </c>
      <c r="J967" s="70">
        <v>24.208610534667901</v>
      </c>
      <c r="K967" s="85">
        <f t="shared" si="107"/>
        <v>173.0729778738575</v>
      </c>
      <c r="L967" s="59"/>
      <c r="M967" s="83">
        <v>43360</v>
      </c>
      <c r="N967" s="86">
        <f t="shared" si="108"/>
        <v>8843.4891086848002</v>
      </c>
      <c r="O967" s="86">
        <f t="shared" si="109"/>
        <v>7537.7389341639746</v>
      </c>
      <c r="P967" s="86">
        <f t="shared" si="110"/>
        <v>5756.3375188469827</v>
      </c>
      <c r="Q967" s="61">
        <f t="shared" si="105"/>
        <v>22137.565561695759</v>
      </c>
      <c r="R967" s="61">
        <f t="shared" si="111"/>
        <v>-7191.1457009149126</v>
      </c>
      <c r="S967" s="62">
        <f t="shared" si="106"/>
        <v>3.0784476469277</v>
      </c>
      <c r="T967" s="59"/>
      <c r="U967" s="59"/>
      <c r="V967" s="59"/>
    </row>
    <row r="968" spans="2:22" x14ac:dyDescent="0.4">
      <c r="G968" s="59"/>
      <c r="H968" s="83">
        <v>43367</v>
      </c>
      <c r="I968" s="84">
        <v>7627.64990234375</v>
      </c>
      <c r="J968" s="70">
        <v>24.840221405029201</v>
      </c>
      <c r="K968" s="85">
        <f t="shared" si="107"/>
        <v>173.17138718576578</v>
      </c>
      <c r="L968" s="59"/>
      <c r="M968" s="83">
        <v>43367</v>
      </c>
      <c r="N968" s="86">
        <f t="shared" si="108"/>
        <v>8956.8999372854978</v>
      </c>
      <c r="O968" s="86">
        <f t="shared" si="109"/>
        <v>7734.4011028557998</v>
      </c>
      <c r="P968" s="86">
        <f t="shared" si="110"/>
        <v>5759.610572915275</v>
      </c>
      <c r="Q968" s="61">
        <f t="shared" si="105"/>
        <v>22450.911613056574</v>
      </c>
      <c r="R968" s="61">
        <f t="shared" si="111"/>
        <v>-7199.4479655706218</v>
      </c>
      <c r="S968" s="62">
        <f t="shared" si="106"/>
        <v>3.1184212623553749</v>
      </c>
      <c r="T968" s="59"/>
      <c r="U968" s="59"/>
      <c r="V968" s="59"/>
    </row>
    <row r="969" spans="2:22" x14ac:dyDescent="0.4">
      <c r="G969" s="59"/>
      <c r="H969" s="83">
        <v>43374</v>
      </c>
      <c r="I969" s="84">
        <v>7399.009765625</v>
      </c>
      <c r="J969" s="70">
        <v>23.340139389038001</v>
      </c>
      <c r="K969" s="85">
        <f t="shared" si="107"/>
        <v>173.26985245321831</v>
      </c>
      <c r="L969" s="59"/>
      <c r="M969" s="83">
        <v>43374</v>
      </c>
      <c r="N969" s="86">
        <f t="shared" si="108"/>
        <v>8688.4152988377027</v>
      </c>
      <c r="O969" s="86">
        <f t="shared" si="109"/>
        <v>7267.3265220910944</v>
      </c>
      <c r="P969" s="86">
        <f t="shared" si="110"/>
        <v>5762.885488042426</v>
      </c>
      <c r="Q969" s="61">
        <f t="shared" si="105"/>
        <v>21718.627308971223</v>
      </c>
      <c r="R969" s="61">
        <f t="shared" si="111"/>
        <v>-7207.7598152912542</v>
      </c>
      <c r="S969" s="62">
        <f t="shared" si="106"/>
        <v>3.0132285017177156</v>
      </c>
      <c r="T969" s="59"/>
      <c r="U969" s="59"/>
      <c r="V969" s="59"/>
    </row>
    <row r="970" spans="2:22" x14ac:dyDescent="0.4">
      <c r="G970" s="59"/>
      <c r="H970" s="83">
        <v>43381</v>
      </c>
      <c r="I970" s="84">
        <v>7157.2099609375</v>
      </c>
      <c r="J970" s="70">
        <v>21.763570785522401</v>
      </c>
      <c r="K970" s="85">
        <f t="shared" si="107"/>
        <v>173.36837370803138</v>
      </c>
      <c r="L970" s="59"/>
      <c r="M970" s="83">
        <v>43381</v>
      </c>
      <c r="N970" s="86">
        <f t="shared" si="108"/>
        <v>8404.4776924754024</v>
      </c>
      <c r="O970" s="86">
        <f t="shared" si="109"/>
        <v>6776.4366162833267</v>
      </c>
      <c r="P970" s="86">
        <f t="shared" si="110"/>
        <v>5766.1622652866345</v>
      </c>
      <c r="Q970" s="61">
        <f t="shared" si="105"/>
        <v>20947.076574045364</v>
      </c>
      <c r="R970" s="61">
        <f t="shared" si="111"/>
        <v>-7216.0812611428828</v>
      </c>
      <c r="S970" s="62">
        <f t="shared" si="106"/>
        <v>2.902832689376861</v>
      </c>
      <c r="T970" s="59"/>
      <c r="U970" s="59"/>
      <c r="V970" s="59"/>
    </row>
    <row r="971" spans="2:22" x14ac:dyDescent="0.4">
      <c r="G971" s="59"/>
      <c r="H971" s="83">
        <v>43388</v>
      </c>
      <c r="I971" s="84">
        <v>7107.22998046875</v>
      </c>
      <c r="J971" s="70">
        <v>21.386079788208001</v>
      </c>
      <c r="K971" s="85">
        <f t="shared" si="107"/>
        <v>173.46695098203946</v>
      </c>
      <c r="L971" s="59"/>
      <c r="M971" s="83">
        <v>43388</v>
      </c>
      <c r="N971" s="86">
        <f t="shared" si="108"/>
        <v>8345.7878352248063</v>
      </c>
      <c r="O971" s="86">
        <f t="shared" si="109"/>
        <v>6658.8987433980428</v>
      </c>
      <c r="P971" s="86">
        <f t="shared" si="110"/>
        <v>5769.4409057066996</v>
      </c>
      <c r="Q971" s="61">
        <f t="shared" si="105"/>
        <v>20774.127484329547</v>
      </c>
      <c r="R971" s="61">
        <f t="shared" si="111"/>
        <v>-7224.4123142043572</v>
      </c>
      <c r="S971" s="62">
        <f t="shared" si="106"/>
        <v>2.8755456611307011</v>
      </c>
      <c r="T971" s="59"/>
      <c r="U971" s="59"/>
      <c r="V971" s="59"/>
    </row>
    <row r="972" spans="2:22" x14ac:dyDescent="0.4">
      <c r="G972" s="59"/>
      <c r="H972" s="83">
        <v>43395</v>
      </c>
      <c r="I972" s="84">
        <v>6852.39990234375</v>
      </c>
      <c r="J972" s="70">
        <v>19.794712066650298</v>
      </c>
      <c r="K972" s="85">
        <f t="shared" si="107"/>
        <v>173.56558430709504</v>
      </c>
      <c r="L972" s="59"/>
      <c r="M972" s="83">
        <v>43395</v>
      </c>
      <c r="N972" s="86">
        <f t="shared" si="108"/>
        <v>8046.5492047162234</v>
      </c>
      <c r="O972" s="86">
        <f t="shared" si="109"/>
        <v>6163.4008949701274</v>
      </c>
      <c r="P972" s="86">
        <f t="shared" si="110"/>
        <v>5772.7214103620236</v>
      </c>
      <c r="Q972" s="61">
        <f t="shared" si="105"/>
        <v>19982.671510048374</v>
      </c>
      <c r="R972" s="61">
        <f t="shared" si="111"/>
        <v>-7232.7529855673174</v>
      </c>
      <c r="S972" s="62">
        <f t="shared" si="106"/>
        <v>2.7628029810948931</v>
      </c>
      <c r="T972" s="59"/>
      <c r="U972" s="59"/>
      <c r="V972" s="59"/>
    </row>
    <row r="973" spans="2:22" x14ac:dyDescent="0.4">
      <c r="G973" s="64"/>
      <c r="H973" s="83">
        <v>43402</v>
      </c>
      <c r="I973" s="84">
        <v>6965.2900390625</v>
      </c>
      <c r="J973" s="70">
        <v>20.386848449706999</v>
      </c>
      <c r="K973" s="85">
        <f t="shared" si="107"/>
        <v>173.66427371506876</v>
      </c>
      <c r="L973" s="59"/>
      <c r="M973" s="83">
        <v>43402</v>
      </c>
      <c r="N973" s="86">
        <f t="shared" si="108"/>
        <v>8179.112401958093</v>
      </c>
      <c r="O973" s="86">
        <f t="shared" si="109"/>
        <v>6347.7720492959725</v>
      </c>
      <c r="P973" s="86">
        <f t="shared" si="110"/>
        <v>5776.0037803126115</v>
      </c>
      <c r="Q973" s="61">
        <f t="shared" si="105"/>
        <v>20302.888231566678</v>
      </c>
      <c r="R973" s="61">
        <f t="shared" si="111"/>
        <v>-7241.1032863362079</v>
      </c>
      <c r="S973" s="62">
        <f t="shared" si="106"/>
        <v>2.8038390599782979</v>
      </c>
      <c r="T973" s="59"/>
      <c r="U973" s="59"/>
      <c r="V973" s="59"/>
    </row>
    <row r="974" spans="2:22" x14ac:dyDescent="0.4">
      <c r="G974" s="64"/>
      <c r="H974" s="83">
        <v>43409</v>
      </c>
      <c r="I974" s="84">
        <v>7039.14990234375</v>
      </c>
      <c r="J974" s="70">
        <v>20.826015472412099</v>
      </c>
      <c r="K974" s="85">
        <f t="shared" si="107"/>
        <v>173.76301923784936</v>
      </c>
      <c r="L974" s="59"/>
      <c r="M974" s="83">
        <v>43409</v>
      </c>
      <c r="N974" s="86">
        <f t="shared" si="108"/>
        <v>8265.8436249771876</v>
      </c>
      <c r="O974" s="86">
        <f t="shared" si="109"/>
        <v>6484.5137413028133</v>
      </c>
      <c r="P974" s="86">
        <f t="shared" si="110"/>
        <v>5779.2880166190698</v>
      </c>
      <c r="Q974" s="61">
        <f t="shared" si="105"/>
        <v>20529.645382899071</v>
      </c>
      <c r="R974" s="61">
        <f t="shared" si="111"/>
        <v>-7249.4632276282946</v>
      </c>
      <c r="S974" s="62">
        <f t="shared" si="106"/>
        <v>2.8318848910990981</v>
      </c>
      <c r="T974" s="59"/>
      <c r="U974" s="59"/>
      <c r="V974" s="59"/>
    </row>
    <row r="975" spans="2:22" x14ac:dyDescent="0.4">
      <c r="G975" s="64"/>
      <c r="H975" s="83">
        <v>43416</v>
      </c>
      <c r="I975" s="84">
        <v>6867.02001953125</v>
      </c>
      <c r="J975" s="70">
        <v>19.826784133911101</v>
      </c>
      <c r="K975" s="85">
        <f t="shared" si="107"/>
        <v>173.86182090734374</v>
      </c>
      <c r="L975" s="59"/>
      <c r="M975" s="83">
        <v>43416</v>
      </c>
      <c r="N975" s="86">
        <f t="shared" si="108"/>
        <v>8063.7171304071489</v>
      </c>
      <c r="O975" s="86">
        <f t="shared" si="109"/>
        <v>6173.3870472007438</v>
      </c>
      <c r="P975" s="86">
        <f t="shared" si="110"/>
        <v>5782.5741203426087</v>
      </c>
      <c r="Q975" s="61">
        <f t="shared" si="105"/>
        <v>20019.678297950501</v>
      </c>
      <c r="R975" s="61">
        <f t="shared" si="111"/>
        <v>-7257.8328205736789</v>
      </c>
      <c r="S975" s="62">
        <f t="shared" si="106"/>
        <v>2.7583548412965637</v>
      </c>
      <c r="T975" s="59"/>
      <c r="U975" s="59"/>
      <c r="V975" s="59"/>
    </row>
    <row r="976" spans="2:22" x14ac:dyDescent="0.4">
      <c r="G976" s="64"/>
      <c r="H976" s="83">
        <v>43423</v>
      </c>
      <c r="I976" s="84">
        <v>6527.35009765625</v>
      </c>
      <c r="J976" s="70">
        <v>17.8628540039062</v>
      </c>
      <c r="K976" s="85">
        <f t="shared" si="107"/>
        <v>173.96067875547692</v>
      </c>
      <c r="L976" s="59"/>
      <c r="M976" s="83">
        <v>43423</v>
      </c>
      <c r="N976" s="86">
        <f t="shared" si="108"/>
        <v>7664.8538447436149</v>
      </c>
      <c r="O976" s="86">
        <f t="shared" si="109"/>
        <v>5561.88592103259</v>
      </c>
      <c r="P976" s="86">
        <f t="shared" si="110"/>
        <v>5785.8620925450414</v>
      </c>
      <c r="Q976" s="61">
        <f t="shared" si="105"/>
        <v>19012.601858321246</v>
      </c>
      <c r="R976" s="61">
        <f t="shared" si="111"/>
        <v>-7266.2120763153098</v>
      </c>
      <c r="S976" s="62">
        <f t="shared" si="106"/>
        <v>2.6165767883783708</v>
      </c>
      <c r="T976" s="59"/>
      <c r="U976" s="59"/>
      <c r="V976" s="59"/>
    </row>
    <row r="977" spans="7:22" x14ac:dyDescent="0.4">
      <c r="G977" s="64"/>
      <c r="H977" s="83">
        <v>43430</v>
      </c>
      <c r="I977" s="84">
        <v>6949.009765625</v>
      </c>
      <c r="J977" s="70">
        <v>20.191930770873999</v>
      </c>
      <c r="K977" s="85">
        <f t="shared" si="107"/>
        <v>174.05959281419209</v>
      </c>
      <c r="L977" s="59"/>
      <c r="M977" s="83">
        <v>43430</v>
      </c>
      <c r="N977" s="86">
        <f t="shared" si="108"/>
        <v>8159.995009052248</v>
      </c>
      <c r="O977" s="86">
        <f t="shared" si="109"/>
        <v>6287.0813056206043</v>
      </c>
      <c r="P977" s="86">
        <f t="shared" si="110"/>
        <v>5789.1519342887859</v>
      </c>
      <c r="Q977" s="61">
        <f t="shared" si="105"/>
        <v>20236.228248961641</v>
      </c>
      <c r="R977" s="61">
        <f t="shared" si="111"/>
        <v>-7274.6010060090039</v>
      </c>
      <c r="S977" s="62">
        <f t="shared" si="106"/>
        <v>2.7817646950322095</v>
      </c>
      <c r="T977" s="59"/>
      <c r="U977" s="59"/>
      <c r="V977" s="59"/>
    </row>
    <row r="978" spans="7:22" x14ac:dyDescent="0.4">
      <c r="G978" s="64"/>
      <c r="H978" s="83">
        <v>43437</v>
      </c>
      <c r="I978" s="84">
        <v>6613.27978515625</v>
      </c>
      <c r="J978" s="70">
        <v>18.232948303222599</v>
      </c>
      <c r="K978" s="85">
        <f t="shared" si="107"/>
        <v>174.15856311545056</v>
      </c>
      <c r="L978" s="59"/>
      <c r="M978" s="83">
        <v>43437</v>
      </c>
      <c r="N978" s="86">
        <f t="shared" si="108"/>
        <v>7765.7582677878891</v>
      </c>
      <c r="O978" s="86">
        <f t="shared" si="109"/>
        <v>5677.1207134331871</v>
      </c>
      <c r="P978" s="86">
        <f t="shared" si="110"/>
        <v>5792.4436466368625</v>
      </c>
      <c r="Q978" s="61">
        <f t="shared" si="105"/>
        <v>19235.322627857939</v>
      </c>
      <c r="R978" s="61">
        <f t="shared" si="111"/>
        <v>-7282.9996208234543</v>
      </c>
      <c r="S978" s="62">
        <f t="shared" si="106"/>
        <v>2.6411264079790095</v>
      </c>
      <c r="T978" s="59"/>
      <c r="U978" s="59"/>
      <c r="V978" s="59"/>
    </row>
    <row r="979" spans="7:22" x14ac:dyDescent="0.4">
      <c r="G979" s="64"/>
      <c r="H979" s="83">
        <v>43444</v>
      </c>
      <c r="I979" s="84">
        <v>6594.9599609375</v>
      </c>
      <c r="J979" s="70">
        <v>18.1021823883056</v>
      </c>
      <c r="K979" s="85">
        <f t="shared" si="107"/>
        <v>174.25758969123189</v>
      </c>
      <c r="L979" s="59"/>
      <c r="M979" s="83">
        <v>43444</v>
      </c>
      <c r="N979" s="86">
        <f t="shared" si="108"/>
        <v>7744.2458970712432</v>
      </c>
      <c r="O979" s="86">
        <f t="shared" si="109"/>
        <v>5636.4046497532863</v>
      </c>
      <c r="P979" s="86">
        <f t="shared" si="110"/>
        <v>5795.7372306528978</v>
      </c>
      <c r="Q979" s="61">
        <f t="shared" si="105"/>
        <v>19176.38777747743</v>
      </c>
      <c r="R979" s="61">
        <f t="shared" si="111"/>
        <v>-7291.4079319402508</v>
      </c>
      <c r="S979" s="62">
        <f t="shared" si="106"/>
        <v>2.6299979313288229</v>
      </c>
      <c r="T979" s="59"/>
      <c r="U979" s="59"/>
      <c r="V979" s="59"/>
    </row>
    <row r="980" spans="7:22" ht="17.5" customHeight="1" thickBot="1" x14ac:dyDescent="0.45">
      <c r="G980" s="65" t="s">
        <v>48</v>
      </c>
      <c r="H980" s="88">
        <v>43451</v>
      </c>
      <c r="I980" s="89">
        <v>6046.56005859375</v>
      </c>
      <c r="J980" s="70">
        <v>15.158755302429199</v>
      </c>
      <c r="K980" s="85">
        <f t="shared" si="107"/>
        <v>174.35667257353376</v>
      </c>
      <c r="L980" s="59"/>
      <c r="M980" s="88">
        <v>43451</v>
      </c>
      <c r="N980" s="86">
        <f t="shared" si="108"/>
        <v>7100.2778185939114</v>
      </c>
      <c r="O980" s="86">
        <f t="shared" si="109"/>
        <v>4719.9214458407441</v>
      </c>
      <c r="P980" s="86">
        <f t="shared" si="110"/>
        <v>5799.0326874011225</v>
      </c>
      <c r="Q980" s="61">
        <f t="shared" si="105"/>
        <v>17619.231951835776</v>
      </c>
      <c r="R980" s="61">
        <f t="shared" si="111"/>
        <v>-7299.8259505538917</v>
      </c>
      <c r="S980" s="62">
        <f t="shared" si="106"/>
        <v>2.4136509652670384</v>
      </c>
      <c r="T980" s="59"/>
      <c r="U980" s="59"/>
      <c r="V980" s="59"/>
    </row>
    <row r="981" spans="7:22" x14ac:dyDescent="0.4">
      <c r="G981" s="64"/>
      <c r="H981" s="83">
        <v>43458</v>
      </c>
      <c r="I981" s="84">
        <v>6285.27001953125</v>
      </c>
      <c r="J981" s="70">
        <v>16.3208293914794</v>
      </c>
      <c r="K981" s="85">
        <f t="shared" si="107"/>
        <v>174.45581179437204</v>
      </c>
      <c r="L981" s="59"/>
      <c r="M981" s="83">
        <v>43458</v>
      </c>
      <c r="N981" s="86">
        <f t="shared" si="108"/>
        <v>7380.5871224456178</v>
      </c>
      <c r="O981" s="86">
        <f t="shared" si="109"/>
        <v>5081.7518405621977</v>
      </c>
      <c r="P981" s="86">
        <f t="shared" si="110"/>
        <v>5802.3300179463722</v>
      </c>
      <c r="Q981" s="61">
        <f t="shared" si="105"/>
        <v>18264.668980954189</v>
      </c>
      <c r="R981" s="61">
        <f t="shared" si="111"/>
        <v>-7308.2536878718001</v>
      </c>
      <c r="S981" s="62">
        <f t="shared" si="106"/>
        <v>2.4991837668778234</v>
      </c>
      <c r="T981" s="59"/>
      <c r="U981" s="59"/>
      <c r="V981" s="59"/>
    </row>
    <row r="982" spans="7:22" ht="17.5" customHeight="1" thickBot="1" x14ac:dyDescent="0.45">
      <c r="G982" s="72" t="s">
        <v>49</v>
      </c>
      <c r="H982" s="90">
        <v>43465</v>
      </c>
      <c r="I982" s="91">
        <v>6422.669921875</v>
      </c>
      <c r="J982" s="73">
        <v>16.98872756958</v>
      </c>
      <c r="K982" s="92">
        <f t="shared" si="107"/>
        <v>174.55500738578087</v>
      </c>
      <c r="L982" s="74"/>
      <c r="M982" s="90">
        <v>43465</v>
      </c>
      <c r="N982" s="86">
        <f t="shared" si="108"/>
        <v>7541.9313362522353</v>
      </c>
      <c r="O982" s="86">
        <f t="shared" si="109"/>
        <v>5289.7126441744713</v>
      </c>
      <c r="P982" s="86">
        <f t="shared" si="110"/>
        <v>5805.6292233540871</v>
      </c>
      <c r="Q982" s="75">
        <f t="shared" si="105"/>
        <v>18637.273203780795</v>
      </c>
      <c r="R982" s="61">
        <f t="shared" si="111"/>
        <v>-7516.6911551143367</v>
      </c>
      <c r="S982" s="76">
        <f t="shared" si="106"/>
        <v>2.4794517719542122</v>
      </c>
      <c r="T982" s="74"/>
      <c r="U982" s="74"/>
      <c r="V982" s="74"/>
    </row>
    <row r="983" spans="7:22" ht="17.5" customHeight="1" thickTop="1" thickBot="1" x14ac:dyDescent="0.45">
      <c r="G983" s="66" t="s">
        <v>50</v>
      </c>
      <c r="H983" s="93">
        <v>43472</v>
      </c>
      <c r="I983" s="94">
        <v>6601.39990234375</v>
      </c>
      <c r="J983" s="70">
        <v>17.924451828002901</v>
      </c>
      <c r="K983" s="85">
        <f t="shared" si="107"/>
        <v>174.65425937981254</v>
      </c>
      <c r="L983" s="59"/>
      <c r="M983" s="93">
        <v>43472</v>
      </c>
      <c r="N983" s="86">
        <f t="shared" si="108"/>
        <v>7662.36440632621</v>
      </c>
      <c r="O983" s="86">
        <f t="shared" si="109"/>
        <v>5899.1393742402033</v>
      </c>
      <c r="P983" s="86">
        <f t="shared" si="110"/>
        <v>5594.3611077364894</v>
      </c>
      <c r="Q983" s="61">
        <f t="shared" si="105"/>
        <v>19155.864888302902</v>
      </c>
      <c r="R983" s="61">
        <f t="shared" si="111"/>
        <v>-7525.3692659329026</v>
      </c>
      <c r="S983" s="62">
        <f t="shared" si="106"/>
        <v>2.5455049727620502</v>
      </c>
      <c r="T983" s="59"/>
      <c r="U983" s="59"/>
      <c r="V983" s="59"/>
    </row>
    <row r="984" spans="7:22" x14ac:dyDescent="0.4">
      <c r="G984" s="64"/>
      <c r="H984" s="83">
        <v>43479</v>
      </c>
      <c r="I984" s="84">
        <v>6784.60986328125</v>
      </c>
      <c r="J984" s="70">
        <v>18.907087326049801</v>
      </c>
      <c r="K984" s="85">
        <f t="shared" si="107"/>
        <v>174.75356780853758</v>
      </c>
      <c r="L984" s="59"/>
      <c r="M984" s="83">
        <v>43479</v>
      </c>
      <c r="N984" s="86">
        <f t="shared" si="108"/>
        <v>7875.0195255947001</v>
      </c>
      <c r="O984" s="86">
        <f t="shared" si="109"/>
        <v>6222.5358057003032</v>
      </c>
      <c r="P984" s="86">
        <f t="shared" si="110"/>
        <v>5597.5420620018049</v>
      </c>
      <c r="Q984" s="61">
        <f t="shared" si="105"/>
        <v>19695.097393296808</v>
      </c>
      <c r="R984" s="61">
        <f t="shared" si="111"/>
        <v>-7534.0573957353299</v>
      </c>
      <c r="S984" s="62">
        <f t="shared" si="106"/>
        <v>2.6141422023736189</v>
      </c>
      <c r="T984" s="59"/>
      <c r="U984" s="59"/>
      <c r="V984" s="59"/>
    </row>
    <row r="985" spans="7:22" x14ac:dyDescent="0.4">
      <c r="G985" s="64"/>
      <c r="H985" s="83">
        <v>43486</v>
      </c>
      <c r="I985" s="84">
        <v>6787.3701171875</v>
      </c>
      <c r="J985" s="70">
        <v>18.8922729492187</v>
      </c>
      <c r="K985" s="85">
        <f t="shared" si="107"/>
        <v>174.85293270404478</v>
      </c>
      <c r="L985" s="59"/>
      <c r="M985" s="83">
        <v>43486</v>
      </c>
      <c r="N985" s="86">
        <f t="shared" si="108"/>
        <v>7878.2234022870007</v>
      </c>
      <c r="O985" s="86">
        <f t="shared" si="109"/>
        <v>6217.660227104775</v>
      </c>
      <c r="P985" s="86">
        <f t="shared" si="110"/>
        <v>5600.7248249580225</v>
      </c>
      <c r="Q985" s="61">
        <f t="shared" si="105"/>
        <v>19696.6084543498</v>
      </c>
      <c r="R985" s="61">
        <f t="shared" si="111"/>
        <v>-7542.7555560886576</v>
      </c>
      <c r="S985" s="62">
        <f t="shared" si="106"/>
        <v>2.6113279567240273</v>
      </c>
      <c r="T985" s="59"/>
      <c r="U985" s="59"/>
      <c r="V985" s="59"/>
    </row>
    <row r="986" spans="7:22" x14ac:dyDescent="0.4">
      <c r="G986" s="64"/>
      <c r="H986" s="83">
        <v>43493</v>
      </c>
      <c r="I986" s="84">
        <v>6875.52001953125</v>
      </c>
      <c r="J986" s="70">
        <v>19.366310119628899</v>
      </c>
      <c r="K986" s="85">
        <f t="shared" si="107"/>
        <v>174.95235409844113</v>
      </c>
      <c r="L986" s="59"/>
      <c r="M986" s="83">
        <v>43493</v>
      </c>
      <c r="N986" s="86">
        <f t="shared" si="108"/>
        <v>7980.5405901762051</v>
      </c>
      <c r="O986" s="86">
        <f t="shared" si="109"/>
        <v>6373.6712094016757</v>
      </c>
      <c r="P986" s="86">
        <f t="shared" si="110"/>
        <v>5603.9093976335644</v>
      </c>
      <c r="Q986" s="61">
        <f t="shared" si="105"/>
        <v>19958.121197211447</v>
      </c>
      <c r="R986" s="61">
        <f t="shared" si="111"/>
        <v>-7551.463758573278</v>
      </c>
      <c r="S986" s="62">
        <f t="shared" si="106"/>
        <v>2.6429473589875507</v>
      </c>
      <c r="T986" s="59"/>
      <c r="U986" s="59"/>
      <c r="V986" s="59"/>
    </row>
    <row r="987" spans="7:22" x14ac:dyDescent="0.4">
      <c r="G987" s="64"/>
      <c r="H987" s="83">
        <v>43500</v>
      </c>
      <c r="I987" s="84">
        <v>6913.1298828125</v>
      </c>
      <c r="J987" s="70">
        <v>19.5885105133056</v>
      </c>
      <c r="K987" s="85">
        <f t="shared" si="107"/>
        <v>175.05183202385194</v>
      </c>
      <c r="L987" s="59"/>
      <c r="M987" s="83">
        <v>43500</v>
      </c>
      <c r="N987" s="86">
        <f t="shared" si="108"/>
        <v>8024.1950395348522</v>
      </c>
      <c r="O987" s="86">
        <f t="shared" si="109"/>
        <v>6446.799866494669</v>
      </c>
      <c r="P987" s="86">
        <f t="shared" si="110"/>
        <v>5607.0957810574364</v>
      </c>
      <c r="Q987" s="61">
        <f t="shared" si="105"/>
        <v>20078.090687086958</v>
      </c>
      <c r="R987" s="61">
        <f t="shared" si="111"/>
        <v>-7560.1820147829521</v>
      </c>
      <c r="S987" s="62">
        <f t="shared" si="106"/>
        <v>2.6557681611139605</v>
      </c>
      <c r="T987" s="59"/>
      <c r="U987" s="59"/>
      <c r="V987" s="59"/>
    </row>
    <row r="988" spans="7:22" x14ac:dyDescent="0.4">
      <c r="G988" s="64"/>
      <c r="H988" s="83">
        <v>43507</v>
      </c>
      <c r="I988" s="84">
        <v>7055.18017578125</v>
      </c>
      <c r="J988" s="70">
        <v>20.3859767913818</v>
      </c>
      <c r="K988" s="85">
        <f t="shared" si="107"/>
        <v>175.15136651242071</v>
      </c>
      <c r="L988" s="59"/>
      <c r="M988" s="83">
        <v>43507</v>
      </c>
      <c r="N988" s="86">
        <f t="shared" si="108"/>
        <v>8189.075386863231</v>
      </c>
      <c r="O988" s="86">
        <f t="shared" si="109"/>
        <v>6709.2550180256403</v>
      </c>
      <c r="P988" s="86">
        <f t="shared" si="110"/>
        <v>5610.2839762592303</v>
      </c>
      <c r="Q988" s="61">
        <f t="shared" si="105"/>
        <v>20508.614381148102</v>
      </c>
      <c r="R988" s="61">
        <f t="shared" si="111"/>
        <v>-7568.9103363248278</v>
      </c>
      <c r="S988" s="62">
        <f t="shared" si="106"/>
        <v>2.7095861187207957</v>
      </c>
      <c r="T988" s="59"/>
      <c r="U988" s="59"/>
      <c r="V988" s="59"/>
    </row>
    <row r="989" spans="7:22" x14ac:dyDescent="0.4">
      <c r="G989" s="64"/>
      <c r="H989" s="83">
        <v>43514</v>
      </c>
      <c r="I989" s="84">
        <v>7090.6298828125</v>
      </c>
      <c r="J989" s="70">
        <v>20.590896606445298</v>
      </c>
      <c r="K989" s="85">
        <f t="shared" si="107"/>
        <v>175.25095759630929</v>
      </c>
      <c r="L989" s="59"/>
      <c r="M989" s="83">
        <v>43514</v>
      </c>
      <c r="N989" s="86">
        <f t="shared" si="108"/>
        <v>8230.2225037458938</v>
      </c>
      <c r="O989" s="86">
        <f t="shared" si="109"/>
        <v>6776.6964416855008</v>
      </c>
      <c r="P989" s="86">
        <f t="shared" si="110"/>
        <v>5613.4739842691233</v>
      </c>
      <c r="Q989" s="61">
        <f t="shared" si="105"/>
        <v>20620.392929700516</v>
      </c>
      <c r="R989" s="61">
        <f t="shared" si="111"/>
        <v>-7577.6487348194532</v>
      </c>
      <c r="S989" s="62">
        <f t="shared" si="106"/>
        <v>2.7212125622753378</v>
      </c>
      <c r="T989" s="59"/>
      <c r="U989" s="59"/>
      <c r="V989" s="59"/>
    </row>
    <row r="990" spans="7:22" x14ac:dyDescent="0.4">
      <c r="G990" s="64"/>
      <c r="H990" s="83">
        <v>43521</v>
      </c>
      <c r="I990" s="84">
        <v>7151.56982421875</v>
      </c>
      <c r="J990" s="70">
        <v>20.946424484252901</v>
      </c>
      <c r="K990" s="85">
        <f t="shared" si="107"/>
        <v>175.35060530769778</v>
      </c>
      <c r="L990" s="59"/>
      <c r="M990" s="83">
        <v>43521</v>
      </c>
      <c r="N990" s="86">
        <f t="shared" si="108"/>
        <v>8300.9565972506771</v>
      </c>
      <c r="O990" s="86">
        <f t="shared" si="109"/>
        <v>6893.7046784081622</v>
      </c>
      <c r="P990" s="86">
        <f t="shared" si="110"/>
        <v>5616.6658061178787</v>
      </c>
      <c r="Q990" s="61">
        <f t="shared" si="105"/>
        <v>20811.327081776719</v>
      </c>
      <c r="R990" s="61">
        <f t="shared" si="111"/>
        <v>-7586.397221900791</v>
      </c>
      <c r="S990" s="62">
        <f t="shared" si="106"/>
        <v>2.7432424737393841</v>
      </c>
      <c r="T990" s="59"/>
      <c r="U990" s="59"/>
      <c r="V990" s="59"/>
    </row>
    <row r="991" spans="7:22" x14ac:dyDescent="0.4">
      <c r="G991" s="64"/>
      <c r="H991" s="83">
        <v>43528</v>
      </c>
      <c r="I991" s="84">
        <v>7015.68994140625</v>
      </c>
      <c r="J991" s="70">
        <v>20.144023895263601</v>
      </c>
      <c r="K991" s="85">
        <f t="shared" si="107"/>
        <v>175.45030967878455</v>
      </c>
      <c r="L991" s="59"/>
      <c r="M991" s="83">
        <v>43528</v>
      </c>
      <c r="N991" s="86">
        <f t="shared" si="108"/>
        <v>8143.2383567258721</v>
      </c>
      <c r="O991" s="86">
        <f t="shared" si="109"/>
        <v>6629.6255894719343</v>
      </c>
      <c r="P991" s="86">
        <f t="shared" si="110"/>
        <v>5619.8594428368451</v>
      </c>
      <c r="Q991" s="61">
        <f t="shared" si="105"/>
        <v>20392.723389034651</v>
      </c>
      <c r="R991" s="61">
        <f t="shared" si="111"/>
        <v>-7595.1558092162377</v>
      </c>
      <c r="S991" s="62">
        <f t="shared" si="106"/>
        <v>2.6849644564617594</v>
      </c>
      <c r="T991" s="59"/>
      <c r="U991" s="59"/>
      <c r="V991" s="59"/>
    </row>
    <row r="992" spans="7:22" x14ac:dyDescent="0.4">
      <c r="G992" s="64"/>
      <c r="H992" s="83">
        <v>43535</v>
      </c>
      <c r="I992" s="84">
        <v>7306.990234375</v>
      </c>
      <c r="J992" s="70">
        <v>21.8179626464843</v>
      </c>
      <c r="K992" s="85">
        <f t="shared" si="107"/>
        <v>175.55007074178636</v>
      </c>
      <c r="L992" s="59"/>
      <c r="M992" s="83">
        <v>43535</v>
      </c>
      <c r="N992" s="86">
        <f t="shared" si="108"/>
        <v>8481.3558817077592</v>
      </c>
      <c r="O992" s="86">
        <f t="shared" si="109"/>
        <v>7180.5377229166716</v>
      </c>
      <c r="P992" s="86">
        <f t="shared" si="110"/>
        <v>5623.0548954579581</v>
      </c>
      <c r="Q992" s="61">
        <f t="shared" si="105"/>
        <v>21284.948500082388</v>
      </c>
      <c r="R992" s="61">
        <f t="shared" si="111"/>
        <v>-7603.9245084266349</v>
      </c>
      <c r="S992" s="62">
        <f t="shared" si="106"/>
        <v>2.7992056570912172</v>
      </c>
      <c r="T992" s="59"/>
      <c r="U992" s="59"/>
      <c r="V992" s="59"/>
    </row>
    <row r="993" spans="1:22" x14ac:dyDescent="0.4">
      <c r="G993" s="64"/>
      <c r="H993" s="83">
        <v>43542</v>
      </c>
      <c r="I993" s="84">
        <v>7326.06005859375</v>
      </c>
      <c r="J993" s="70">
        <v>21.911779403686499</v>
      </c>
      <c r="K993" s="85">
        <f t="shared" si="107"/>
        <v>175.64988852893819</v>
      </c>
      <c r="L993" s="59"/>
      <c r="M993" s="83">
        <v>43542</v>
      </c>
      <c r="N993" s="86">
        <f t="shared" si="108"/>
        <v>8503.4905719992475</v>
      </c>
      <c r="O993" s="86">
        <f t="shared" si="109"/>
        <v>7211.4138764350964</v>
      </c>
      <c r="P993" s="86">
        <f t="shared" si="110"/>
        <v>5626.2521650137396</v>
      </c>
      <c r="Q993" s="61">
        <f t="shared" si="105"/>
        <v>21341.156613448082</v>
      </c>
      <c r="R993" s="61">
        <f t="shared" si="111"/>
        <v>-7612.7033312062877</v>
      </c>
      <c r="S993" s="62">
        <f t="shared" si="106"/>
        <v>2.8033611300686823</v>
      </c>
      <c r="T993" s="59"/>
      <c r="U993" s="59"/>
      <c r="V993" s="59"/>
    </row>
    <row r="994" spans="1:22" x14ac:dyDescent="0.4">
      <c r="G994" s="64"/>
      <c r="H994" s="83">
        <v>43549</v>
      </c>
      <c r="I994" s="84">
        <v>7378.77001953125</v>
      </c>
      <c r="J994" s="70">
        <v>22.218757629394499</v>
      </c>
      <c r="K994" s="85">
        <f t="shared" si="107"/>
        <v>175.74976307249344</v>
      </c>
      <c r="L994" s="59"/>
      <c r="M994" s="83">
        <v>43549</v>
      </c>
      <c r="N994" s="86">
        <f t="shared" si="108"/>
        <v>8564.6719781435659</v>
      </c>
      <c r="O994" s="86">
        <f t="shared" si="109"/>
        <v>7312.443874768398</v>
      </c>
      <c r="P994" s="86">
        <f t="shared" si="110"/>
        <v>5629.4512525372984</v>
      </c>
      <c r="Q994" s="61">
        <f t="shared" si="105"/>
        <v>21506.567105449263</v>
      </c>
      <c r="R994" s="61">
        <f t="shared" si="111"/>
        <v>-7621.4922892429795</v>
      </c>
      <c r="S994" s="62">
        <f t="shared" si="106"/>
        <v>2.821831511369993</v>
      </c>
      <c r="T994" s="59"/>
      <c r="U994" s="59"/>
      <c r="V994" s="59"/>
    </row>
    <row r="995" spans="1:22" x14ac:dyDescent="0.4">
      <c r="G995" s="64"/>
      <c r="H995" s="83">
        <v>43556</v>
      </c>
      <c r="I995" s="84">
        <v>7578.83984375</v>
      </c>
      <c r="J995" s="70">
        <v>23.4269199371337</v>
      </c>
      <c r="K995" s="85">
        <f t="shared" si="107"/>
        <v>175.84969440472378</v>
      </c>
      <c r="L995" s="59"/>
      <c r="M995" s="83">
        <v>43556</v>
      </c>
      <c r="N995" s="86">
        <f t="shared" si="108"/>
        <v>8796.8966460249067</v>
      </c>
      <c r="O995" s="86">
        <f t="shared" si="109"/>
        <v>7710.0637243708679</v>
      </c>
      <c r="P995" s="86">
        <f t="shared" si="110"/>
        <v>5632.6521590623315</v>
      </c>
      <c r="Q995" s="61">
        <f t="shared" si="105"/>
        <v>22139.612529458107</v>
      </c>
      <c r="R995" s="61">
        <f t="shared" si="111"/>
        <v>-7630.2913942379864</v>
      </c>
      <c r="S995" s="62">
        <f t="shared" si="106"/>
        <v>2.9015422066550216</v>
      </c>
      <c r="T995" s="59"/>
      <c r="U995" s="59"/>
      <c r="V995" s="59"/>
    </row>
    <row r="996" spans="1:22" x14ac:dyDescent="0.4">
      <c r="G996" s="64"/>
      <c r="H996" s="83">
        <v>43563</v>
      </c>
      <c r="I996" s="84">
        <v>7628.14990234375</v>
      </c>
      <c r="J996" s="70">
        <v>23.7110481262207</v>
      </c>
      <c r="K996" s="85">
        <f t="shared" si="107"/>
        <v>175.94968255791926</v>
      </c>
      <c r="L996" s="59"/>
      <c r="M996" s="83">
        <v>43563</v>
      </c>
      <c r="N996" s="86">
        <f t="shared" si="108"/>
        <v>8854.1317239526143</v>
      </c>
      <c r="O996" s="86">
        <f t="shared" si="109"/>
        <v>7803.5735177892711</v>
      </c>
      <c r="P996" s="86">
        <f t="shared" si="110"/>
        <v>5635.8548856231237</v>
      </c>
      <c r="Q996" s="61">
        <f t="shared" si="105"/>
        <v>22293.56012736501</v>
      </c>
      <c r="R996" s="61">
        <f t="shared" si="111"/>
        <v>-7639.100657906095</v>
      </c>
      <c r="S996" s="62">
        <f t="shared" si="106"/>
        <v>2.9183487855068733</v>
      </c>
      <c r="T996" s="59"/>
      <c r="U996" s="59"/>
      <c r="V996" s="59"/>
    </row>
    <row r="997" spans="1:22" ht="17.5" customHeight="1" thickBot="1" x14ac:dyDescent="0.45">
      <c r="G997" s="67" t="s">
        <v>51</v>
      </c>
      <c r="H997" s="97">
        <v>43570</v>
      </c>
      <c r="I997" s="98">
        <v>7689.72021484375</v>
      </c>
      <c r="J997" s="70">
        <v>24.086589813232401</v>
      </c>
      <c r="K997" s="85">
        <f t="shared" si="107"/>
        <v>176.04972756438829</v>
      </c>
      <c r="L997" s="59"/>
      <c r="M997" s="97">
        <v>43570</v>
      </c>
      <c r="N997" s="86">
        <f t="shared" si="108"/>
        <v>8925.5975006008193</v>
      </c>
      <c r="O997" s="86">
        <f t="shared" si="109"/>
        <v>7927.1685249770662</v>
      </c>
      <c r="P997" s="86">
        <f t="shared" si="110"/>
        <v>5639.059433254547</v>
      </c>
      <c r="Q997" s="61">
        <f t="shared" si="105"/>
        <v>22491.825458832434</v>
      </c>
      <c r="R997" s="61">
        <f t="shared" si="111"/>
        <v>-7647.9200919756167</v>
      </c>
      <c r="S997" s="62">
        <f t="shared" si="106"/>
        <v>2.9409074870475442</v>
      </c>
      <c r="T997" s="59"/>
      <c r="U997" s="59"/>
      <c r="V997" s="59"/>
    </row>
    <row r="998" spans="1:22" x14ac:dyDescent="0.4">
      <c r="G998" s="64"/>
      <c r="H998" s="83">
        <v>43577</v>
      </c>
      <c r="I998" s="84">
        <v>7826.68017578125</v>
      </c>
      <c r="J998" s="70">
        <v>24.924146652221602</v>
      </c>
      <c r="K998" s="85">
        <f t="shared" si="107"/>
        <v>176.14982945645764</v>
      </c>
      <c r="L998" s="59"/>
      <c r="M998" s="83">
        <v>43577</v>
      </c>
      <c r="N998" s="86">
        <f t="shared" si="108"/>
        <v>9084.569407363615</v>
      </c>
      <c r="O998" s="86">
        <f t="shared" si="109"/>
        <v>8202.8179325269466</v>
      </c>
      <c r="P998" s="86">
        <f t="shared" si="110"/>
        <v>5642.2658029920622</v>
      </c>
      <c r="Q998" s="61">
        <f t="shared" si="105"/>
        <v>22929.653142882627</v>
      </c>
      <c r="R998" s="61">
        <f t="shared" si="111"/>
        <v>-7656.7497081884021</v>
      </c>
      <c r="S998" s="62">
        <f t="shared" si="106"/>
        <v>2.9946980137486845</v>
      </c>
      <c r="T998" s="59"/>
      <c r="U998" s="59"/>
      <c r="V998" s="59"/>
    </row>
    <row r="999" spans="1:22" x14ac:dyDescent="0.4">
      <c r="G999" s="64"/>
      <c r="H999" s="83">
        <v>43584</v>
      </c>
      <c r="I999" s="84">
        <v>7845.72998046875</v>
      </c>
      <c r="J999" s="70">
        <v>25.0130901336669</v>
      </c>
      <c r="K999" s="85">
        <f t="shared" si="107"/>
        <v>176.24998826647249</v>
      </c>
      <c r="L999" s="59"/>
      <c r="M999" s="83">
        <v>43584</v>
      </c>
      <c r="N999" s="86">
        <f t="shared" si="108"/>
        <v>9106.6808606226641</v>
      </c>
      <c r="O999" s="86">
        <f t="shared" si="109"/>
        <v>8232.0902359988031</v>
      </c>
      <c r="P999" s="86">
        <f t="shared" si="110"/>
        <v>5645.47399587172</v>
      </c>
      <c r="Q999" s="61">
        <f t="shared" si="105"/>
        <v>22984.245092493184</v>
      </c>
      <c r="R999" s="61">
        <f t="shared" si="111"/>
        <v>-7665.5895182998593</v>
      </c>
      <c r="S999" s="62">
        <f t="shared" si="106"/>
        <v>2.9983662753691029</v>
      </c>
      <c r="T999" s="59"/>
      <c r="U999" s="59"/>
      <c r="V999" s="59"/>
    </row>
    <row r="1000" spans="1:22" x14ac:dyDescent="0.4">
      <c r="G1000" s="64"/>
      <c r="H1000" s="83">
        <v>43591</v>
      </c>
      <c r="I1000" s="84">
        <v>7586.52978515625</v>
      </c>
      <c r="J1000" s="70">
        <v>23.414562225341701</v>
      </c>
      <c r="K1000" s="85">
        <f t="shared" si="107"/>
        <v>176.35020402679635</v>
      </c>
      <c r="L1000" s="59"/>
      <c r="M1000" s="83">
        <v>43591</v>
      </c>
      <c r="N1000" s="86">
        <f t="shared" si="108"/>
        <v>8805.8225002663767</v>
      </c>
      <c r="O1000" s="86">
        <f t="shared" si="109"/>
        <v>7705.9966619632014</v>
      </c>
      <c r="P1000" s="86">
        <f t="shared" si="110"/>
        <v>5648.6840129301581</v>
      </c>
      <c r="Q1000" s="61">
        <f t="shared" si="105"/>
        <v>22160.503175159734</v>
      </c>
      <c r="R1000" s="61">
        <f t="shared" si="111"/>
        <v>-7674.439534078967</v>
      </c>
      <c r="S1000" s="62">
        <f t="shared" si="106"/>
        <v>2.887572841867375</v>
      </c>
      <c r="T1000" s="59"/>
      <c r="U1000" s="59"/>
      <c r="V1000" s="59"/>
    </row>
    <row r="1001" spans="1:22" x14ac:dyDescent="0.4">
      <c r="G1001" s="64"/>
      <c r="H1001" s="83">
        <v>43598</v>
      </c>
      <c r="I1001" s="84">
        <v>7503.68017578125</v>
      </c>
      <c r="J1001" s="70">
        <v>22.846309661865199</v>
      </c>
      <c r="K1001" s="85">
        <f t="shared" si="107"/>
        <v>176.45047676981119</v>
      </c>
      <c r="L1001" s="59"/>
      <c r="M1001" s="83">
        <v>43598</v>
      </c>
      <c r="N1001" s="86">
        <f t="shared" si="108"/>
        <v>8709.6574584049304</v>
      </c>
      <c r="O1001" s="86">
        <f t="shared" si="109"/>
        <v>7518.9783305863884</v>
      </c>
      <c r="P1001" s="86">
        <f t="shared" si="110"/>
        <v>5651.8958552046051</v>
      </c>
      <c r="Q1001" s="61">
        <f t="shared" si="105"/>
        <v>21880.531644195926</v>
      </c>
      <c r="R1001" s="61">
        <f t="shared" si="111"/>
        <v>-7683.2997673082918</v>
      </c>
      <c r="S1001" s="62">
        <f t="shared" si="106"/>
        <v>2.8478039783499667</v>
      </c>
      <c r="T1001" s="59"/>
      <c r="U1001" s="59"/>
      <c r="V1001" s="59"/>
    </row>
    <row r="1002" spans="1:22" x14ac:dyDescent="0.4">
      <c r="G1002" s="64"/>
      <c r="H1002" s="83">
        <v>43605</v>
      </c>
      <c r="I1002" s="84">
        <v>7300.9599609375</v>
      </c>
      <c r="J1002" s="70">
        <v>21.6109714508056</v>
      </c>
      <c r="K1002" s="85">
        <f t="shared" si="107"/>
        <v>176.55080652791739</v>
      </c>
      <c r="L1002" s="59"/>
      <c r="M1002" s="83">
        <v>43605</v>
      </c>
      <c r="N1002" s="86">
        <f t="shared" si="108"/>
        <v>8474.3564341312667</v>
      </c>
      <c r="O1002" s="86">
        <f t="shared" si="109"/>
        <v>7112.414584520795</v>
      </c>
      <c r="P1002" s="86">
        <f t="shared" si="110"/>
        <v>5655.1095237328791</v>
      </c>
      <c r="Q1002" s="61">
        <f t="shared" si="105"/>
        <v>21241.880542384941</v>
      </c>
      <c r="R1002" s="61">
        <f t="shared" si="111"/>
        <v>-7692.1702297840038</v>
      </c>
      <c r="S1002" s="62">
        <f t="shared" si="106"/>
        <v>2.7614938187582743</v>
      </c>
      <c r="T1002" s="59"/>
      <c r="U1002" s="59"/>
      <c r="V1002" s="59"/>
    </row>
    <row r="1003" spans="1:22" x14ac:dyDescent="0.4">
      <c r="G1003" s="64"/>
      <c r="H1003" s="83">
        <v>43612</v>
      </c>
      <c r="I1003" s="84">
        <v>7127.9599609375</v>
      </c>
      <c r="J1003" s="70">
        <v>20.573287963867099</v>
      </c>
      <c r="K1003" s="85">
        <f t="shared" si="107"/>
        <v>176.65119333353371</v>
      </c>
      <c r="L1003" s="59"/>
      <c r="M1003" s="83">
        <v>43612</v>
      </c>
      <c r="N1003" s="86">
        <f t="shared" si="108"/>
        <v>8273.5522014072649</v>
      </c>
      <c r="O1003" s="86">
        <f t="shared" si="109"/>
        <v>6770.9012386992836</v>
      </c>
      <c r="P1003" s="86">
        <f t="shared" si="110"/>
        <v>5658.3250195533883</v>
      </c>
      <c r="Q1003" s="61">
        <f t="shared" si="105"/>
        <v>20702.778459659938</v>
      </c>
      <c r="R1003" s="61">
        <f t="shared" si="111"/>
        <v>-7701.0509333158916</v>
      </c>
      <c r="S1003" s="62">
        <f t="shared" si="106"/>
        <v>2.6883056142502109</v>
      </c>
      <c r="T1003" s="59"/>
      <c r="U1003" s="59"/>
      <c r="V1003" s="59"/>
    </row>
    <row r="1004" spans="1:22" x14ac:dyDescent="0.4">
      <c r="G1004" s="64"/>
      <c r="H1004" s="83">
        <v>43619</v>
      </c>
      <c r="I1004" s="84">
        <v>7417.2900390625</v>
      </c>
      <c r="J1004" s="70">
        <v>22.2360515594482</v>
      </c>
      <c r="K1004" s="85">
        <f t="shared" si="107"/>
        <v>176.7516372190974</v>
      </c>
      <c r="L1004" s="59"/>
      <c r="M1004" s="83">
        <v>43619</v>
      </c>
      <c r="N1004" s="86">
        <f t="shared" si="108"/>
        <v>8609.3828623429054</v>
      </c>
      <c r="O1004" s="86">
        <f t="shared" si="109"/>
        <v>7318.1355023112701</v>
      </c>
      <c r="P1004" s="86">
        <f t="shared" si="110"/>
        <v>5661.5423437051313</v>
      </c>
      <c r="Q1004" s="61">
        <f t="shared" si="105"/>
        <v>21589.060708359306</v>
      </c>
      <c r="R1004" s="61">
        <f t="shared" si="111"/>
        <v>-7709.941889727379</v>
      </c>
      <c r="S1004" s="62">
        <f t="shared" si="106"/>
        <v>2.8001586804596119</v>
      </c>
      <c r="T1004" s="59"/>
      <c r="U1004" s="59"/>
      <c r="V1004" s="59"/>
    </row>
    <row r="1005" spans="1:22" x14ac:dyDescent="0.4">
      <c r="G1005" s="59"/>
      <c r="H1005" s="83">
        <v>43626</v>
      </c>
      <c r="I1005" s="84">
        <v>7479.10986328125</v>
      </c>
      <c r="J1005" s="70">
        <v>22.6066570281982</v>
      </c>
      <c r="K1005" s="85">
        <f t="shared" si="107"/>
        <v>176.85213821706409</v>
      </c>
      <c r="L1005" s="59"/>
      <c r="M1005" s="83">
        <v>43626</v>
      </c>
      <c r="N1005" s="86">
        <f t="shared" si="108"/>
        <v>8681.1382517612801</v>
      </c>
      <c r="O1005" s="86">
        <f t="shared" si="109"/>
        <v>7440.1059443638605</v>
      </c>
      <c r="P1005" s="86">
        <f t="shared" si="110"/>
        <v>5664.761497227697</v>
      </c>
      <c r="Q1005" s="61">
        <f t="shared" si="105"/>
        <v>21786.005693352839</v>
      </c>
      <c r="R1005" s="61">
        <f t="shared" si="111"/>
        <v>-7718.8431108555387</v>
      </c>
      <c r="S1005" s="62">
        <f t="shared" si="106"/>
        <v>2.8224444234024766</v>
      </c>
      <c r="T1005" s="59"/>
      <c r="U1005" s="59"/>
      <c r="V1005" s="59"/>
    </row>
    <row r="1006" spans="1:22" ht="17.5" customHeight="1" x14ac:dyDescent="0.4">
      <c r="A1006" s="4"/>
      <c r="G1006" s="59"/>
      <c r="H1006" s="83">
        <v>43633</v>
      </c>
      <c r="I1006" s="84">
        <v>7728.77978515625</v>
      </c>
      <c r="J1006" s="70">
        <v>24.1063518524169</v>
      </c>
      <c r="K1006" s="85">
        <f t="shared" si="107"/>
        <v>176.95269635990795</v>
      </c>
      <c r="L1006" s="85"/>
      <c r="M1006" s="83">
        <v>43633</v>
      </c>
      <c r="N1006" s="86">
        <f t="shared" si="108"/>
        <v>8970.9346511622662</v>
      </c>
      <c r="O1006" s="86">
        <f t="shared" si="109"/>
        <v>7933.6724350875247</v>
      </c>
      <c r="P1006" s="86">
        <f t="shared" si="110"/>
        <v>5667.9824811612662</v>
      </c>
      <c r="Q1006" s="61">
        <f t="shared" si="105"/>
        <v>22572.589567411058</v>
      </c>
      <c r="R1006" s="61">
        <f t="shared" si="111"/>
        <v>-7727.7546085511103</v>
      </c>
      <c r="S1006" s="62">
        <f t="shared" si="106"/>
        <v>2.9209764945736585</v>
      </c>
      <c r="T1006" s="59"/>
      <c r="U1006" s="59"/>
      <c r="V1006" s="59"/>
    </row>
    <row r="1007" spans="1:22" ht="17.5" customHeight="1" x14ac:dyDescent="0.4">
      <c r="G1007" s="59"/>
      <c r="H1007" s="83">
        <v>43640</v>
      </c>
      <c r="I1007" s="84">
        <v>7671.080078125</v>
      </c>
      <c r="J1007" s="70">
        <v>23.720928192138601</v>
      </c>
      <c r="K1007" s="85">
        <f t="shared" si="107"/>
        <v>177.05331168012151</v>
      </c>
      <c r="L1007" s="59"/>
      <c r="M1007" s="83">
        <v>43640</v>
      </c>
      <c r="N1007" s="86">
        <f t="shared" si="108"/>
        <v>8903.9615563714578</v>
      </c>
      <c r="O1007" s="86">
        <f t="shared" si="109"/>
        <v>7806.82515897951</v>
      </c>
      <c r="P1007" s="86">
        <f t="shared" si="110"/>
        <v>5671.20529654661</v>
      </c>
      <c r="Q1007" s="61">
        <f t="shared" si="105"/>
        <v>22381.992011897579</v>
      </c>
      <c r="R1007" s="61">
        <f t="shared" si="111"/>
        <v>-7736.676394678515</v>
      </c>
      <c r="S1007" s="62">
        <f t="shared" si="106"/>
        <v>2.8929724949194577</v>
      </c>
      <c r="T1007" s="59"/>
      <c r="U1007" s="59"/>
      <c r="V1007" s="59"/>
    </row>
    <row r="1008" spans="1:22" x14ac:dyDescent="0.4">
      <c r="G1008" s="59"/>
      <c r="H1008" s="83">
        <v>43647</v>
      </c>
      <c r="I1008" s="84">
        <v>7841.2998046875</v>
      </c>
      <c r="J1008" s="70">
        <v>24.811040878295898</v>
      </c>
      <c r="K1008" s="85">
        <f t="shared" si="107"/>
        <v>177.15398421021584</v>
      </c>
      <c r="L1008" s="59"/>
      <c r="M1008" s="83">
        <v>43647</v>
      </c>
      <c r="N1008" s="86">
        <f t="shared" si="108"/>
        <v>9101.5386753707189</v>
      </c>
      <c r="O1008" s="86">
        <f t="shared" si="109"/>
        <v>8165.5935459280417</v>
      </c>
      <c r="P1008" s="86">
        <f t="shared" si="110"/>
        <v>5674.4299444250928</v>
      </c>
      <c r="Q1008" s="61">
        <f t="shared" si="105"/>
        <v>22941.562165723855</v>
      </c>
      <c r="R1008" s="61">
        <f t="shared" si="111"/>
        <v>-7745.6084811158726</v>
      </c>
      <c r="S1008" s="62">
        <f t="shared" si="106"/>
        <v>2.961879911908325</v>
      </c>
      <c r="T1008" s="59"/>
      <c r="U1008" s="59"/>
      <c r="V1008" s="59"/>
    </row>
    <row r="1009" spans="2:22" x14ac:dyDescent="0.4">
      <c r="G1009" s="59"/>
      <c r="H1009" s="83">
        <v>43654</v>
      </c>
      <c r="I1009" s="84">
        <v>7943.240234375</v>
      </c>
      <c r="J1009" s="70">
        <v>25.424026489257798</v>
      </c>
      <c r="K1009" s="85">
        <f t="shared" si="107"/>
        <v>177.25471398272049</v>
      </c>
      <c r="L1009" s="59"/>
      <c r="M1009" s="83">
        <v>43654</v>
      </c>
      <c r="N1009" s="86">
        <f t="shared" si="108"/>
        <v>9219.8627780698716</v>
      </c>
      <c r="O1009" s="86">
        <f t="shared" si="109"/>
        <v>8367.3340280452521</v>
      </c>
      <c r="P1009" s="86">
        <f t="shared" si="110"/>
        <v>5677.6564258386707</v>
      </c>
      <c r="Q1009" s="61">
        <f t="shared" si="105"/>
        <v>23264.853231953795</v>
      </c>
      <c r="R1009" s="61">
        <f t="shared" si="111"/>
        <v>-7754.5508797550146</v>
      </c>
      <c r="S1009" s="62">
        <f t="shared" si="106"/>
        <v>3.0001548242712399</v>
      </c>
      <c r="T1009" s="59"/>
      <c r="U1009" s="59"/>
      <c r="V1009" s="59"/>
    </row>
    <row r="1010" spans="2:22" x14ac:dyDescent="0.4">
      <c r="G1010" s="59"/>
      <c r="H1010" s="83">
        <v>43661</v>
      </c>
      <c r="I1010" s="84">
        <v>7834.89990234375</v>
      </c>
      <c r="J1010" s="70">
        <v>24.719591140746999</v>
      </c>
      <c r="K1010" s="85">
        <f t="shared" si="107"/>
        <v>177.35550103018349</v>
      </c>
      <c r="L1010" s="59"/>
      <c r="M1010" s="83">
        <v>43661</v>
      </c>
      <c r="N1010" s="86">
        <f t="shared" si="108"/>
        <v>9094.1101928294174</v>
      </c>
      <c r="O1010" s="86">
        <f t="shared" si="109"/>
        <v>8135.496405289362</v>
      </c>
      <c r="P1010" s="86">
        <f t="shared" si="110"/>
        <v>5680.884741829891</v>
      </c>
      <c r="Q1010" s="61">
        <f t="shared" si="105"/>
        <v>22910.491339948669</v>
      </c>
      <c r="R1010" s="61">
        <f t="shared" si="111"/>
        <v>-7763.5036025015024</v>
      </c>
      <c r="S1010" s="62">
        <f t="shared" si="106"/>
        <v>2.9510505195832728</v>
      </c>
      <c r="T1010" s="59"/>
      <c r="U1010" s="59"/>
      <c r="V1010" s="59"/>
    </row>
    <row r="1011" spans="2:22" x14ac:dyDescent="0.4">
      <c r="G1011" s="59"/>
      <c r="H1011" s="83">
        <v>43668</v>
      </c>
      <c r="I1011" s="84">
        <v>8016.9501953125</v>
      </c>
      <c r="J1011" s="70">
        <v>25.82444190979</v>
      </c>
      <c r="K1011" s="85">
        <f t="shared" si="107"/>
        <v>177.4563453851714</v>
      </c>
      <c r="L1011" s="59"/>
      <c r="M1011" s="83">
        <v>43668</v>
      </c>
      <c r="N1011" s="86">
        <f t="shared" si="108"/>
        <v>9305.4192644870436</v>
      </c>
      <c r="O1011" s="86">
        <f t="shared" si="109"/>
        <v>8499.1152616350137</v>
      </c>
      <c r="P1011" s="86">
        <f t="shared" si="110"/>
        <v>5684.1148934418961</v>
      </c>
      <c r="Q1011" s="61">
        <f t="shared" si="105"/>
        <v>23488.649419563953</v>
      </c>
      <c r="R1011" s="61">
        <f t="shared" si="111"/>
        <v>-7772.4666612746441</v>
      </c>
      <c r="S1011" s="62">
        <f t="shared" si="106"/>
        <v>3.0220328298856849</v>
      </c>
      <c r="T1011" s="59"/>
      <c r="U1011" s="59"/>
      <c r="V1011" s="59"/>
    </row>
    <row r="1012" spans="2:22" x14ac:dyDescent="0.4">
      <c r="G1012" s="59"/>
      <c r="H1012" s="83">
        <v>43675</v>
      </c>
      <c r="I1012" s="84">
        <v>7692.7998046875</v>
      </c>
      <c r="J1012" s="70">
        <v>23.763036727905199</v>
      </c>
      <c r="K1012" s="85">
        <f t="shared" si="107"/>
        <v>177.55724708026929</v>
      </c>
      <c r="L1012" s="59"/>
      <c r="M1012" s="83">
        <v>43675</v>
      </c>
      <c r="N1012" s="86">
        <f t="shared" si="108"/>
        <v>8929.1720362983815</v>
      </c>
      <c r="O1012" s="86">
        <f t="shared" si="109"/>
        <v>7820.6835532956065</v>
      </c>
      <c r="P1012" s="86">
        <f t="shared" si="110"/>
        <v>5687.3468817184184</v>
      </c>
      <c r="Q1012" s="61">
        <f t="shared" si="105"/>
        <v>22437.202471312405</v>
      </c>
      <c r="R1012" s="61">
        <f t="shared" si="111"/>
        <v>-7781.4400680075059</v>
      </c>
      <c r="S1012" s="62">
        <f t="shared" si="106"/>
        <v>2.8834254681932689</v>
      </c>
      <c r="T1012" s="59"/>
      <c r="U1012" s="59"/>
      <c r="V1012" s="59"/>
    </row>
    <row r="1013" spans="2:22" x14ac:dyDescent="0.4">
      <c r="E1013" s="4"/>
      <c r="F1013" s="4"/>
      <c r="G1013" s="59"/>
      <c r="H1013" s="83">
        <v>43682</v>
      </c>
      <c r="I1013" s="84">
        <v>7646.27001953125</v>
      </c>
      <c r="J1013" s="70">
        <v>23.4614868164062</v>
      </c>
      <c r="K1013" s="85">
        <f t="shared" si="107"/>
        <v>177.65820614808075</v>
      </c>
      <c r="L1013" s="59"/>
      <c r="M1013" s="83">
        <v>43682</v>
      </c>
      <c r="N1013" s="86">
        <f t="shared" si="108"/>
        <v>8875.1640720954147</v>
      </c>
      <c r="O1013" s="86">
        <f t="shared" si="109"/>
        <v>7721.4400744270761</v>
      </c>
      <c r="P1013" s="86">
        <f t="shared" si="110"/>
        <v>5690.5807077037871</v>
      </c>
      <c r="Q1013" s="61">
        <f t="shared" si="105"/>
        <v>22287.184854226278</v>
      </c>
      <c r="R1013" s="61">
        <f t="shared" si="111"/>
        <v>-7790.4238346469338</v>
      </c>
      <c r="S1013" s="62">
        <f t="shared" si="106"/>
        <v>2.8608436880040875</v>
      </c>
      <c r="T1013" s="59"/>
      <c r="U1013" s="59"/>
      <c r="V1013" s="59"/>
    </row>
    <row r="1014" spans="2:22" x14ac:dyDescent="0.4">
      <c r="B1014" s="27"/>
      <c r="C1014" s="4"/>
      <c r="D1014" s="4"/>
      <c r="G1014" s="59"/>
      <c r="H1014" s="83">
        <v>43689</v>
      </c>
      <c r="I1014" s="84">
        <v>7604.10986328125</v>
      </c>
      <c r="J1014" s="70">
        <v>23.1451110839843</v>
      </c>
      <c r="K1014" s="85">
        <f t="shared" si="107"/>
        <v>177.75922262122791</v>
      </c>
      <c r="L1014" s="59"/>
      <c r="M1014" s="83">
        <v>43689</v>
      </c>
      <c r="N1014" s="86">
        <f t="shared" si="108"/>
        <v>8826.2280152901822</v>
      </c>
      <c r="O1014" s="86">
        <f t="shared" si="109"/>
        <v>7617.3172505832608</v>
      </c>
      <c r="P1014" s="86">
        <f t="shared" si="110"/>
        <v>5693.8163724429223</v>
      </c>
      <c r="Q1014" s="61">
        <f t="shared" si="105"/>
        <v>22137.361638316364</v>
      </c>
      <c r="R1014" s="61">
        <f t="shared" si="111"/>
        <v>-7799.4179731535642</v>
      </c>
      <c r="S1014" s="62">
        <f t="shared" si="106"/>
        <v>2.8383350801964382</v>
      </c>
      <c r="T1014" s="59"/>
      <c r="U1014" s="59"/>
      <c r="V1014" s="59"/>
    </row>
    <row r="1015" spans="2:22" x14ac:dyDescent="0.4">
      <c r="G1015" s="59"/>
      <c r="H1015" s="83">
        <v>43696</v>
      </c>
      <c r="I1015" s="84">
        <v>7464.990234375</v>
      </c>
      <c r="J1015" s="70">
        <v>22.284954071044901</v>
      </c>
      <c r="K1015" s="85">
        <f t="shared" si="107"/>
        <v>177.86029653235141</v>
      </c>
      <c r="L1015" s="59"/>
      <c r="M1015" s="83">
        <v>43696</v>
      </c>
      <c r="N1015" s="86">
        <f t="shared" si="108"/>
        <v>8664.7493428082889</v>
      </c>
      <c r="O1015" s="86">
        <f t="shared" si="109"/>
        <v>7334.2298707431482</v>
      </c>
      <c r="P1015" s="86">
        <f t="shared" si="110"/>
        <v>5697.0538769813402</v>
      </c>
      <c r="Q1015" s="61">
        <f t="shared" si="105"/>
        <v>21696.033090532776</v>
      </c>
      <c r="R1015" s="61">
        <f t="shared" si="111"/>
        <v>-7808.4224955018435</v>
      </c>
      <c r="S1015" s="62">
        <f t="shared" si="106"/>
        <v>2.7785424140447184</v>
      </c>
      <c r="T1015" s="59"/>
      <c r="U1015" s="59"/>
      <c r="V1015" s="59"/>
    </row>
    <row r="1016" spans="2:22" x14ac:dyDescent="0.4">
      <c r="G1016" s="59"/>
      <c r="H1016" s="83">
        <v>43703</v>
      </c>
      <c r="I1016" s="84">
        <v>7691</v>
      </c>
      <c r="J1016" s="70">
        <v>23.587541580200099</v>
      </c>
      <c r="K1016" s="85">
        <f t="shared" si="107"/>
        <v>177.96142791411054</v>
      </c>
      <c r="L1016" s="59"/>
      <c r="M1016" s="83">
        <v>43703</v>
      </c>
      <c r="N1016" s="86">
        <f t="shared" si="108"/>
        <v>8927.0829704063217</v>
      </c>
      <c r="O1016" s="86">
        <f t="shared" si="109"/>
        <v>7762.9261197211035</v>
      </c>
      <c r="P1016" s="86">
        <f t="shared" si="110"/>
        <v>5700.2932223651515</v>
      </c>
      <c r="Q1016" s="61">
        <f t="shared" si="105"/>
        <v>22390.302312492575</v>
      </c>
      <c r="R1016" s="61">
        <f t="shared" si="111"/>
        <v>-7817.4374136800425</v>
      </c>
      <c r="S1016" s="62">
        <f t="shared" si="106"/>
        <v>2.8641485857387101</v>
      </c>
      <c r="T1016" s="59"/>
      <c r="U1016" s="59"/>
      <c r="V1016" s="59"/>
    </row>
    <row r="1017" spans="2:22" x14ac:dyDescent="0.4">
      <c r="G1017" s="59"/>
      <c r="H1017" s="83">
        <v>43710</v>
      </c>
      <c r="I1017" s="84">
        <v>7852.5400390625</v>
      </c>
      <c r="J1017" s="70">
        <v>24.605888366699201</v>
      </c>
      <c r="K1017" s="85">
        <f t="shared" si="107"/>
        <v>178.0626167991831</v>
      </c>
      <c r="L1017" s="59"/>
      <c r="M1017" s="83">
        <v>43710</v>
      </c>
      <c r="N1017" s="86">
        <f t="shared" si="108"/>
        <v>9114.5854189505444</v>
      </c>
      <c r="O1017" s="86">
        <f t="shared" si="109"/>
        <v>8098.0755392131223</v>
      </c>
      <c r="P1017" s="86">
        <f t="shared" si="110"/>
        <v>5703.5344096410599</v>
      </c>
      <c r="Q1017" s="61">
        <f t="shared" si="105"/>
        <v>22916.195367804725</v>
      </c>
      <c r="R1017" s="61">
        <f t="shared" si="111"/>
        <v>-7826.4627396902724</v>
      </c>
      <c r="S1017" s="62">
        <f t="shared" si="106"/>
        <v>2.9280399242930044</v>
      </c>
      <c r="T1017" s="59"/>
      <c r="U1017" s="59"/>
      <c r="V1017" s="59"/>
    </row>
    <row r="1018" spans="2:22" x14ac:dyDescent="0.4">
      <c r="G1018" s="59"/>
      <c r="H1018" s="83">
        <v>43717</v>
      </c>
      <c r="I1018" s="84">
        <v>7892.9501953125</v>
      </c>
      <c r="J1018" s="70">
        <v>24.833288192748999</v>
      </c>
      <c r="K1018" s="85">
        <f t="shared" si="107"/>
        <v>178.16386322026545</v>
      </c>
      <c r="L1018" s="59"/>
      <c r="M1018" s="83">
        <v>43717</v>
      </c>
      <c r="N1018" s="86">
        <f t="shared" si="108"/>
        <v>9161.4902190663724</v>
      </c>
      <c r="O1018" s="86">
        <f t="shared" si="109"/>
        <v>8172.9153881757557</v>
      </c>
      <c r="P1018" s="86">
        <f t="shared" si="110"/>
        <v>5706.7774398563661</v>
      </c>
      <c r="Q1018" s="61">
        <f t="shared" si="105"/>
        <v>23041.183047098497</v>
      </c>
      <c r="R1018" s="61">
        <f t="shared" si="111"/>
        <v>-7835.4984855485009</v>
      </c>
      <c r="S1018" s="62">
        <f t="shared" si="106"/>
        <v>2.9406148300066408</v>
      </c>
      <c r="T1018" s="59"/>
      <c r="U1018" s="59"/>
      <c r="V1018" s="59"/>
    </row>
    <row r="1019" spans="2:22" x14ac:dyDescent="0.4">
      <c r="G1019" s="59"/>
      <c r="H1019" s="83">
        <v>43724</v>
      </c>
      <c r="I1019" s="84">
        <v>7823.5498046875</v>
      </c>
      <c r="J1019" s="70">
        <v>24.361190795898398</v>
      </c>
      <c r="K1019" s="85">
        <f t="shared" si="107"/>
        <v>178.2651672100726</v>
      </c>
      <c r="L1019" s="59"/>
      <c r="M1019" s="83">
        <v>43724</v>
      </c>
      <c r="N1019" s="86">
        <f t="shared" si="108"/>
        <v>9080.9359289496151</v>
      </c>
      <c r="O1019" s="86">
        <f t="shared" si="109"/>
        <v>8017.5428072476861</v>
      </c>
      <c r="P1019" s="86">
        <f t="shared" si="110"/>
        <v>5710.0223140589651</v>
      </c>
      <c r="Q1019" s="61">
        <f t="shared" si="105"/>
        <v>22808.501050256265</v>
      </c>
      <c r="R1019" s="61">
        <f t="shared" si="111"/>
        <v>-7844.5446632845687</v>
      </c>
      <c r="S1019" s="62">
        <f t="shared" si="106"/>
        <v>2.9075621376736707</v>
      </c>
      <c r="T1019" s="59"/>
      <c r="U1019" s="59"/>
      <c r="V1019" s="59"/>
    </row>
    <row r="1020" spans="2:22" x14ac:dyDescent="0.4">
      <c r="G1020" s="59"/>
      <c r="H1020" s="83">
        <v>43731</v>
      </c>
      <c r="I1020" s="84">
        <v>7681.580078125</v>
      </c>
      <c r="J1020" s="70">
        <v>23.496089935302699</v>
      </c>
      <c r="K1020" s="85">
        <f t="shared" si="107"/>
        <v>178.36652880133812</v>
      </c>
      <c r="L1020" s="59"/>
      <c r="M1020" s="83">
        <v>43731</v>
      </c>
      <c r="N1020" s="86">
        <f t="shared" si="108"/>
        <v>8916.1490965078865</v>
      </c>
      <c r="O1020" s="86">
        <f t="shared" si="109"/>
        <v>7732.8283513525075</v>
      </c>
      <c r="P1020" s="86">
        <f t="shared" si="110"/>
        <v>5713.2690332973489</v>
      </c>
      <c r="Q1020" s="61">
        <f t="shared" si="105"/>
        <v>22362.246481157745</v>
      </c>
      <c r="R1020" s="61">
        <f t="shared" si="111"/>
        <v>-7853.601284942205</v>
      </c>
      <c r="S1020" s="62">
        <f t="shared" si="106"/>
        <v>2.8473875448748744</v>
      </c>
      <c r="T1020" s="59"/>
      <c r="U1020" s="59"/>
      <c r="V1020" s="59"/>
    </row>
    <row r="1021" spans="2:22" ht="17.5" customHeight="1" x14ac:dyDescent="0.4">
      <c r="G1021" s="59"/>
      <c r="H1021" s="83">
        <v>43738</v>
      </c>
      <c r="I1021" s="84">
        <v>7754.10009765625</v>
      </c>
      <c r="J1021" s="70">
        <v>23.898979187011701</v>
      </c>
      <c r="K1021" s="85">
        <f t="shared" si="107"/>
        <v>178.46794802681421</v>
      </c>
      <c r="L1021" s="59"/>
      <c r="M1021" s="83">
        <v>43738</v>
      </c>
      <c r="N1021" s="86">
        <f t="shared" si="108"/>
        <v>9000.32439638709</v>
      </c>
      <c r="O1021" s="86">
        <f t="shared" si="109"/>
        <v>7865.4237506997661</v>
      </c>
      <c r="P1021" s="86">
        <f t="shared" si="110"/>
        <v>5716.517598620605</v>
      </c>
      <c r="Q1021" s="61">
        <f t="shared" si="105"/>
        <v>22582.26574570746</v>
      </c>
      <c r="R1021" s="61">
        <f t="shared" si="111"/>
        <v>-7862.6683625790429</v>
      </c>
      <c r="S1021" s="62">
        <f t="shared" si="106"/>
        <v>2.8720867655036422</v>
      </c>
      <c r="T1021" s="59"/>
      <c r="U1021" s="59"/>
      <c r="V1021" s="59"/>
    </row>
    <row r="1022" spans="2:22" x14ac:dyDescent="0.4">
      <c r="G1022" s="59"/>
      <c r="H1022" s="83">
        <v>43745</v>
      </c>
      <c r="I1022" s="84">
        <v>7843.8798828125</v>
      </c>
      <c r="J1022" s="70">
        <v>24.4229831695556</v>
      </c>
      <c r="K1022" s="85">
        <f t="shared" si="107"/>
        <v>178.56942491927168</v>
      </c>
      <c r="L1022" s="59"/>
      <c r="M1022" s="83">
        <v>43745</v>
      </c>
      <c r="N1022" s="86">
        <f t="shared" si="108"/>
        <v>9104.5334187710578</v>
      </c>
      <c r="O1022" s="86">
        <f t="shared" si="109"/>
        <v>8037.8793747459167</v>
      </c>
      <c r="P1022" s="86">
        <f t="shared" si="110"/>
        <v>5719.7680110784167</v>
      </c>
      <c r="Q1022" s="61">
        <f t="shared" si="105"/>
        <v>22862.180804595391</v>
      </c>
      <c r="R1022" s="61">
        <f t="shared" si="111"/>
        <v>-7871.7459082666373</v>
      </c>
      <c r="S1022" s="62">
        <f t="shared" si="106"/>
        <v>2.9043341935854805</v>
      </c>
      <c r="T1022" s="59"/>
      <c r="U1022" s="59"/>
      <c r="V1022" s="59"/>
    </row>
    <row r="1023" spans="2:22" x14ac:dyDescent="0.4">
      <c r="G1023" s="59"/>
      <c r="H1023" s="83">
        <v>43752</v>
      </c>
      <c r="I1023" s="84">
        <v>7868.490234375</v>
      </c>
      <c r="J1023" s="70">
        <v>24.576225280761701</v>
      </c>
      <c r="K1023" s="85">
        <f t="shared" si="107"/>
        <v>178.6709595115</v>
      </c>
      <c r="L1023" s="59"/>
      <c r="M1023" s="83">
        <v>43752</v>
      </c>
      <c r="N1023" s="86">
        <f t="shared" si="108"/>
        <v>9133.0990994795884</v>
      </c>
      <c r="O1023" s="86">
        <f t="shared" si="109"/>
        <v>8088.3130828828262</v>
      </c>
      <c r="P1023" s="86">
        <f t="shared" si="110"/>
        <v>5723.0202717210659</v>
      </c>
      <c r="Q1023" s="61">
        <f t="shared" si="105"/>
        <v>22944.432454083482</v>
      </c>
      <c r="R1023" s="61">
        <f t="shared" si="111"/>
        <v>-7880.8339340904795</v>
      </c>
      <c r="S1023" s="62">
        <f t="shared" si="106"/>
        <v>2.9114218934155831</v>
      </c>
      <c r="T1023" s="59"/>
      <c r="U1023" s="59"/>
      <c r="V1023" s="59"/>
    </row>
    <row r="1024" spans="2:22" ht="17.5" customHeight="1" x14ac:dyDescent="0.4">
      <c r="G1024" s="59"/>
      <c r="H1024" s="83">
        <v>43759</v>
      </c>
      <c r="I1024" s="84">
        <v>8029.22021484375</v>
      </c>
      <c r="J1024" s="70">
        <v>25.555027008056602</v>
      </c>
      <c r="K1024" s="85">
        <f t="shared" si="107"/>
        <v>178.77255183630723</v>
      </c>
      <c r="L1024" s="59"/>
      <c r="M1024" s="83">
        <v>43759</v>
      </c>
      <c r="N1024" s="86">
        <f t="shared" si="108"/>
        <v>9319.661298345316</v>
      </c>
      <c r="O1024" s="86">
        <f t="shared" si="109"/>
        <v>8410.4477771242964</v>
      </c>
      <c r="P1024" s="86">
        <f t="shared" si="110"/>
        <v>5726.2743815994299</v>
      </c>
      <c r="Q1024" s="61">
        <f t="shared" si="105"/>
        <v>23456.383457069041</v>
      </c>
      <c r="R1024" s="61">
        <f t="shared" si="111"/>
        <v>-7889.9324521500139</v>
      </c>
      <c r="S1024" s="62">
        <f t="shared" si="106"/>
        <v>2.9729511119803256</v>
      </c>
      <c r="T1024" s="59"/>
      <c r="U1024" s="59"/>
      <c r="V1024" s="59"/>
    </row>
    <row r="1025" spans="7:22" x14ac:dyDescent="0.4">
      <c r="G1025" s="59"/>
      <c r="H1025" s="83">
        <v>43766</v>
      </c>
      <c r="I1025" s="84">
        <v>8161.169921875</v>
      </c>
      <c r="J1025" s="70">
        <v>26.4102382659912</v>
      </c>
      <c r="K1025" s="85">
        <f t="shared" si="107"/>
        <v>178.87420192652016</v>
      </c>
      <c r="L1025" s="59"/>
      <c r="M1025" s="83">
        <v>43766</v>
      </c>
      <c r="N1025" s="86">
        <f t="shared" si="108"/>
        <v>9472.8177126722931</v>
      </c>
      <c r="O1025" s="86">
        <f t="shared" si="109"/>
        <v>8691.9074531794267</v>
      </c>
      <c r="P1025" s="86">
        <f t="shared" si="110"/>
        <v>5729.5303417649848</v>
      </c>
      <c r="Q1025" s="61">
        <f t="shared" si="105"/>
        <v>23894.255507616705</v>
      </c>
      <c r="R1025" s="61">
        <f t="shared" si="111"/>
        <v>-7899.0414745586531</v>
      </c>
      <c r="S1025" s="62">
        <f t="shared" si="106"/>
        <v>3.0249563297743998</v>
      </c>
      <c r="T1025" s="59"/>
      <c r="U1025" s="59"/>
      <c r="V1025" s="59"/>
    </row>
    <row r="1026" spans="7:22" x14ac:dyDescent="0.4">
      <c r="G1026" s="59"/>
      <c r="H1026" s="83">
        <v>43773</v>
      </c>
      <c r="I1026" s="84">
        <v>8255.8896484375</v>
      </c>
      <c r="J1026" s="70">
        <v>27.0182800292968</v>
      </c>
      <c r="K1026" s="85">
        <f t="shared" si="107"/>
        <v>178.97590981498419</v>
      </c>
      <c r="L1026" s="59"/>
      <c r="M1026" s="83">
        <v>43773</v>
      </c>
      <c r="N1026" s="86">
        <f t="shared" si="108"/>
        <v>9582.7606145000973</v>
      </c>
      <c r="O1026" s="86">
        <f t="shared" si="109"/>
        <v>8892.0208592415729</v>
      </c>
      <c r="P1026" s="86">
        <f t="shared" si="110"/>
        <v>5732.7881532698029</v>
      </c>
      <c r="Q1026" s="61">
        <f t="shared" ref="Q1026:Q1089" si="112">SUM(N1026:P1026)</f>
        <v>24207.569627011471</v>
      </c>
      <c r="R1026" s="61">
        <f t="shared" si="111"/>
        <v>-7908.1610134437951</v>
      </c>
      <c r="S1026" s="62">
        <f t="shared" ref="S1026:S1089" si="113">Q1026/-R1026</f>
        <v>3.0610870954522604</v>
      </c>
      <c r="T1026" s="59"/>
      <c r="U1026" s="59"/>
      <c r="V1026" s="59"/>
    </row>
    <row r="1027" spans="7:22" x14ac:dyDescent="0.4">
      <c r="G1027" s="59"/>
      <c r="H1027" s="83">
        <v>43780</v>
      </c>
      <c r="I1027" s="84">
        <v>8315.51953125</v>
      </c>
      <c r="J1027" s="70">
        <v>27.396450042724599</v>
      </c>
      <c r="K1027" s="85">
        <f t="shared" ref="K1027:K1090" si="114">K1026*(1+Tbill_YTM)^(1/52)</f>
        <v>179.07767553456341</v>
      </c>
      <c r="L1027" s="59"/>
      <c r="M1027" s="83">
        <v>43780</v>
      </c>
      <c r="N1027" s="86">
        <f t="shared" ref="N1027:N1090" si="115">IF(YEAR(M1027)&lt;&gt;YEAR(M1026), Q1026*$C$5, N1026)*(I1027/I1026)</f>
        <v>9651.9740992722727</v>
      </c>
      <c r="O1027" s="86">
        <f t="shared" ref="O1027:O1090" si="116">IF(YEAR(M1027)&lt;&gt;YEAR(M1026), Q1026*$C$6, O1026)*(J1027/J1026)</f>
        <v>9016.4808783135995</v>
      </c>
      <c r="P1027" s="86">
        <f t="shared" ref="P1027:P1090" si="117">IF(YEAR(M1027)&lt;&gt;YEAR(M1026), Q1026*$C$7, P1026)*(1+Tbill_YTM)^(1/52)</f>
        <v>5736.0478171665573</v>
      </c>
      <c r="Q1027" s="61">
        <f t="shared" si="112"/>
        <v>24404.502794752429</v>
      </c>
      <c r="R1027" s="61">
        <f t="shared" ref="R1027:R1090" si="118">R1026*EXP($C$20/52) - IF(YEAR(M1028)&lt;&gt;YEAR(M1027), Initial_Assets * $C$19, 0)</f>
        <v>-7917.2910809468385</v>
      </c>
      <c r="S1027" s="62">
        <f t="shared" si="113"/>
        <v>3.0824309154784624</v>
      </c>
      <c r="T1027" s="59"/>
      <c r="U1027" s="59"/>
      <c r="V1027" s="59"/>
    </row>
    <row r="1028" spans="7:22" x14ac:dyDescent="0.4">
      <c r="G1028" s="59"/>
      <c r="H1028" s="83">
        <v>43787</v>
      </c>
      <c r="I1028" s="84">
        <v>8272.0498046875</v>
      </c>
      <c r="J1028" s="70">
        <v>27.149278640746999</v>
      </c>
      <c r="K1028" s="85">
        <f t="shared" si="114"/>
        <v>179.1794991181406</v>
      </c>
      <c r="L1028" s="59"/>
      <c r="M1028" s="83">
        <v>43787</v>
      </c>
      <c r="N1028" s="86">
        <f t="shared" si="115"/>
        <v>9601.51800049132</v>
      </c>
      <c r="O1028" s="86">
        <f t="shared" si="116"/>
        <v>8935.1339805906664</v>
      </c>
      <c r="P1028" s="86">
        <f t="shared" si="117"/>
        <v>5739.3093345085181</v>
      </c>
      <c r="Q1028" s="61">
        <f t="shared" si="112"/>
        <v>24275.961315590506</v>
      </c>
      <c r="R1028" s="61">
        <f t="shared" si="118"/>
        <v>-7926.4316892232009</v>
      </c>
      <c r="S1028" s="62">
        <f t="shared" si="113"/>
        <v>3.0626595001879813</v>
      </c>
      <c r="T1028" s="59"/>
      <c r="U1028" s="59"/>
      <c r="V1028" s="59"/>
    </row>
    <row r="1029" spans="7:22" x14ac:dyDescent="0.4">
      <c r="G1029" s="59"/>
      <c r="H1029" s="83">
        <v>43794</v>
      </c>
      <c r="I1029" s="84">
        <v>8403.6796875</v>
      </c>
      <c r="J1029" s="70">
        <v>28.009435653686499</v>
      </c>
      <c r="K1029" s="85">
        <f t="shared" si="114"/>
        <v>179.2813805986172</v>
      </c>
      <c r="L1029" s="59"/>
      <c r="M1029" s="83">
        <v>43794</v>
      </c>
      <c r="N1029" s="86">
        <f t="shared" si="115"/>
        <v>9754.3031890561415</v>
      </c>
      <c r="O1029" s="86">
        <f t="shared" si="116"/>
        <v>9218.2213604308108</v>
      </c>
      <c r="P1029" s="86">
        <f t="shared" si="117"/>
        <v>5742.5727063495533</v>
      </c>
      <c r="Q1029" s="61">
        <f t="shared" si="112"/>
        <v>24715.097255836507</v>
      </c>
      <c r="R1029" s="61">
        <f t="shared" si="118"/>
        <v>-7935.5828504423325</v>
      </c>
      <c r="S1029" s="62">
        <f t="shared" si="113"/>
        <v>3.1144652789377503</v>
      </c>
      <c r="T1029" s="59"/>
      <c r="U1029" s="59"/>
      <c r="V1029" s="59"/>
    </row>
    <row r="1030" spans="7:22" x14ac:dyDescent="0.4">
      <c r="G1030" s="59"/>
      <c r="H1030" s="83">
        <v>43801</v>
      </c>
      <c r="I1030" s="84">
        <v>8397.3701171875</v>
      </c>
      <c r="J1030" s="70">
        <v>27.942699432373001</v>
      </c>
      <c r="K1030" s="85">
        <f t="shared" si="114"/>
        <v>179.38332000891344</v>
      </c>
      <c r="L1030" s="59"/>
      <c r="M1030" s="83">
        <v>43801</v>
      </c>
      <c r="N1030" s="86">
        <f t="shared" si="115"/>
        <v>9746.9795565392651</v>
      </c>
      <c r="O1030" s="86">
        <f t="shared" si="116"/>
        <v>9196.2577168775169</v>
      </c>
      <c r="P1030" s="86">
        <f t="shared" si="117"/>
        <v>5745.837933744132</v>
      </c>
      <c r="Q1030" s="61">
        <f t="shared" si="112"/>
        <v>24689.075207160913</v>
      </c>
      <c r="R1030" s="61">
        <f t="shared" si="118"/>
        <v>-7944.7445767877325</v>
      </c>
      <c r="S1030" s="62">
        <f t="shared" si="113"/>
        <v>3.1075983587056175</v>
      </c>
      <c r="T1030" s="59"/>
      <c r="U1030" s="59"/>
      <c r="V1030" s="59"/>
    </row>
    <row r="1031" spans="7:22" x14ac:dyDescent="0.4">
      <c r="G1031" s="59"/>
      <c r="H1031" s="83">
        <v>43808</v>
      </c>
      <c r="I1031" s="84">
        <v>8487.7099609375</v>
      </c>
      <c r="J1031" s="70">
        <v>28.545797348022401</v>
      </c>
      <c r="K1031" s="85">
        <f t="shared" si="114"/>
        <v>179.4853173819682</v>
      </c>
      <c r="L1031" s="59"/>
      <c r="M1031" s="83">
        <v>43808</v>
      </c>
      <c r="N1031" s="86">
        <f t="shared" si="115"/>
        <v>9851.8386490746689</v>
      </c>
      <c r="O1031" s="86">
        <f t="shared" si="116"/>
        <v>9394.7440468846289</v>
      </c>
      <c r="P1031" s="86">
        <f t="shared" si="117"/>
        <v>5749.1050177473226</v>
      </c>
      <c r="Q1031" s="61">
        <f t="shared" si="112"/>
        <v>24995.687713706619</v>
      </c>
      <c r="R1031" s="61">
        <f t="shared" si="118"/>
        <v>-7953.9168804569672</v>
      </c>
      <c r="S1031" s="62">
        <f t="shared" si="113"/>
        <v>3.142563354555771</v>
      </c>
      <c r="T1031" s="59"/>
      <c r="U1031" s="59"/>
      <c r="V1031" s="59"/>
    </row>
    <row r="1032" spans="7:22" x14ac:dyDescent="0.4">
      <c r="G1032" s="59"/>
      <c r="H1032" s="83">
        <v>43815</v>
      </c>
      <c r="I1032" s="84">
        <v>8678.490234375</v>
      </c>
      <c r="J1032" s="70">
        <v>29.796482086181602</v>
      </c>
      <c r="K1032" s="85">
        <f t="shared" si="114"/>
        <v>179.58737275073912</v>
      </c>
      <c r="L1032" s="59"/>
      <c r="M1032" s="83">
        <v>43815</v>
      </c>
      <c r="N1032" s="86">
        <f t="shared" si="115"/>
        <v>10073.28076714688</v>
      </c>
      <c r="O1032" s="86">
        <f t="shared" si="116"/>
        <v>9806.3585082044356</v>
      </c>
      <c r="P1032" s="86">
        <f t="shared" si="117"/>
        <v>5752.3739594147919</v>
      </c>
      <c r="Q1032" s="61">
        <f t="shared" si="112"/>
        <v>25632.013234766106</v>
      </c>
      <c r="R1032" s="61">
        <f t="shared" si="118"/>
        <v>-7963.0997736616855</v>
      </c>
      <c r="S1032" s="62">
        <f t="shared" si="113"/>
        <v>3.2188486849738029</v>
      </c>
      <c r="T1032" s="59"/>
      <c r="U1032" s="59"/>
      <c r="V1032" s="59"/>
    </row>
    <row r="1033" spans="7:22" x14ac:dyDescent="0.4">
      <c r="G1033" s="59"/>
      <c r="H1033" s="83">
        <v>43822</v>
      </c>
      <c r="I1033" s="84">
        <v>8770.98046875</v>
      </c>
      <c r="J1033" s="70">
        <v>30.406993865966701</v>
      </c>
      <c r="K1033" s="85">
        <f t="shared" si="114"/>
        <v>179.68948614820258</v>
      </c>
      <c r="L1033" s="59"/>
      <c r="M1033" s="83">
        <v>43822</v>
      </c>
      <c r="N1033" s="86">
        <f t="shared" si="115"/>
        <v>10180.635857020492</v>
      </c>
      <c r="O1033" s="86">
        <f t="shared" si="116"/>
        <v>10007.284824564147</v>
      </c>
      <c r="P1033" s="86">
        <f t="shared" si="117"/>
        <v>5755.6447598028089</v>
      </c>
      <c r="Q1033" s="61">
        <f t="shared" si="112"/>
        <v>25943.565441387451</v>
      </c>
      <c r="R1033" s="61">
        <f t="shared" si="118"/>
        <v>-7972.2932686276336</v>
      </c>
      <c r="S1033" s="62">
        <f t="shared" si="113"/>
        <v>3.2542161417317539</v>
      </c>
      <c r="T1033" s="59"/>
      <c r="U1033" s="59"/>
      <c r="V1033" s="59"/>
    </row>
    <row r="1034" spans="7:22" ht="17.5" customHeight="1" thickBot="1" x14ac:dyDescent="0.45">
      <c r="G1034" s="74" t="s">
        <v>49</v>
      </c>
      <c r="H1034" s="90">
        <v>43829</v>
      </c>
      <c r="I1034" s="91">
        <v>8793.900390625</v>
      </c>
      <c r="J1034" s="73">
        <v>30.577810287475501</v>
      </c>
      <c r="K1034" s="92">
        <f t="shared" si="114"/>
        <v>179.79165760735367</v>
      </c>
      <c r="L1034" s="74"/>
      <c r="M1034" s="90">
        <v>43829</v>
      </c>
      <c r="N1034" s="86">
        <f t="shared" si="115"/>
        <v>10207.239425380048</v>
      </c>
      <c r="O1034" s="86">
        <f t="shared" si="116"/>
        <v>10063.502436547968</v>
      </c>
      <c r="P1034" s="86">
        <f t="shared" si="117"/>
        <v>5758.917419968242</v>
      </c>
      <c r="Q1034" s="75">
        <f t="shared" si="112"/>
        <v>26029.659281896256</v>
      </c>
      <c r="R1034" s="61">
        <f t="shared" si="118"/>
        <v>-8181.4973775946728</v>
      </c>
      <c r="S1034" s="76">
        <f t="shared" si="113"/>
        <v>3.1815275469230633</v>
      </c>
      <c r="T1034" s="74"/>
      <c r="U1034" s="74"/>
      <c r="V1034" s="74"/>
    </row>
    <row r="1035" spans="7:22" ht="17.5" customHeight="1" thickTop="1" x14ac:dyDescent="0.4">
      <c r="G1035" s="59"/>
      <c r="H1035" s="83">
        <v>43836</v>
      </c>
      <c r="I1035" s="84">
        <v>8966.6396484375</v>
      </c>
      <c r="J1035" s="70">
        <v>31.7820320129394</v>
      </c>
      <c r="K1035" s="85">
        <f t="shared" si="114"/>
        <v>179.89388716120629</v>
      </c>
      <c r="L1035" s="59"/>
      <c r="M1035" s="83">
        <v>43836</v>
      </c>
      <c r="N1035" s="86">
        <f t="shared" si="115"/>
        <v>10616.384747827786</v>
      </c>
      <c r="O1035" s="86">
        <f t="shared" si="116"/>
        <v>8116.4294317240174</v>
      </c>
      <c r="P1035" s="86">
        <f t="shared" si="117"/>
        <v>7813.3379246021841</v>
      </c>
      <c r="Q1035" s="61">
        <f t="shared" si="112"/>
        <v>26546.152104153985</v>
      </c>
      <c r="R1035" s="61">
        <f t="shared" si="118"/>
        <v>-8190.9430152348814</v>
      </c>
      <c r="S1035" s="62">
        <f t="shared" si="113"/>
        <v>3.2409152468499691</v>
      </c>
      <c r="T1035" s="59"/>
      <c r="U1035" s="59"/>
      <c r="V1035" s="59"/>
    </row>
    <row r="1036" spans="7:22" x14ac:dyDescent="0.4">
      <c r="G1036" s="59"/>
      <c r="H1036" s="83">
        <v>43843</v>
      </c>
      <c r="I1036" s="84">
        <v>9173.73046875</v>
      </c>
      <c r="J1036" s="70">
        <v>33.201377868652301</v>
      </c>
      <c r="K1036" s="85">
        <f t="shared" si="114"/>
        <v>179.9961748427931</v>
      </c>
      <c r="L1036" s="59"/>
      <c r="M1036" s="83">
        <v>43843</v>
      </c>
      <c r="N1036" s="86">
        <f t="shared" si="115"/>
        <v>10861.577586213331</v>
      </c>
      <c r="O1036" s="86">
        <f t="shared" si="116"/>
        <v>8478.8990331772384</v>
      </c>
      <c r="P1036" s="86">
        <f t="shared" si="117"/>
        <v>7817.780589299543</v>
      </c>
      <c r="Q1036" s="61">
        <f t="shared" si="112"/>
        <v>27158.257208690109</v>
      </c>
      <c r="R1036" s="61">
        <f t="shared" si="118"/>
        <v>-8200.3995579779476</v>
      </c>
      <c r="S1036" s="62">
        <f t="shared" si="113"/>
        <v>3.3118212126954929</v>
      </c>
      <c r="T1036" s="59"/>
      <c r="U1036" s="59"/>
      <c r="V1036" s="59"/>
    </row>
    <row r="1037" spans="7:22" x14ac:dyDescent="0.4">
      <c r="G1037" s="64"/>
      <c r="H1037" s="83">
        <v>43850</v>
      </c>
      <c r="I1037" s="84">
        <v>9141.4697265625</v>
      </c>
      <c r="J1037" s="70">
        <v>32.963996887207003</v>
      </c>
      <c r="K1037" s="85">
        <f t="shared" si="114"/>
        <v>180.09852068516551</v>
      </c>
      <c r="L1037" s="59"/>
      <c r="M1037" s="83">
        <v>43850</v>
      </c>
      <c r="N1037" s="86">
        <f t="shared" si="115"/>
        <v>10823.3812869595</v>
      </c>
      <c r="O1037" s="86">
        <f t="shared" si="116"/>
        <v>8418.2771703728158</v>
      </c>
      <c r="P1037" s="86">
        <f t="shared" si="117"/>
        <v>7822.2257800964771</v>
      </c>
      <c r="Q1037" s="61">
        <f t="shared" si="112"/>
        <v>27063.884237428792</v>
      </c>
      <c r="R1037" s="61">
        <f t="shared" si="118"/>
        <v>-8209.8670184139446</v>
      </c>
      <c r="S1037" s="62">
        <f t="shared" si="113"/>
        <v>3.2965070173155175</v>
      </c>
      <c r="T1037" s="59"/>
      <c r="U1037" s="59"/>
      <c r="V1037" s="59"/>
    </row>
    <row r="1038" spans="7:22" x14ac:dyDescent="0.4">
      <c r="G1038" s="64"/>
      <c r="H1038" s="83">
        <v>43857</v>
      </c>
      <c r="I1038" s="84">
        <v>8991.509765625</v>
      </c>
      <c r="J1038" s="70">
        <v>31.833961486816399</v>
      </c>
      <c r="K1038" s="85">
        <f t="shared" si="114"/>
        <v>180.20092472139376</v>
      </c>
      <c r="L1038" s="59"/>
      <c r="M1038" s="83">
        <v>43857</v>
      </c>
      <c r="N1038" s="86">
        <f t="shared" si="115"/>
        <v>10645.830643184143</v>
      </c>
      <c r="O1038" s="86">
        <f t="shared" si="116"/>
        <v>8129.6910730809186</v>
      </c>
      <c r="P1038" s="86">
        <f t="shared" si="117"/>
        <v>7826.6734984293271</v>
      </c>
      <c r="Q1038" s="61">
        <f t="shared" si="112"/>
        <v>26602.195214694388</v>
      </c>
      <c r="R1038" s="61">
        <f t="shared" si="118"/>
        <v>-8219.3454091474796</v>
      </c>
      <c r="S1038" s="62">
        <f t="shared" si="113"/>
        <v>3.2365345280523501</v>
      </c>
      <c r="T1038" s="59"/>
      <c r="U1038" s="59"/>
      <c r="V1038" s="59"/>
    </row>
    <row r="1039" spans="7:22" x14ac:dyDescent="0.4">
      <c r="G1039" s="64"/>
      <c r="H1039" s="83">
        <v>43864</v>
      </c>
      <c r="I1039" s="84">
        <v>9401.099609375</v>
      </c>
      <c r="J1039" s="70">
        <v>34.808658599853501</v>
      </c>
      <c r="K1039" s="85">
        <f t="shared" si="114"/>
        <v>180.30338698456688</v>
      </c>
      <c r="L1039" s="59"/>
      <c r="M1039" s="83">
        <v>43864</v>
      </c>
      <c r="N1039" s="86">
        <f t="shared" si="115"/>
        <v>11130.779692163756</v>
      </c>
      <c r="O1039" s="86">
        <f t="shared" si="116"/>
        <v>8889.3630534278363</v>
      </c>
      <c r="P1039" s="86">
        <f t="shared" si="117"/>
        <v>7831.1237457352499</v>
      </c>
      <c r="Q1039" s="61">
        <f t="shared" si="112"/>
        <v>27851.266491326842</v>
      </c>
      <c r="R1039" s="61">
        <f t="shared" si="118"/>
        <v>-8228.8347427977151</v>
      </c>
      <c r="S1039" s="62">
        <f t="shared" si="113"/>
        <v>3.3845942179971051</v>
      </c>
      <c r="T1039" s="59"/>
      <c r="U1039" s="59"/>
      <c r="V1039" s="59"/>
    </row>
    <row r="1040" spans="7:22" x14ac:dyDescent="0.4">
      <c r="G1040" s="64"/>
      <c r="H1040" s="83">
        <v>43871</v>
      </c>
      <c r="I1040" s="84">
        <v>9623.580078125</v>
      </c>
      <c r="J1040" s="70">
        <v>36.4431343078613</v>
      </c>
      <c r="K1040" s="85">
        <f t="shared" si="114"/>
        <v>180.40590750779273</v>
      </c>
      <c r="L1040" s="59"/>
      <c r="M1040" s="83">
        <v>43871</v>
      </c>
      <c r="N1040" s="86">
        <f t="shared" si="115"/>
        <v>11394.193674183058</v>
      </c>
      <c r="O1040" s="86">
        <f t="shared" si="116"/>
        <v>9306.7720704633557</v>
      </c>
      <c r="P1040" s="86">
        <f t="shared" si="117"/>
        <v>7835.5765234522196</v>
      </c>
      <c r="Q1040" s="61">
        <f t="shared" si="112"/>
        <v>28536.54226809863</v>
      </c>
      <c r="R1040" s="61">
        <f t="shared" si="118"/>
        <v>-8238.3350319983801</v>
      </c>
      <c r="S1040" s="62">
        <f t="shared" si="113"/>
        <v>3.4638725127419945</v>
      </c>
      <c r="T1040" s="59"/>
      <c r="U1040" s="59"/>
      <c r="V1040" s="59"/>
    </row>
    <row r="1041" spans="7:22" x14ac:dyDescent="0.4">
      <c r="G1041" s="64"/>
      <c r="H1041" s="83">
        <v>43878</v>
      </c>
      <c r="I1041" s="84">
        <v>9446.6904296875</v>
      </c>
      <c r="J1041" s="70">
        <v>35.110328674316399</v>
      </c>
      <c r="K1041" s="85">
        <f t="shared" si="114"/>
        <v>180.50848632419797</v>
      </c>
      <c r="L1041" s="59"/>
      <c r="M1041" s="83">
        <v>43878</v>
      </c>
      <c r="N1041" s="86">
        <f t="shared" si="115"/>
        <v>11184.758630582555</v>
      </c>
      <c r="O1041" s="86">
        <f t="shared" si="116"/>
        <v>8966.4029314961808</v>
      </c>
      <c r="P1041" s="86">
        <f t="shared" si="117"/>
        <v>7840.0318330190285</v>
      </c>
      <c r="Q1041" s="61">
        <f t="shared" si="112"/>
        <v>27991.193395097762</v>
      </c>
      <c r="R1041" s="61">
        <f t="shared" si="118"/>
        <v>-8247.8462893977885</v>
      </c>
      <c r="S1041" s="62">
        <f t="shared" si="113"/>
        <v>3.393757886962455</v>
      </c>
      <c r="T1041" s="59"/>
      <c r="U1041" s="59"/>
      <c r="V1041" s="59"/>
    </row>
    <row r="1042" spans="7:22" x14ac:dyDescent="0.4">
      <c r="G1042" s="64"/>
      <c r="H1042" s="83">
        <v>43885</v>
      </c>
      <c r="I1042" s="84">
        <v>8461.830078125</v>
      </c>
      <c r="J1042" s="70">
        <v>28.0852947235107</v>
      </c>
      <c r="K1042" s="85">
        <f t="shared" si="114"/>
        <v>180.61112346692812</v>
      </c>
      <c r="L1042" s="59"/>
      <c r="M1042" s="83">
        <v>43885</v>
      </c>
      <c r="N1042" s="86">
        <f t="shared" si="115"/>
        <v>10018.696780769018</v>
      </c>
      <c r="O1042" s="86">
        <f t="shared" si="116"/>
        <v>7172.3643283645106</v>
      </c>
      <c r="P1042" s="86">
        <f t="shared" si="117"/>
        <v>7844.4896758752866</v>
      </c>
      <c r="Q1042" s="61">
        <f t="shared" si="112"/>
        <v>25035.550785008818</v>
      </c>
      <c r="R1042" s="61">
        <f t="shared" si="118"/>
        <v>-8257.3685276588603</v>
      </c>
      <c r="S1042" s="62">
        <f t="shared" si="113"/>
        <v>3.0319042563196499</v>
      </c>
      <c r="T1042" s="59"/>
      <c r="U1042" s="59"/>
      <c r="V1042" s="59"/>
    </row>
    <row r="1043" spans="7:22" x14ac:dyDescent="0.4">
      <c r="G1043" s="64"/>
      <c r="H1043" s="83">
        <v>43892</v>
      </c>
      <c r="I1043" s="84">
        <v>8530.33984375</v>
      </c>
      <c r="J1043" s="70">
        <v>28.268276214599599</v>
      </c>
      <c r="K1043" s="85">
        <f t="shared" si="114"/>
        <v>180.7138189691475</v>
      </c>
      <c r="L1043" s="59"/>
      <c r="M1043" s="83">
        <v>43892</v>
      </c>
      <c r="N1043" s="86">
        <f t="shared" si="115"/>
        <v>10099.811452415854</v>
      </c>
      <c r="O1043" s="86">
        <f t="shared" si="116"/>
        <v>7219.093762125387</v>
      </c>
      <c r="P1043" s="86">
        <f t="shared" si="117"/>
        <v>7848.9500534614226</v>
      </c>
      <c r="Q1043" s="61">
        <f t="shared" si="112"/>
        <v>25167.855268002666</v>
      </c>
      <c r="R1043" s="61">
        <f t="shared" si="118"/>
        <v>-8266.9017594591314</v>
      </c>
      <c r="S1043" s="62">
        <f t="shared" si="113"/>
        <v>3.0444120421783376</v>
      </c>
      <c r="T1043" s="59"/>
      <c r="U1043" s="59"/>
      <c r="V1043" s="59"/>
    </row>
    <row r="1044" spans="7:22" x14ac:dyDescent="0.4">
      <c r="G1044" s="64"/>
      <c r="H1044" s="83">
        <v>43899</v>
      </c>
      <c r="I1044" s="84">
        <v>7995.259765625</v>
      </c>
      <c r="J1044" s="70">
        <v>23.9014358520507</v>
      </c>
      <c r="K1044" s="85">
        <f t="shared" si="114"/>
        <v>180.81657286403936</v>
      </c>
      <c r="L1044" s="59"/>
      <c r="M1044" s="83">
        <v>43899</v>
      </c>
      <c r="N1044" s="86">
        <f t="shared" si="115"/>
        <v>9466.2835977236409</v>
      </c>
      <c r="O1044" s="86">
        <f t="shared" si="116"/>
        <v>6103.8991254891171</v>
      </c>
      <c r="P1044" s="86">
        <f t="shared" si="117"/>
        <v>7853.4129672186846</v>
      </c>
      <c r="Q1044" s="61">
        <f t="shared" si="112"/>
        <v>23423.595690431444</v>
      </c>
      <c r="R1044" s="61">
        <f t="shared" si="118"/>
        <v>-8276.4459974907768</v>
      </c>
      <c r="S1044" s="62">
        <f t="shared" si="113"/>
        <v>2.8301514560154111</v>
      </c>
      <c r="T1044" s="59"/>
      <c r="U1044" s="59"/>
      <c r="V1044" s="59"/>
    </row>
    <row r="1045" spans="7:22" ht="17.5" customHeight="1" thickBot="1" x14ac:dyDescent="0.45">
      <c r="G1045" s="65" t="s">
        <v>48</v>
      </c>
      <c r="H1045" s="88">
        <v>43906</v>
      </c>
      <c r="I1045" s="89">
        <v>6994.2900390625</v>
      </c>
      <c r="J1045" s="70">
        <v>17.956983566284102</v>
      </c>
      <c r="K1045" s="85">
        <f t="shared" si="114"/>
        <v>180.91938518480575</v>
      </c>
      <c r="L1045" s="59"/>
      <c r="M1045" s="88">
        <v>43906</v>
      </c>
      <c r="N1045" s="86">
        <f t="shared" si="115"/>
        <v>8281.1484573851703</v>
      </c>
      <c r="O1045" s="86">
        <f t="shared" si="116"/>
        <v>4585.8172272633501</v>
      </c>
      <c r="P1045" s="86">
        <f t="shared" si="117"/>
        <v>7857.8784185891391</v>
      </c>
      <c r="Q1045" s="61">
        <f t="shared" si="112"/>
        <v>20724.844103237658</v>
      </c>
      <c r="R1045" s="61">
        <f t="shared" si="118"/>
        <v>-8286.0012544606252</v>
      </c>
      <c r="S1045" s="62">
        <f t="shared" si="113"/>
        <v>2.5011876617905164</v>
      </c>
      <c r="T1045" s="59"/>
      <c r="U1045" s="59"/>
      <c r="V1045" s="59"/>
    </row>
    <row r="1046" spans="7:22" ht="17.5" customHeight="1" thickBot="1" x14ac:dyDescent="0.45">
      <c r="G1046" s="66" t="s">
        <v>50</v>
      </c>
      <c r="H1046" s="93">
        <v>43913</v>
      </c>
      <c r="I1046" s="94">
        <v>7588.3701171875</v>
      </c>
      <c r="J1046" s="70">
        <v>20.961357116699201</v>
      </c>
      <c r="K1046" s="85">
        <f t="shared" si="114"/>
        <v>181.02225596466764</v>
      </c>
      <c r="L1046" s="59"/>
      <c r="M1046" s="93">
        <v>43913</v>
      </c>
      <c r="N1046" s="86">
        <f t="shared" si="115"/>
        <v>8984.5315448825713</v>
      </c>
      <c r="O1046" s="86">
        <f t="shared" si="116"/>
        <v>5353.0679146503153</v>
      </c>
      <c r="P1046" s="86">
        <f t="shared" si="117"/>
        <v>7862.346409015674</v>
      </c>
      <c r="Q1046" s="61">
        <f t="shared" si="112"/>
        <v>22199.945868548559</v>
      </c>
      <c r="R1046" s="61">
        <f t="shared" si="118"/>
        <v>-8295.567543090172</v>
      </c>
      <c r="S1046" s="62">
        <f t="shared" si="113"/>
        <v>2.6761214049833271</v>
      </c>
      <c r="T1046" s="59"/>
      <c r="U1046" s="59"/>
      <c r="V1046" s="59"/>
    </row>
    <row r="1047" spans="7:22" ht="17.5" customHeight="1" thickBot="1" x14ac:dyDescent="0.45">
      <c r="G1047" s="65" t="s">
        <v>48</v>
      </c>
      <c r="H1047" s="88">
        <v>43920</v>
      </c>
      <c r="I1047" s="89">
        <v>7528.10986328125</v>
      </c>
      <c r="J1047" s="70">
        <v>20.5357666015625</v>
      </c>
      <c r="K1047" s="85">
        <f t="shared" si="114"/>
        <v>181.12518523686489</v>
      </c>
      <c r="L1047" s="59"/>
      <c r="M1047" s="88">
        <v>43920</v>
      </c>
      <c r="N1047" s="86">
        <f t="shared" si="115"/>
        <v>8913.1841878398445</v>
      </c>
      <c r="O1047" s="86">
        <f t="shared" si="116"/>
        <v>5244.381491406145</v>
      </c>
      <c r="P1047" s="86">
        <f t="shared" si="117"/>
        <v>7866.8169399419958</v>
      </c>
      <c r="Q1047" s="61">
        <f t="shared" si="112"/>
        <v>22024.382619187985</v>
      </c>
      <c r="R1047" s="61">
        <f t="shared" si="118"/>
        <v>-8305.1448761156025</v>
      </c>
      <c r="S1047" s="62">
        <f t="shared" si="113"/>
        <v>2.6518962580083256</v>
      </c>
      <c r="T1047" s="59"/>
      <c r="U1047" s="59"/>
      <c r="V1047" s="59"/>
    </row>
    <row r="1048" spans="7:22" ht="17.5" customHeight="1" thickBot="1" x14ac:dyDescent="0.45">
      <c r="G1048" s="66" t="s">
        <v>50</v>
      </c>
      <c r="H1048" s="93">
        <v>43927</v>
      </c>
      <c r="I1048" s="94">
        <v>8238.5302734375</v>
      </c>
      <c r="J1048" s="70">
        <v>24.4431037902832</v>
      </c>
      <c r="K1048" s="85">
        <f t="shared" si="114"/>
        <v>181.22817303465624</v>
      </c>
      <c r="L1048" s="59"/>
      <c r="M1048" s="93">
        <v>43927</v>
      </c>
      <c r="N1048" s="86">
        <f t="shared" si="115"/>
        <v>9754.3127156537885</v>
      </c>
      <c r="O1048" s="86">
        <f t="shared" si="116"/>
        <v>6242.2291603434523</v>
      </c>
      <c r="P1048" s="86">
        <f t="shared" si="117"/>
        <v>7871.2900128126339</v>
      </c>
      <c r="Q1048" s="61">
        <f t="shared" si="112"/>
        <v>23867.831888809877</v>
      </c>
      <c r="R1048" s="61">
        <f t="shared" si="118"/>
        <v>-8314.7332662878034</v>
      </c>
      <c r="S1048" s="62">
        <f t="shared" si="113"/>
        <v>2.8705469104562042</v>
      </c>
      <c r="T1048" s="59"/>
      <c r="U1048" s="59"/>
      <c r="V1048" s="59"/>
    </row>
    <row r="1049" spans="7:22" x14ac:dyDescent="0.4">
      <c r="G1049" s="64"/>
      <c r="H1049" s="83">
        <v>43934</v>
      </c>
      <c r="I1049" s="84">
        <v>8832.41015625</v>
      </c>
      <c r="J1049" s="70">
        <v>28.006690979003899</v>
      </c>
      <c r="K1049" s="85">
        <f t="shared" si="114"/>
        <v>181.33121939131934</v>
      </c>
      <c r="L1049" s="59"/>
      <c r="M1049" s="83">
        <v>43934</v>
      </c>
      <c r="N1049" s="86">
        <f t="shared" si="115"/>
        <v>10457.45877450439</v>
      </c>
      <c r="O1049" s="86">
        <f t="shared" si="116"/>
        <v>7152.2906670863722</v>
      </c>
      <c r="P1049" s="86">
        <f t="shared" si="117"/>
        <v>7875.7656290729374</v>
      </c>
      <c r="Q1049" s="61">
        <f t="shared" si="112"/>
        <v>25485.5150706637</v>
      </c>
      <c r="R1049" s="61">
        <f t="shared" si="118"/>
        <v>-8324.3327263723859</v>
      </c>
      <c r="S1049" s="62">
        <f t="shared" si="113"/>
        <v>3.0615685254774636</v>
      </c>
      <c r="T1049" s="59"/>
      <c r="U1049" s="59"/>
      <c r="V1049" s="59"/>
    </row>
    <row r="1050" spans="7:22" x14ac:dyDescent="0.4">
      <c r="G1050" s="64"/>
      <c r="H1050" s="83">
        <v>43941</v>
      </c>
      <c r="I1050" s="84">
        <v>8786.599609375</v>
      </c>
      <c r="J1050" s="70">
        <v>27.640684127807599</v>
      </c>
      <c r="K1050" s="85">
        <f t="shared" si="114"/>
        <v>181.43432434015077</v>
      </c>
      <c r="L1050" s="59"/>
      <c r="M1050" s="83">
        <v>43941</v>
      </c>
      <c r="N1050" s="86">
        <f t="shared" si="115"/>
        <v>10403.219682692759</v>
      </c>
      <c r="O1050" s="86">
        <f t="shared" si="116"/>
        <v>7058.8205963856435</v>
      </c>
      <c r="P1050" s="86">
        <f t="shared" si="117"/>
        <v>7880.2437901690782</v>
      </c>
      <c r="Q1050" s="61">
        <f t="shared" si="112"/>
        <v>25342.284069247482</v>
      </c>
      <c r="R1050" s="61">
        <f t="shared" si="118"/>
        <v>-8333.9432691496986</v>
      </c>
      <c r="S1050" s="62">
        <f t="shared" si="113"/>
        <v>3.0408515213990799</v>
      </c>
      <c r="T1050" s="59"/>
      <c r="U1050" s="59"/>
      <c r="V1050" s="59"/>
    </row>
    <row r="1051" spans="7:22" x14ac:dyDescent="0.4">
      <c r="G1051" s="64"/>
      <c r="H1051" s="83">
        <v>43948</v>
      </c>
      <c r="I1051" s="84">
        <v>8718.1796875</v>
      </c>
      <c r="J1051" s="70">
        <v>27.180711746215799</v>
      </c>
      <c r="K1051" s="85">
        <f t="shared" si="114"/>
        <v>181.53748791446606</v>
      </c>
      <c r="L1051" s="59"/>
      <c r="M1051" s="83">
        <v>43948</v>
      </c>
      <c r="N1051" s="86">
        <f t="shared" si="115"/>
        <v>10322.211384877659</v>
      </c>
      <c r="O1051" s="86">
        <f t="shared" si="116"/>
        <v>6941.3538033809691</v>
      </c>
      <c r="P1051" s="86">
        <f t="shared" si="117"/>
        <v>7884.7244975480498</v>
      </c>
      <c r="Q1051" s="61">
        <f t="shared" si="112"/>
        <v>25148.289685806678</v>
      </c>
      <c r="R1051" s="61">
        <f t="shared" si="118"/>
        <v>-8343.5649074148423</v>
      </c>
      <c r="S1051" s="62">
        <f t="shared" si="113"/>
        <v>3.0140940910590444</v>
      </c>
      <c r="T1051" s="59"/>
      <c r="U1051" s="59"/>
      <c r="V1051" s="59"/>
    </row>
    <row r="1052" spans="7:22" x14ac:dyDescent="0.4">
      <c r="G1052" s="64"/>
      <c r="H1052" s="83">
        <v>43955</v>
      </c>
      <c r="I1052" s="84">
        <v>9220.349609375</v>
      </c>
      <c r="J1052" s="70">
        <v>30.368408203125</v>
      </c>
      <c r="K1052" s="85">
        <f t="shared" si="114"/>
        <v>181.64071014759963</v>
      </c>
      <c r="L1052" s="59"/>
      <c r="M1052" s="83">
        <v>43955</v>
      </c>
      <c r="N1052" s="86">
        <f t="shared" si="115"/>
        <v>10916.774042510568</v>
      </c>
      <c r="O1052" s="86">
        <f t="shared" si="116"/>
        <v>7755.4211144870269</v>
      </c>
      <c r="P1052" s="86">
        <f t="shared" si="117"/>
        <v>7889.2077526576695</v>
      </c>
      <c r="Q1052" s="61">
        <f t="shared" si="112"/>
        <v>26561.402909655262</v>
      </c>
      <c r="R1052" s="61">
        <f t="shared" si="118"/>
        <v>-8353.1976539776933</v>
      </c>
      <c r="S1052" s="62">
        <f t="shared" si="113"/>
        <v>3.1797886282514862</v>
      </c>
      <c r="T1052" s="59"/>
      <c r="U1052" s="59"/>
      <c r="V1052" s="59"/>
    </row>
    <row r="1053" spans="7:22" x14ac:dyDescent="0.4">
      <c r="G1053" s="64"/>
      <c r="H1053" s="83">
        <v>43962</v>
      </c>
      <c r="I1053" s="84">
        <v>9152.6396484375</v>
      </c>
      <c r="J1053" s="70">
        <v>29.913375854492099</v>
      </c>
      <c r="K1053" s="85">
        <f t="shared" si="114"/>
        <v>181.74399107290492</v>
      </c>
      <c r="L1053" s="59"/>
      <c r="M1053" s="83">
        <v>43962</v>
      </c>
      <c r="N1053" s="86">
        <f t="shared" si="115"/>
        <v>10836.60632921363</v>
      </c>
      <c r="O1053" s="86">
        <f t="shared" si="116"/>
        <v>7639.2158968556632</v>
      </c>
      <c r="P1053" s="86">
        <f t="shared" si="117"/>
        <v>7893.6935569465768</v>
      </c>
      <c r="Q1053" s="61">
        <f t="shared" si="112"/>
        <v>26369.515783015871</v>
      </c>
      <c r="R1053" s="61">
        <f t="shared" si="118"/>
        <v>-8362.8415216629146</v>
      </c>
      <c r="S1053" s="62">
        <f t="shared" si="113"/>
        <v>3.1531765506626996</v>
      </c>
      <c r="T1053" s="59"/>
      <c r="U1053" s="59"/>
      <c r="V1053" s="59"/>
    </row>
    <row r="1054" spans="7:22" x14ac:dyDescent="0.4">
      <c r="G1054" s="64"/>
      <c r="H1054" s="83">
        <v>43969</v>
      </c>
      <c r="I1054" s="84">
        <v>9413.990234375</v>
      </c>
      <c r="J1054" s="70">
        <v>31.602430343627901</v>
      </c>
      <c r="K1054" s="85">
        <f t="shared" si="114"/>
        <v>181.84733072375431</v>
      </c>
      <c r="L1054" s="59"/>
      <c r="M1054" s="83">
        <v>43969</v>
      </c>
      <c r="N1054" s="86">
        <f t="shared" si="115"/>
        <v>11146.042024543065</v>
      </c>
      <c r="O1054" s="86">
        <f t="shared" si="116"/>
        <v>8070.5631298402013</v>
      </c>
      <c r="P1054" s="86">
        <f t="shared" si="117"/>
        <v>7898.1819118642352</v>
      </c>
      <c r="Q1054" s="61">
        <f t="shared" si="112"/>
        <v>27114.7870662475</v>
      </c>
      <c r="R1054" s="61">
        <f t="shared" si="118"/>
        <v>-8372.4965233099774</v>
      </c>
      <c r="S1054" s="62">
        <f t="shared" si="113"/>
        <v>3.2385545924990073</v>
      </c>
      <c r="T1054" s="59"/>
      <c r="U1054" s="59"/>
      <c r="V1054" s="59"/>
    </row>
    <row r="1055" spans="7:22" x14ac:dyDescent="0.4">
      <c r="G1055" s="64"/>
      <c r="H1055" s="83">
        <v>43976</v>
      </c>
      <c r="I1055" s="84">
        <v>9555.5302734375</v>
      </c>
      <c r="J1055" s="70">
        <v>32.512496948242102</v>
      </c>
      <c r="K1055" s="85">
        <f t="shared" si="114"/>
        <v>181.95072913353914</v>
      </c>
      <c r="L1055" s="59"/>
      <c r="M1055" s="83">
        <v>43976</v>
      </c>
      <c r="N1055" s="86">
        <f t="shared" si="115"/>
        <v>11313.623590305209</v>
      </c>
      <c r="O1055" s="86">
        <f t="shared" si="116"/>
        <v>8302.9740521976073</v>
      </c>
      <c r="P1055" s="86">
        <f t="shared" si="117"/>
        <v>7902.6728188609322</v>
      </c>
      <c r="Q1055" s="61">
        <f t="shared" si="112"/>
        <v>27519.270461363747</v>
      </c>
      <c r="R1055" s="61">
        <f t="shared" si="118"/>
        <v>-8382.1626717731742</v>
      </c>
      <c r="S1055" s="62">
        <f t="shared" si="113"/>
        <v>3.2830752085060984</v>
      </c>
      <c r="T1055" s="59"/>
      <c r="U1055" s="59"/>
      <c r="V1055" s="59"/>
    </row>
    <row r="1056" spans="7:22" ht="17.5" customHeight="1" thickBot="1" x14ac:dyDescent="0.45">
      <c r="G1056" s="67" t="s">
        <v>51</v>
      </c>
      <c r="H1056" s="97">
        <v>43983</v>
      </c>
      <c r="I1056" s="98">
        <v>9824.3896484375</v>
      </c>
      <c r="J1056" s="70">
        <v>34.374660491943303</v>
      </c>
      <c r="K1056" s="85">
        <f t="shared" si="114"/>
        <v>182.05418633566973</v>
      </c>
      <c r="L1056" s="59"/>
      <c r="M1056" s="97">
        <v>43983</v>
      </c>
      <c r="N1056" s="86">
        <f t="shared" si="115"/>
        <v>11631.949594245592</v>
      </c>
      <c r="O1056" s="86">
        <f t="shared" si="116"/>
        <v>8778.5295165752941</v>
      </c>
      <c r="P1056" s="86">
        <f t="shared" si="117"/>
        <v>7907.1662793877804</v>
      </c>
      <c r="Q1056" s="61">
        <f t="shared" si="112"/>
        <v>28317.645390208669</v>
      </c>
      <c r="R1056" s="61">
        <f t="shared" si="118"/>
        <v>-8391.8399799216404</v>
      </c>
      <c r="S1056" s="62">
        <f t="shared" si="113"/>
        <v>3.3744262829083507</v>
      </c>
      <c r="T1056" s="59"/>
      <c r="U1056" s="59"/>
      <c r="V1056" s="59"/>
    </row>
    <row r="1057" spans="1:22" x14ac:dyDescent="0.4">
      <c r="G1057" s="64"/>
      <c r="H1057" s="83">
        <v>43990</v>
      </c>
      <c r="I1057" s="84">
        <v>9663.7802734375</v>
      </c>
      <c r="J1057" s="70">
        <v>33.167839050292898</v>
      </c>
      <c r="K1057" s="85">
        <f t="shared" si="114"/>
        <v>182.15770236357542</v>
      </c>
      <c r="L1057" s="59"/>
      <c r="M1057" s="83">
        <v>43990</v>
      </c>
      <c r="N1057" s="86">
        <f t="shared" si="115"/>
        <v>11441.790182697781</v>
      </c>
      <c r="O1057" s="86">
        <f t="shared" si="116"/>
        <v>8470.333959291258</v>
      </c>
      <c r="P1057" s="86">
        <f t="shared" si="117"/>
        <v>7911.6622948967179</v>
      </c>
      <c r="Q1057" s="61">
        <f t="shared" si="112"/>
        <v>27823.786436885755</v>
      </c>
      <c r="R1057" s="61">
        <f t="shared" si="118"/>
        <v>-8401.528460639367</v>
      </c>
      <c r="S1057" s="62">
        <f t="shared" si="113"/>
        <v>3.3117529229637732</v>
      </c>
      <c r="T1057" s="59"/>
      <c r="U1057" s="59"/>
      <c r="V1057" s="59"/>
    </row>
    <row r="1058" spans="1:22" ht="17.5" customHeight="1" x14ac:dyDescent="0.4">
      <c r="A1058" s="4"/>
      <c r="G1058" s="64"/>
      <c r="H1058" s="83">
        <v>43997</v>
      </c>
      <c r="I1058" s="84">
        <v>10008.6396484375</v>
      </c>
      <c r="J1058" s="70">
        <v>35.564170837402301</v>
      </c>
      <c r="K1058" s="85">
        <f t="shared" si="114"/>
        <v>182.26127725070458</v>
      </c>
      <c r="L1058" s="85"/>
      <c r="M1058" s="83">
        <v>43997</v>
      </c>
      <c r="N1058" s="86">
        <f t="shared" si="115"/>
        <v>11850.099198387221</v>
      </c>
      <c r="O1058" s="86">
        <f t="shared" si="116"/>
        <v>9082.3042020105404</v>
      </c>
      <c r="P1058" s="86">
        <f t="shared" si="117"/>
        <v>7916.160866840507</v>
      </c>
      <c r="Q1058" s="61">
        <f t="shared" si="112"/>
        <v>28848.564267238267</v>
      </c>
      <c r="R1058" s="61">
        <f t="shared" si="118"/>
        <v>-8411.2281268252191</v>
      </c>
      <c r="S1058" s="62">
        <f t="shared" si="113"/>
        <v>3.4297683801053949</v>
      </c>
      <c r="T1058" s="59"/>
      <c r="U1058" s="59"/>
      <c r="V1058" s="59"/>
    </row>
    <row r="1059" spans="1:22" ht="17.5" customHeight="1" x14ac:dyDescent="0.4">
      <c r="G1059" s="64"/>
      <c r="H1059" s="83">
        <v>44004</v>
      </c>
      <c r="I1059" s="84">
        <v>9849.3603515625</v>
      </c>
      <c r="J1059" s="70">
        <v>34.456272125244098</v>
      </c>
      <c r="K1059" s="85">
        <f t="shared" si="114"/>
        <v>182.36491103052455</v>
      </c>
      <c r="L1059" s="59"/>
      <c r="M1059" s="83">
        <v>44004</v>
      </c>
      <c r="N1059" s="86">
        <f t="shared" si="115"/>
        <v>11661.514582044003</v>
      </c>
      <c r="O1059" s="86">
        <f t="shared" si="116"/>
        <v>8799.3713262564361</v>
      </c>
      <c r="P1059" s="86">
        <f t="shared" si="117"/>
        <v>7920.6619966727376</v>
      </c>
      <c r="Q1059" s="61">
        <f t="shared" si="112"/>
        <v>28381.547904973177</v>
      </c>
      <c r="R1059" s="61">
        <f t="shared" si="118"/>
        <v>-8420.9389913929572</v>
      </c>
      <c r="S1059" s="62">
        <f t="shared" si="113"/>
        <v>3.3703542958786379</v>
      </c>
      <c r="T1059" s="59"/>
      <c r="U1059" s="59"/>
      <c r="V1059" s="59"/>
    </row>
    <row r="1060" spans="1:22" x14ac:dyDescent="0.4">
      <c r="G1060" s="64"/>
      <c r="H1060" s="83">
        <v>44011</v>
      </c>
      <c r="I1060" s="84">
        <v>10341.8896484375</v>
      </c>
      <c r="J1060" s="70">
        <v>37.960498809814403</v>
      </c>
      <c r="K1060" s="85">
        <f t="shared" si="114"/>
        <v>182.46860373652171</v>
      </c>
      <c r="L1060" s="59"/>
      <c r="M1060" s="83">
        <v>44011</v>
      </c>
      <c r="N1060" s="86">
        <f t="shared" si="115"/>
        <v>12244.662865036869</v>
      </c>
      <c r="O1060" s="86">
        <f t="shared" si="116"/>
        <v>9694.2734705403382</v>
      </c>
      <c r="P1060" s="86">
        <f t="shared" si="117"/>
        <v>7925.1656858478245</v>
      </c>
      <c r="Q1060" s="61">
        <f t="shared" si="112"/>
        <v>29864.102021425031</v>
      </c>
      <c r="R1060" s="61">
        <f t="shared" si="118"/>
        <v>-8430.6610672712468</v>
      </c>
      <c r="S1060" s="62">
        <f t="shared" si="113"/>
        <v>3.5423203213993215</v>
      </c>
      <c r="T1060" s="59"/>
      <c r="U1060" s="59"/>
      <c r="V1060" s="59"/>
    </row>
    <row r="1061" spans="1:22" x14ac:dyDescent="0.4">
      <c r="G1061" s="64"/>
      <c r="H1061" s="83">
        <v>44018</v>
      </c>
      <c r="I1061" s="84">
        <v>10836.330078125</v>
      </c>
      <c r="J1061" s="70">
        <v>41.573554992675703</v>
      </c>
      <c r="K1061" s="85">
        <f t="shared" si="114"/>
        <v>182.57235540220151</v>
      </c>
      <c r="L1061" s="59"/>
      <c r="M1061" s="83">
        <v>44018</v>
      </c>
      <c r="N1061" s="86">
        <f t="shared" si="115"/>
        <v>12830.073904428698</v>
      </c>
      <c r="O1061" s="86">
        <f t="shared" si="116"/>
        <v>10616.96826642717</v>
      </c>
      <c r="P1061" s="86">
        <f t="shared" si="117"/>
        <v>7929.6719358210112</v>
      </c>
      <c r="Q1061" s="61">
        <f t="shared" si="112"/>
        <v>31376.714106676878</v>
      </c>
      <c r="R1061" s="61">
        <f t="shared" si="118"/>
        <v>-8440.3943674036818</v>
      </c>
      <c r="S1061" s="62">
        <f t="shared" si="113"/>
        <v>3.7174464534325486</v>
      </c>
      <c r="T1061" s="59"/>
      <c r="U1061" s="59"/>
      <c r="V1061" s="59"/>
    </row>
    <row r="1062" spans="1:22" x14ac:dyDescent="0.4">
      <c r="G1062" s="64"/>
      <c r="H1062" s="83">
        <v>44025</v>
      </c>
      <c r="I1062" s="84">
        <v>10645.2197265625</v>
      </c>
      <c r="J1062" s="70">
        <v>40.074916839599602</v>
      </c>
      <c r="K1062" s="85">
        <f t="shared" si="114"/>
        <v>182.67616606108842</v>
      </c>
      <c r="L1062" s="59"/>
      <c r="M1062" s="83">
        <v>44025</v>
      </c>
      <c r="N1062" s="86">
        <f t="shared" si="115"/>
        <v>12603.801733244292</v>
      </c>
      <c r="O1062" s="86">
        <f t="shared" si="116"/>
        <v>10234.249162495136</v>
      </c>
      <c r="P1062" s="86">
        <f t="shared" si="117"/>
        <v>7934.1807480483667</v>
      </c>
      <c r="Q1062" s="61">
        <f t="shared" si="112"/>
        <v>30772.231643787793</v>
      </c>
      <c r="R1062" s="61">
        <f t="shared" si="118"/>
        <v>-8450.1389047487992</v>
      </c>
      <c r="S1062" s="62">
        <f t="shared" si="113"/>
        <v>3.6416243556060897</v>
      </c>
      <c r="T1062" s="59"/>
      <c r="U1062" s="59"/>
      <c r="V1062" s="59"/>
    </row>
    <row r="1063" spans="1:22" x14ac:dyDescent="0.4">
      <c r="G1063" s="64"/>
      <c r="H1063" s="83">
        <v>44032</v>
      </c>
      <c r="I1063" s="84">
        <v>10483.1298828125</v>
      </c>
      <c r="J1063" s="70">
        <v>38.811214447021399</v>
      </c>
      <c r="K1063" s="85">
        <f t="shared" si="114"/>
        <v>182.78003574672599</v>
      </c>
      <c r="L1063" s="59"/>
      <c r="M1063" s="83">
        <v>44032</v>
      </c>
      <c r="N1063" s="86">
        <f t="shared" si="115"/>
        <v>12411.889465947463</v>
      </c>
      <c r="O1063" s="86">
        <f t="shared" si="116"/>
        <v>9911.5274659124261</v>
      </c>
      <c r="P1063" s="86">
        <f t="shared" si="117"/>
        <v>7938.6921239867897</v>
      </c>
      <c r="Q1063" s="61">
        <f t="shared" si="112"/>
        <v>30262.109055846675</v>
      </c>
      <c r="R1063" s="61">
        <f t="shared" si="118"/>
        <v>-8459.8946922800969</v>
      </c>
      <c r="S1063" s="62">
        <f t="shared" si="113"/>
        <v>3.5771259757478706</v>
      </c>
      <c r="T1063" s="59"/>
      <c r="U1063" s="59"/>
      <c r="V1063" s="59"/>
    </row>
    <row r="1064" spans="1:22" x14ac:dyDescent="0.4">
      <c r="G1064" s="64"/>
      <c r="H1064" s="83">
        <v>44039</v>
      </c>
      <c r="I1064" s="84">
        <v>10905.8798828125</v>
      </c>
      <c r="J1064" s="70">
        <v>41.961814880371001</v>
      </c>
      <c r="K1064" s="85">
        <f t="shared" si="114"/>
        <v>182.88396449267682</v>
      </c>
      <c r="L1064" s="59"/>
      <c r="M1064" s="83">
        <v>44039</v>
      </c>
      <c r="N1064" s="86">
        <f t="shared" si="115"/>
        <v>12912.419968801592</v>
      </c>
      <c r="O1064" s="86">
        <f t="shared" si="116"/>
        <v>10716.121271444754</v>
      </c>
      <c r="P1064" s="86">
        <f t="shared" si="117"/>
        <v>7943.2060650940066</v>
      </c>
      <c r="Q1064" s="61">
        <f t="shared" si="112"/>
        <v>31571.747305340356</v>
      </c>
      <c r="R1064" s="61">
        <f t="shared" si="118"/>
        <v>-8469.6617429860507</v>
      </c>
      <c r="S1064" s="62">
        <f t="shared" si="113"/>
        <v>3.7276278868498789</v>
      </c>
      <c r="T1064" s="59"/>
      <c r="U1064" s="59"/>
      <c r="V1064" s="59"/>
    </row>
    <row r="1065" spans="1:22" x14ac:dyDescent="0.4">
      <c r="E1065" s="4"/>
      <c r="F1065" s="4"/>
      <c r="G1065" s="64"/>
      <c r="H1065" s="83">
        <v>44046</v>
      </c>
      <c r="I1065" s="84">
        <v>11139.3896484375</v>
      </c>
      <c r="J1065" s="70">
        <v>43.7374267578125</v>
      </c>
      <c r="K1065" s="85">
        <f t="shared" si="114"/>
        <v>182.98795233252261</v>
      </c>
      <c r="L1065" s="59"/>
      <c r="M1065" s="83">
        <v>44046</v>
      </c>
      <c r="N1065" s="86">
        <f t="shared" si="115"/>
        <v>13188.892494903617</v>
      </c>
      <c r="O1065" s="86">
        <f t="shared" si="116"/>
        <v>11169.573350767985</v>
      </c>
      <c r="P1065" s="86">
        <f t="shared" si="117"/>
        <v>7947.7225728285721</v>
      </c>
      <c r="Q1065" s="61">
        <f t="shared" si="112"/>
        <v>32306.188418500176</v>
      </c>
      <c r="R1065" s="61">
        <f t="shared" si="118"/>
        <v>-8479.4400698701338</v>
      </c>
      <c r="S1065" s="62">
        <f t="shared" si="113"/>
        <v>3.8099435991408521</v>
      </c>
      <c r="T1065" s="59"/>
      <c r="U1065" s="59"/>
      <c r="V1065" s="59"/>
    </row>
    <row r="1066" spans="1:22" x14ac:dyDescent="0.4">
      <c r="B1066" s="27"/>
      <c r="C1066" s="4"/>
      <c r="D1066" s="4"/>
      <c r="G1066" s="64"/>
      <c r="H1066" s="83">
        <v>44053</v>
      </c>
      <c r="I1066" s="84">
        <v>11164.4501953125</v>
      </c>
      <c r="J1066" s="70">
        <v>43.9204292297363</v>
      </c>
      <c r="K1066" s="85">
        <f t="shared" si="114"/>
        <v>183.09199929986417</v>
      </c>
      <c r="L1066" s="59"/>
      <c r="M1066" s="83">
        <v>44053</v>
      </c>
      <c r="N1066" s="86">
        <f t="shared" si="115"/>
        <v>13218.563856533761</v>
      </c>
      <c r="O1066" s="86">
        <f t="shared" si="116"/>
        <v>11216.308142570972</v>
      </c>
      <c r="P1066" s="86">
        <f t="shared" si="117"/>
        <v>7952.2416486498705</v>
      </c>
      <c r="Q1066" s="61">
        <f t="shared" si="112"/>
        <v>32387.113647754602</v>
      </c>
      <c r="R1066" s="61">
        <f t="shared" si="118"/>
        <v>-8489.2296859508278</v>
      </c>
      <c r="S1066" s="62">
        <f t="shared" si="113"/>
        <v>3.8150827396451952</v>
      </c>
      <c r="T1066" s="59"/>
      <c r="U1066" s="59"/>
      <c r="V1066" s="59"/>
    </row>
    <row r="1067" spans="1:22" x14ac:dyDescent="0.4">
      <c r="G1067" s="64"/>
      <c r="H1067" s="83">
        <v>44060</v>
      </c>
      <c r="I1067" s="84">
        <v>11555.16015625</v>
      </c>
      <c r="J1067" s="70">
        <v>47.041347503662102</v>
      </c>
      <c r="K1067" s="85">
        <f t="shared" si="114"/>
        <v>183.1961054283214</v>
      </c>
      <c r="L1067" s="59"/>
      <c r="M1067" s="83">
        <v>44060</v>
      </c>
      <c r="N1067" s="86">
        <f t="shared" si="115"/>
        <v>13681.159369764191</v>
      </c>
      <c r="O1067" s="86">
        <f t="shared" si="116"/>
        <v>12013.321779779058</v>
      </c>
      <c r="P1067" s="86">
        <f t="shared" si="117"/>
        <v>7956.7632940181165</v>
      </c>
      <c r="Q1067" s="61">
        <f t="shared" si="112"/>
        <v>33651.244443561365</v>
      </c>
      <c r="R1067" s="61">
        <f t="shared" si="118"/>
        <v>-8499.0306042616485</v>
      </c>
      <c r="S1067" s="62">
        <f t="shared" si="113"/>
        <v>3.9594214929274054</v>
      </c>
      <c r="T1067" s="59"/>
      <c r="U1067" s="59"/>
      <c r="V1067" s="59"/>
    </row>
    <row r="1068" spans="1:22" x14ac:dyDescent="0.4">
      <c r="G1068" s="64"/>
      <c r="H1068" s="83">
        <v>44067</v>
      </c>
      <c r="I1068" s="84">
        <v>11995.849609375</v>
      </c>
      <c r="J1068" s="70">
        <v>50.632148742675703</v>
      </c>
      <c r="K1068" s="85">
        <f t="shared" si="114"/>
        <v>183.3002707515333</v>
      </c>
      <c r="L1068" s="59"/>
      <c r="M1068" s="83">
        <v>44067</v>
      </c>
      <c r="N1068" s="86">
        <f t="shared" si="115"/>
        <v>14202.929951846194</v>
      </c>
      <c r="O1068" s="86">
        <f t="shared" si="116"/>
        <v>12930.33315425428</v>
      </c>
      <c r="P1068" s="86">
        <f t="shared" si="117"/>
        <v>7961.2875103943552</v>
      </c>
      <c r="Q1068" s="61">
        <f t="shared" si="112"/>
        <v>35094.550616494831</v>
      </c>
      <c r="R1068" s="61">
        <f t="shared" si="118"/>
        <v>-8508.8428378511562</v>
      </c>
      <c r="S1068" s="62">
        <f t="shared" si="113"/>
        <v>4.124479824727576</v>
      </c>
      <c r="T1068" s="59"/>
      <c r="U1068" s="59"/>
      <c r="V1068" s="59"/>
    </row>
    <row r="1069" spans="1:22" x14ac:dyDescent="0.4">
      <c r="G1069" s="59"/>
      <c r="H1069" s="83">
        <v>44074</v>
      </c>
      <c r="I1069" s="84">
        <v>11622.1298828125</v>
      </c>
      <c r="J1069" s="70">
        <v>47.362842559814403</v>
      </c>
      <c r="K1069" s="85">
        <f t="shared" si="114"/>
        <v>183.40449530315803</v>
      </c>
      <c r="L1069" s="59"/>
      <c r="M1069" s="83">
        <v>44074</v>
      </c>
      <c r="N1069" s="86">
        <f t="shared" si="115"/>
        <v>13760.450655186618</v>
      </c>
      <c r="O1069" s="86">
        <f t="shared" si="116"/>
        <v>12095.424520561835</v>
      </c>
      <c r="P1069" s="86">
        <f t="shared" si="117"/>
        <v>7965.8142992404619</v>
      </c>
      <c r="Q1069" s="61">
        <f t="shared" si="112"/>
        <v>33821.689474988918</v>
      </c>
      <c r="R1069" s="61">
        <f t="shared" si="118"/>
        <v>-8518.6663997829764</v>
      </c>
      <c r="S1069" s="62">
        <f t="shared" si="113"/>
        <v>3.9703033183516339</v>
      </c>
      <c r="T1069" s="59"/>
      <c r="U1069" s="59"/>
      <c r="V1069" s="59"/>
    </row>
    <row r="1070" spans="1:22" x14ac:dyDescent="0.4">
      <c r="G1070" s="59"/>
      <c r="H1070" s="83">
        <v>44081</v>
      </c>
      <c r="I1070" s="84">
        <v>11087.400390625</v>
      </c>
      <c r="J1070" s="70">
        <v>42.9361763000488</v>
      </c>
      <c r="K1070" s="85">
        <f t="shared" si="114"/>
        <v>183.50877911687286</v>
      </c>
      <c r="L1070" s="59"/>
      <c r="M1070" s="83">
        <v>44081</v>
      </c>
      <c r="N1070" s="86">
        <f t="shared" si="115"/>
        <v>13127.33788968563</v>
      </c>
      <c r="O1070" s="86">
        <f t="shared" si="116"/>
        <v>10964.951670350321</v>
      </c>
      <c r="P1070" s="86">
        <f t="shared" si="117"/>
        <v>7970.3436620191433</v>
      </c>
      <c r="Q1070" s="61">
        <f t="shared" si="112"/>
        <v>32062.633222055094</v>
      </c>
      <c r="R1070" s="61">
        <f t="shared" si="118"/>
        <v>-8528.5013031358176</v>
      </c>
      <c r="S1070" s="62">
        <f t="shared" si="113"/>
        <v>3.7594686431326552</v>
      </c>
      <c r="T1070" s="59"/>
      <c r="U1070" s="59"/>
      <c r="V1070" s="59"/>
    </row>
    <row r="1071" spans="1:22" x14ac:dyDescent="0.4">
      <c r="G1071" s="59"/>
      <c r="H1071" s="83">
        <v>44088</v>
      </c>
      <c r="I1071" s="84">
        <v>10936.98046875</v>
      </c>
      <c r="J1071" s="70">
        <v>41.739246368408203</v>
      </c>
      <c r="K1071" s="85">
        <f t="shared" si="114"/>
        <v>183.61312222637423</v>
      </c>
      <c r="L1071" s="59"/>
      <c r="M1071" s="83">
        <v>44088</v>
      </c>
      <c r="N1071" s="86">
        <f t="shared" si="115"/>
        <v>12949.242658141284</v>
      </c>
      <c r="O1071" s="86">
        <f t="shared" si="116"/>
        <v>10659.282186381393</v>
      </c>
      <c r="P1071" s="86">
        <f t="shared" si="117"/>
        <v>7974.8756001939373</v>
      </c>
      <c r="Q1071" s="61">
        <f t="shared" si="112"/>
        <v>31583.400444716612</v>
      </c>
      <c r="R1071" s="61">
        <f t="shared" si="118"/>
        <v>-8538.3475610034875</v>
      </c>
      <c r="S1071" s="62">
        <f t="shared" si="113"/>
        <v>3.6990061858063674</v>
      </c>
      <c r="T1071" s="59"/>
      <c r="U1071" s="59"/>
      <c r="V1071" s="59"/>
    </row>
    <row r="1072" spans="1:22" x14ac:dyDescent="0.4">
      <c r="G1072" s="59"/>
      <c r="H1072" s="83">
        <v>44095</v>
      </c>
      <c r="I1072" s="84">
        <v>11151.1298828125</v>
      </c>
      <c r="J1072" s="70">
        <v>43.297237396240199</v>
      </c>
      <c r="K1072" s="85">
        <f t="shared" si="114"/>
        <v>183.71752466537771</v>
      </c>
      <c r="L1072" s="59"/>
      <c r="M1072" s="83">
        <v>44095</v>
      </c>
      <c r="N1072" s="86">
        <f t="shared" si="115"/>
        <v>13202.792779741803</v>
      </c>
      <c r="O1072" s="86">
        <f t="shared" si="116"/>
        <v>11057.158704393498</v>
      </c>
      <c r="P1072" s="86">
        <f t="shared" si="117"/>
        <v>7979.4101152292142</v>
      </c>
      <c r="Q1072" s="61">
        <f t="shared" si="112"/>
        <v>32239.361599364514</v>
      </c>
      <c r="R1072" s="61">
        <f t="shared" si="118"/>
        <v>-8548.2051864949117</v>
      </c>
      <c r="S1072" s="62">
        <f t="shared" si="113"/>
        <v>3.7714772745860907</v>
      </c>
      <c r="T1072" s="59"/>
      <c r="U1072" s="59"/>
      <c r="V1072" s="59"/>
    </row>
    <row r="1073" spans="7:22" x14ac:dyDescent="0.4">
      <c r="G1073" s="59"/>
      <c r="H1073" s="83">
        <v>44102</v>
      </c>
      <c r="I1073" s="84">
        <v>11255.6904296875</v>
      </c>
      <c r="J1073" s="70">
        <v>44.073757171630803</v>
      </c>
      <c r="K1073" s="85">
        <f t="shared" si="114"/>
        <v>183.82198646761807</v>
      </c>
      <c r="L1073" s="59"/>
      <c r="M1073" s="83">
        <v>44102</v>
      </c>
      <c r="N1073" s="86">
        <f t="shared" si="115"/>
        <v>13326.591107609447</v>
      </c>
      <c r="O1073" s="86">
        <f t="shared" si="116"/>
        <v>11255.464714428666</v>
      </c>
      <c r="P1073" s="86">
        <f t="shared" si="117"/>
        <v>7983.9472085901771</v>
      </c>
      <c r="Q1073" s="61">
        <f t="shared" si="112"/>
        <v>32566.00303062829</v>
      </c>
      <c r="R1073" s="61">
        <f t="shared" si="118"/>
        <v>-8558.0741927341478</v>
      </c>
      <c r="S1073" s="62">
        <f t="shared" si="113"/>
        <v>3.8052957122382751</v>
      </c>
      <c r="T1073" s="59"/>
      <c r="U1073" s="59"/>
      <c r="V1073" s="59"/>
    </row>
    <row r="1074" spans="7:22" x14ac:dyDescent="0.4">
      <c r="G1074" s="59"/>
      <c r="H1074" s="83">
        <v>44109</v>
      </c>
      <c r="I1074" s="84">
        <v>11725.849609375</v>
      </c>
      <c r="J1074" s="70">
        <v>47.718952178955</v>
      </c>
      <c r="K1074" s="85">
        <f t="shared" si="114"/>
        <v>183.92650766684926</v>
      </c>
      <c r="L1074" s="59"/>
      <c r="M1074" s="83">
        <v>44109</v>
      </c>
      <c r="N1074" s="86">
        <f t="shared" si="115"/>
        <v>13883.253462737701</v>
      </c>
      <c r="O1074" s="86">
        <f t="shared" si="116"/>
        <v>12186.367056663241</v>
      </c>
      <c r="P1074" s="86">
        <f t="shared" si="117"/>
        <v>7988.4868817428633</v>
      </c>
      <c r="Q1074" s="61">
        <f t="shared" si="112"/>
        <v>34058.107401143803</v>
      </c>
      <c r="R1074" s="61">
        <f t="shared" si="118"/>
        <v>-8567.9545928604075</v>
      </c>
      <c r="S1074" s="62">
        <f t="shared" si="113"/>
        <v>3.9750569441070671</v>
      </c>
      <c r="T1074" s="59"/>
      <c r="U1074" s="59"/>
      <c r="V1074" s="59"/>
    </row>
    <row r="1075" spans="7:22" x14ac:dyDescent="0.4">
      <c r="G1075" s="59"/>
      <c r="H1075" s="83">
        <v>44116</v>
      </c>
      <c r="I1075" s="84">
        <v>11852.169921875</v>
      </c>
      <c r="J1075" s="70">
        <v>48.594398498535099</v>
      </c>
      <c r="K1075" s="85">
        <f t="shared" si="114"/>
        <v>184.03108829684442</v>
      </c>
      <c r="L1075" s="59"/>
      <c r="M1075" s="83">
        <v>44116</v>
      </c>
      <c r="N1075" s="86">
        <f t="shared" si="115"/>
        <v>14032.815070156545</v>
      </c>
      <c r="O1075" s="86">
        <f t="shared" si="116"/>
        <v>12409.936722417826</v>
      </c>
      <c r="P1075" s="86">
        <f t="shared" si="117"/>
        <v>7993.0291361541413</v>
      </c>
      <c r="Q1075" s="61">
        <f t="shared" si="112"/>
        <v>34435.780928728513</v>
      </c>
      <c r="R1075" s="61">
        <f t="shared" si="118"/>
        <v>-8577.8464000280728</v>
      </c>
      <c r="S1075" s="62">
        <f t="shared" si="113"/>
        <v>4.0145019300667144</v>
      </c>
      <c r="T1075" s="59"/>
      <c r="U1075" s="59"/>
      <c r="V1075" s="59"/>
    </row>
    <row r="1076" spans="7:22" x14ac:dyDescent="0.4">
      <c r="G1076" s="59"/>
      <c r="H1076" s="83">
        <v>44123</v>
      </c>
      <c r="I1076" s="84">
        <v>11692.5703125</v>
      </c>
      <c r="J1076" s="70">
        <v>47.357894897460902</v>
      </c>
      <c r="K1076" s="85">
        <f t="shared" si="114"/>
        <v>184.13572839139587</v>
      </c>
      <c r="L1076" s="59"/>
      <c r="M1076" s="83">
        <v>44123</v>
      </c>
      <c r="N1076" s="86">
        <f t="shared" si="115"/>
        <v>13843.851207978447</v>
      </c>
      <c r="O1076" s="86">
        <f t="shared" si="116"/>
        <v>12094.160996809553</v>
      </c>
      <c r="P1076" s="86">
        <f t="shared" si="117"/>
        <v>7997.5739732917154</v>
      </c>
      <c r="Q1076" s="61">
        <f t="shared" si="112"/>
        <v>33935.586178079713</v>
      </c>
      <c r="R1076" s="61">
        <f t="shared" si="118"/>
        <v>-8587.7496274067089</v>
      </c>
      <c r="S1076" s="62">
        <f t="shared" si="113"/>
        <v>3.9516273354987681</v>
      </c>
      <c r="T1076" s="59"/>
      <c r="U1076" s="59"/>
      <c r="V1076" s="59"/>
    </row>
    <row r="1077" spans="7:22" x14ac:dyDescent="0.4">
      <c r="G1077" s="59"/>
      <c r="H1077" s="83">
        <v>44130</v>
      </c>
      <c r="I1077" s="84">
        <v>11052.9501953125</v>
      </c>
      <c r="J1077" s="70">
        <v>42.288249969482401</v>
      </c>
      <c r="K1077" s="85">
        <f t="shared" si="114"/>
        <v>184.24042798431518</v>
      </c>
      <c r="L1077" s="59"/>
      <c r="M1077" s="83">
        <v>44130</v>
      </c>
      <c r="N1077" s="86">
        <f t="shared" si="115"/>
        <v>13086.549306401921</v>
      </c>
      <c r="O1077" s="86">
        <f t="shared" si="116"/>
        <v>10799.485587600891</v>
      </c>
      <c r="P1077" s="86">
        <f t="shared" si="117"/>
        <v>8002.1213946241242</v>
      </c>
      <c r="Q1077" s="61">
        <f t="shared" si="112"/>
        <v>31888.156288626938</v>
      </c>
      <c r="R1077" s="61">
        <f t="shared" si="118"/>
        <v>-8597.6642881810876</v>
      </c>
      <c r="S1077" s="62">
        <f t="shared" si="113"/>
        <v>3.7089324751214683</v>
      </c>
      <c r="T1077" s="59"/>
      <c r="U1077" s="59"/>
      <c r="V1077" s="59"/>
    </row>
    <row r="1078" spans="7:22" x14ac:dyDescent="0.4">
      <c r="G1078" s="59"/>
      <c r="H1078" s="83">
        <v>44137</v>
      </c>
      <c r="I1078" s="84">
        <v>12091.349609375</v>
      </c>
      <c r="J1078" s="70">
        <v>50.345279693603501</v>
      </c>
      <c r="K1078" s="85">
        <f t="shared" si="114"/>
        <v>184.34518710943311</v>
      </c>
      <c r="L1078" s="59"/>
      <c r="M1078" s="83">
        <v>44137</v>
      </c>
      <c r="N1078" s="86">
        <f t="shared" si="115"/>
        <v>14316.000710030865</v>
      </c>
      <c r="O1078" s="86">
        <f t="shared" si="116"/>
        <v>12857.073131358566</v>
      </c>
      <c r="P1078" s="86">
        <f t="shared" si="117"/>
        <v>8006.6714016207416</v>
      </c>
      <c r="Q1078" s="61">
        <f t="shared" si="112"/>
        <v>35179.745243010169</v>
      </c>
      <c r="R1078" s="61">
        <f t="shared" si="118"/>
        <v>-8607.5903955512022</v>
      </c>
      <c r="S1078" s="62">
        <f t="shared" si="113"/>
        <v>4.0870607947600153</v>
      </c>
      <c r="T1078" s="59"/>
      <c r="U1078" s="59"/>
      <c r="V1078" s="59"/>
    </row>
    <row r="1079" spans="7:22" x14ac:dyDescent="0.4">
      <c r="G1079" s="59"/>
      <c r="H1079" s="83">
        <v>44144</v>
      </c>
      <c r="I1079" s="84">
        <v>11937.83984375</v>
      </c>
      <c r="J1079" s="70">
        <v>49.049423217773402</v>
      </c>
      <c r="K1079" s="85">
        <f t="shared" si="114"/>
        <v>184.45000580059971</v>
      </c>
      <c r="L1079" s="59"/>
      <c r="M1079" s="83">
        <v>44144</v>
      </c>
      <c r="N1079" s="86">
        <f t="shared" si="115"/>
        <v>14134.247143664688</v>
      </c>
      <c r="O1079" s="86">
        <f t="shared" si="116"/>
        <v>12526.139991670219</v>
      </c>
      <c r="P1079" s="86">
        <f t="shared" si="117"/>
        <v>8011.2239957517759</v>
      </c>
      <c r="Q1079" s="61">
        <f t="shared" si="112"/>
        <v>34671.611131086684</v>
      </c>
      <c r="R1079" s="61">
        <f t="shared" si="118"/>
        <v>-8617.5279627322871</v>
      </c>
      <c r="S1079" s="62">
        <f t="shared" si="113"/>
        <v>4.023382492175128</v>
      </c>
      <c r="T1079" s="59"/>
      <c r="U1079" s="59"/>
      <c r="V1079" s="59"/>
    </row>
    <row r="1080" spans="7:22" x14ac:dyDescent="0.4">
      <c r="G1080" s="59"/>
      <c r="H1080" s="83">
        <v>44151</v>
      </c>
      <c r="I1080" s="84">
        <v>11906.4404296875</v>
      </c>
      <c r="J1080" s="70">
        <v>48.787284851074197</v>
      </c>
      <c r="K1080" s="85">
        <f t="shared" si="114"/>
        <v>184.55488409168422</v>
      </c>
      <c r="L1080" s="59"/>
      <c r="M1080" s="83">
        <v>44151</v>
      </c>
      <c r="N1080" s="86">
        <f t="shared" si="115"/>
        <v>14097.070645710748</v>
      </c>
      <c r="O1080" s="86">
        <f t="shared" si="116"/>
        <v>12459.195639156973</v>
      </c>
      <c r="P1080" s="86">
        <f t="shared" si="117"/>
        <v>8015.779178488272</v>
      </c>
      <c r="Q1080" s="61">
        <f t="shared" si="112"/>
        <v>34572.045463355993</v>
      </c>
      <c r="R1080" s="61">
        <f t="shared" si="118"/>
        <v>-8627.4770029548308</v>
      </c>
      <c r="S1080" s="62">
        <f t="shared" si="113"/>
        <v>4.0072022737951531</v>
      </c>
      <c r="T1080" s="59"/>
      <c r="U1080" s="59"/>
      <c r="V1080" s="59"/>
    </row>
    <row r="1081" spans="7:22" ht="17.5" customHeight="1" x14ac:dyDescent="0.4">
      <c r="G1081" s="59"/>
      <c r="H1081" s="83">
        <v>44158</v>
      </c>
      <c r="I1081" s="84">
        <v>12258.2099609375</v>
      </c>
      <c r="J1081" s="70">
        <v>51.705429077148402</v>
      </c>
      <c r="K1081" s="85">
        <f t="shared" si="114"/>
        <v>184.65982201657513</v>
      </c>
      <c r="L1081" s="59"/>
      <c r="M1081" s="83">
        <v>44158</v>
      </c>
      <c r="N1081" s="86">
        <f t="shared" si="115"/>
        <v>14513.561196545339</v>
      </c>
      <c r="O1081" s="86">
        <f t="shared" si="116"/>
        <v>13204.425260500295</v>
      </c>
      <c r="P1081" s="86">
        <f t="shared" si="117"/>
        <v>8020.3369513021116</v>
      </c>
      <c r="Q1081" s="61">
        <f t="shared" si="112"/>
        <v>35738.323408347744</v>
      </c>
      <c r="R1081" s="61">
        <f t="shared" si="118"/>
        <v>-8637.4375294645997</v>
      </c>
      <c r="S1081" s="62">
        <f t="shared" si="113"/>
        <v>4.1376071649068145</v>
      </c>
      <c r="T1081" s="59"/>
      <c r="U1081" s="59"/>
      <c r="V1081" s="59"/>
    </row>
    <row r="1082" spans="7:22" ht="17.5" customHeight="1" x14ac:dyDescent="0.4">
      <c r="G1082" s="59"/>
      <c r="H1082" s="83">
        <v>44165</v>
      </c>
      <c r="I1082" s="84">
        <v>12528.48046875</v>
      </c>
      <c r="J1082" s="70">
        <v>53.985523223876903</v>
      </c>
      <c r="K1082" s="85">
        <f t="shared" si="114"/>
        <v>184.76481960918025</v>
      </c>
      <c r="L1082" s="59"/>
      <c r="M1082" s="83">
        <v>44165</v>
      </c>
      <c r="N1082" s="86">
        <f t="shared" si="115"/>
        <v>14833.557963386334</v>
      </c>
      <c r="O1082" s="86">
        <f t="shared" si="116"/>
        <v>13786.710975651373</v>
      </c>
      <c r="P1082" s="86">
        <f t="shared" si="117"/>
        <v>8024.8973156660122</v>
      </c>
      <c r="Q1082" s="61">
        <f t="shared" si="112"/>
        <v>36645.166254703719</v>
      </c>
      <c r="R1082" s="61">
        <f t="shared" si="118"/>
        <v>-8647.4095555226522</v>
      </c>
      <c r="S1082" s="62">
        <f t="shared" si="113"/>
        <v>4.2377044847263363</v>
      </c>
      <c r="T1082" s="59"/>
      <c r="U1082" s="59"/>
      <c r="V1082" s="59"/>
    </row>
    <row r="1083" spans="7:22" ht="17.5" customHeight="1" x14ac:dyDescent="0.4">
      <c r="G1083" s="59"/>
      <c r="H1083" s="83">
        <v>44172</v>
      </c>
      <c r="I1083" s="84">
        <v>12375.41015625</v>
      </c>
      <c r="J1083" s="70">
        <v>52.630325317382798</v>
      </c>
      <c r="K1083" s="85">
        <f t="shared" si="114"/>
        <v>184.86987690342664</v>
      </c>
      <c r="L1083" s="59"/>
      <c r="M1083" s="83">
        <v>44172</v>
      </c>
      <c r="N1083" s="86">
        <f t="shared" si="115"/>
        <v>14652.324703805816</v>
      </c>
      <c r="O1083" s="86">
        <f t="shared" si="116"/>
        <v>13440.623344451413</v>
      </c>
      <c r="P1083" s="86">
        <f t="shared" si="117"/>
        <v>8029.4602730535298</v>
      </c>
      <c r="Q1083" s="61">
        <f t="shared" si="112"/>
        <v>36122.408321310759</v>
      </c>
      <c r="R1083" s="61">
        <f t="shared" si="118"/>
        <v>-8657.3930944053536</v>
      </c>
      <c r="S1083" s="62">
        <f t="shared" si="113"/>
        <v>4.1724348111966938</v>
      </c>
      <c r="T1083" s="59"/>
      <c r="U1083" s="59"/>
      <c r="V1083" s="59"/>
    </row>
    <row r="1084" spans="7:22" ht="17.5" customHeight="1" x14ac:dyDescent="0.4">
      <c r="G1084" s="59"/>
      <c r="H1084" s="83">
        <v>44179</v>
      </c>
      <c r="I1084" s="84">
        <v>12738.1796875</v>
      </c>
      <c r="J1084" s="70">
        <v>55.439651489257798</v>
      </c>
      <c r="K1084" s="85">
        <f t="shared" si="114"/>
        <v>184.97499393326069</v>
      </c>
      <c r="L1084" s="59"/>
      <c r="M1084" s="83">
        <v>44179</v>
      </c>
      <c r="N1084" s="86">
        <f t="shared" si="115"/>
        <v>15081.839111604088</v>
      </c>
      <c r="O1084" s="86">
        <f t="shared" si="116"/>
        <v>14158.063236760237</v>
      </c>
      <c r="P1084" s="86">
        <f t="shared" si="117"/>
        <v>8034.0258249390581</v>
      </c>
      <c r="Q1084" s="61">
        <f t="shared" si="112"/>
        <v>37273.928173303386</v>
      </c>
      <c r="R1084" s="61">
        <f t="shared" si="118"/>
        <v>-8667.3881594044014</v>
      </c>
      <c r="S1084" s="62">
        <f t="shared" si="113"/>
        <v>4.3004798548060812</v>
      </c>
      <c r="T1084" s="59"/>
      <c r="U1084" s="59"/>
      <c r="V1084" s="59"/>
    </row>
    <row r="1085" spans="7:22" ht="17.5" customHeight="1" x14ac:dyDescent="0.4">
      <c r="G1085" s="59"/>
      <c r="H1085" s="83">
        <v>44186</v>
      </c>
      <c r="I1085" s="84">
        <v>12711.009765625</v>
      </c>
      <c r="J1085" s="70">
        <v>55.489112854003899</v>
      </c>
      <c r="K1085" s="85">
        <f t="shared" si="114"/>
        <v>185.08017073264804</v>
      </c>
      <c r="L1085" s="59"/>
      <c r="M1085" s="83">
        <v>44186</v>
      </c>
      <c r="N1085" s="86">
        <f t="shared" si="115"/>
        <v>15049.670277402784</v>
      </c>
      <c r="O1085" s="86">
        <f t="shared" si="116"/>
        <v>14170.694577525204</v>
      </c>
      <c r="P1085" s="86">
        <f t="shared" si="117"/>
        <v>8038.5939727978293</v>
      </c>
      <c r="Q1085" s="61">
        <f t="shared" si="112"/>
        <v>37258.958827725815</v>
      </c>
      <c r="R1085" s="61">
        <f t="shared" si="118"/>
        <v>-8677.3947638268346</v>
      </c>
      <c r="S1085" s="62">
        <f t="shared" si="113"/>
        <v>4.2937955275523469</v>
      </c>
      <c r="T1085" s="59"/>
      <c r="U1085" s="59"/>
      <c r="V1085" s="59"/>
    </row>
    <row r="1086" spans="7:22" ht="17.5" customHeight="1" thickBot="1" x14ac:dyDescent="0.45">
      <c r="G1086" s="74" t="s">
        <v>49</v>
      </c>
      <c r="H1086" s="90">
        <v>44193</v>
      </c>
      <c r="I1086" s="91">
        <v>12888.2802734375</v>
      </c>
      <c r="J1086" s="73">
        <v>56.933338165283203</v>
      </c>
      <c r="K1086" s="92">
        <f t="shared" si="114"/>
        <v>185.18540733557367</v>
      </c>
      <c r="L1086" s="74"/>
      <c r="M1086" s="90">
        <v>44193</v>
      </c>
      <c r="N1086" s="86">
        <f t="shared" si="115"/>
        <v>15259.556253550856</v>
      </c>
      <c r="O1086" s="86">
        <f t="shared" si="116"/>
        <v>14539.517842750531</v>
      </c>
      <c r="P1086" s="86">
        <f t="shared" si="117"/>
        <v>8043.1647181059134</v>
      </c>
      <c r="Q1086" s="75">
        <f t="shared" si="112"/>
        <v>37842.238814407305</v>
      </c>
      <c r="R1086" s="61">
        <f t="shared" si="118"/>
        <v>-8887.4129209950588</v>
      </c>
      <c r="S1086" s="76">
        <f t="shared" si="113"/>
        <v>4.2579588853142187</v>
      </c>
      <c r="T1086" s="74"/>
      <c r="U1086" s="74"/>
      <c r="V1086" s="74"/>
    </row>
    <row r="1087" spans="7:22" ht="17.5" customHeight="1" thickTop="1" x14ac:dyDescent="0.4">
      <c r="G1087" s="59"/>
      <c r="H1087" s="83">
        <v>44200</v>
      </c>
      <c r="I1087" s="84">
        <v>13105.2001953125</v>
      </c>
      <c r="J1087" s="70">
        <v>58.8375434875488</v>
      </c>
      <c r="K1087" s="85">
        <f t="shared" si="114"/>
        <v>185.29070377604185</v>
      </c>
      <c r="L1087" s="59"/>
      <c r="M1087" s="83">
        <v>44200</v>
      </c>
      <c r="N1087" s="86">
        <f t="shared" si="115"/>
        <v>15391.661415797587</v>
      </c>
      <c r="O1087" s="86">
        <f t="shared" si="116"/>
        <v>11732.37567123685</v>
      </c>
      <c r="P1087" s="86">
        <f t="shared" si="117"/>
        <v>11359.126774513876</v>
      </c>
      <c r="Q1087" s="61">
        <f t="shared" si="112"/>
        <v>38483.16386154831</v>
      </c>
      <c r="R1087" s="61">
        <f t="shared" si="118"/>
        <v>-8897.6735466649407</v>
      </c>
      <c r="S1087" s="62">
        <f t="shared" si="113"/>
        <v>4.3250815687627373</v>
      </c>
      <c r="T1087" s="59"/>
      <c r="U1087" s="59"/>
      <c r="V1087" s="59"/>
    </row>
    <row r="1088" spans="7:22" x14ac:dyDescent="0.4">
      <c r="G1088" s="59"/>
      <c r="H1088" s="83">
        <v>44207</v>
      </c>
      <c r="I1088" s="84">
        <v>12803.9296875</v>
      </c>
      <c r="J1088" s="70">
        <v>56.166706085205</v>
      </c>
      <c r="K1088" s="85">
        <f t="shared" si="114"/>
        <v>185.39606008807624</v>
      </c>
      <c r="L1088" s="59"/>
      <c r="M1088" s="83">
        <v>44207</v>
      </c>
      <c r="N1088" s="86">
        <f t="shared" si="115"/>
        <v>15037.82831277685</v>
      </c>
      <c r="O1088" s="86">
        <f t="shared" si="116"/>
        <v>11199.802999032767</v>
      </c>
      <c r="P1088" s="86">
        <f t="shared" si="117"/>
        <v>11365.58557509321</v>
      </c>
      <c r="Q1088" s="61">
        <f t="shared" si="112"/>
        <v>37603.216886902825</v>
      </c>
      <c r="R1088" s="61">
        <f t="shared" si="118"/>
        <v>-8907.9460183512147</v>
      </c>
      <c r="S1088" s="62">
        <f t="shared" si="113"/>
        <v>4.2213117153423054</v>
      </c>
      <c r="T1088" s="59"/>
      <c r="U1088" s="59"/>
      <c r="V1088" s="59"/>
    </row>
    <row r="1089" spans="7:22" x14ac:dyDescent="0.4">
      <c r="G1089" s="59"/>
      <c r="H1089" s="83">
        <v>44214</v>
      </c>
      <c r="I1089" s="84">
        <v>13366.400390625</v>
      </c>
      <c r="J1089" s="70">
        <v>61.107757568359297</v>
      </c>
      <c r="K1089" s="85">
        <f t="shared" si="114"/>
        <v>185.50147630571982</v>
      </c>
      <c r="L1089" s="59"/>
      <c r="M1089" s="83">
        <v>44214</v>
      </c>
      <c r="N1089" s="86">
        <f t="shared" si="115"/>
        <v>15698.433148245309</v>
      </c>
      <c r="O1089" s="86">
        <f t="shared" si="116"/>
        <v>12185.062899007278</v>
      </c>
      <c r="P1089" s="86">
        <f t="shared" si="117"/>
        <v>11372.048048147177</v>
      </c>
      <c r="Q1089" s="61">
        <f t="shared" si="112"/>
        <v>39255.54409539976</v>
      </c>
      <c r="R1089" s="61">
        <f t="shared" si="118"/>
        <v>-8918.2303497302491</v>
      </c>
      <c r="S1089" s="62">
        <f t="shared" si="113"/>
        <v>4.4017190133003377</v>
      </c>
      <c r="T1089" s="59"/>
      <c r="U1089" s="59"/>
      <c r="V1089" s="59"/>
    </row>
    <row r="1090" spans="7:22" x14ac:dyDescent="0.4">
      <c r="G1090" s="59"/>
      <c r="H1090" s="83">
        <v>44221</v>
      </c>
      <c r="I1090" s="84">
        <v>12925.3798828125</v>
      </c>
      <c r="J1090" s="70">
        <v>57.061935424804602</v>
      </c>
      <c r="K1090" s="85">
        <f t="shared" si="114"/>
        <v>185.6069524630349</v>
      </c>
      <c r="L1090" s="59"/>
      <c r="M1090" s="83">
        <v>44221</v>
      </c>
      <c r="N1090" s="86">
        <f t="shared" si="115"/>
        <v>15180.467895329823</v>
      </c>
      <c r="O1090" s="86">
        <f t="shared" si="116"/>
        <v>11378.31430833511</v>
      </c>
      <c r="P1090" s="86">
        <f t="shared" si="117"/>
        <v>11378.514195763944</v>
      </c>
      <c r="Q1090" s="61">
        <f t="shared" ref="Q1090:Q1153" si="119">SUM(N1090:P1090)</f>
        <v>37937.296399428873</v>
      </c>
      <c r="R1090" s="61">
        <f t="shared" si="118"/>
        <v>-8928.5265544942031</v>
      </c>
      <c r="S1090" s="62">
        <f t="shared" ref="S1090:S1153" si="120">Q1090/-R1090</f>
        <v>4.2489985517636182</v>
      </c>
      <c r="T1090" s="59"/>
      <c r="U1090" s="59"/>
      <c r="V1090" s="59"/>
    </row>
    <row r="1091" spans="7:22" ht="17.5" customHeight="1" x14ac:dyDescent="0.4">
      <c r="G1091" s="59"/>
      <c r="H1091" s="83">
        <v>44228</v>
      </c>
      <c r="I1091" s="84">
        <v>13603.9599609375</v>
      </c>
      <c r="J1091" s="70">
        <v>63.199913024902301</v>
      </c>
      <c r="K1091" s="85">
        <f t="shared" ref="K1091:K1154" si="121">K1090*(1+Tbill_YTM)^(1/52)</f>
        <v>185.71248859410321</v>
      </c>
      <c r="L1091" s="59"/>
      <c r="M1091" s="83">
        <v>44228</v>
      </c>
      <c r="N1091" s="86">
        <f t="shared" ref="N1091:N1154" si="122">IF(YEAR(M1091)&lt;&gt;YEAR(M1090), Q1090*$C$5, N1090)*(I1091/I1090)</f>
        <v>15977.4396813649</v>
      </c>
      <c r="O1091" s="86">
        <f t="shared" ref="O1091:O1154" si="123">IF(YEAR(M1091)&lt;&gt;YEAR(M1090), Q1090*$C$6, O1090)*(J1091/J1090)</f>
        <v>12602.244724145594</v>
      </c>
      <c r="P1091" s="86">
        <f t="shared" ref="P1091:P1154" si="124">IF(YEAR(M1091)&lt;&gt;YEAR(M1090), Q1090*$C$7, P1090)*(1+Tbill_YTM)^(1/52)</f>
        <v>11384.984020032871</v>
      </c>
      <c r="Q1091" s="61">
        <f t="shared" si="119"/>
        <v>39964.668425543365</v>
      </c>
      <c r="R1091" s="61">
        <f t="shared" ref="R1091:R1154" si="125">R1090*EXP($C$20/52) - IF(YEAR(M1092)&lt;&gt;YEAR(M1091), Initial_Assets * $C$19, 0)</f>
        <v>-8938.8346463510425</v>
      </c>
      <c r="S1091" s="62">
        <f t="shared" si="120"/>
        <v>4.4709036475864901</v>
      </c>
      <c r="T1091" s="59"/>
      <c r="U1091" s="59"/>
      <c r="V1091" s="59"/>
    </row>
    <row r="1092" spans="7:22" ht="17.5" customHeight="1" x14ac:dyDescent="0.4">
      <c r="G1092" s="59"/>
      <c r="H1092" s="83">
        <v>44235</v>
      </c>
      <c r="I1092" s="84">
        <v>13807.7001953125</v>
      </c>
      <c r="J1092" s="70">
        <v>65.079391479492102</v>
      </c>
      <c r="K1092" s="85">
        <f t="shared" si="121"/>
        <v>185.81808473302581</v>
      </c>
      <c r="L1092" s="59"/>
      <c r="M1092" s="83">
        <v>44235</v>
      </c>
      <c r="N1092" s="86">
        <f t="shared" si="122"/>
        <v>16216.726426896412</v>
      </c>
      <c r="O1092" s="86">
        <f t="shared" si="123"/>
        <v>12977.018142412277</v>
      </c>
      <c r="P1092" s="86">
        <f t="shared" si="124"/>
        <v>11391.457523044501</v>
      </c>
      <c r="Q1092" s="61">
        <f t="shared" si="119"/>
        <v>40585.202092353189</v>
      </c>
      <c r="R1092" s="61">
        <f t="shared" si="125"/>
        <v>-8949.1546390245585</v>
      </c>
      <c r="S1092" s="62">
        <f t="shared" si="120"/>
        <v>4.5350878076654739</v>
      </c>
      <c r="T1092" s="59"/>
      <c r="U1092" s="59"/>
      <c r="V1092" s="59"/>
    </row>
    <row r="1093" spans="7:22" ht="17.5" customHeight="1" x14ac:dyDescent="0.4">
      <c r="G1093" s="59"/>
      <c r="H1093" s="83">
        <v>44242</v>
      </c>
      <c r="I1093" s="84">
        <v>13580.7802734375</v>
      </c>
      <c r="J1093" s="70">
        <v>62.997127532958899</v>
      </c>
      <c r="K1093" s="85">
        <f t="shared" si="121"/>
        <v>185.92374091392321</v>
      </c>
      <c r="L1093" s="59"/>
      <c r="M1093" s="83">
        <v>44242</v>
      </c>
      <c r="N1093" s="86">
        <f t="shared" si="122"/>
        <v>15950.21583919486</v>
      </c>
      <c r="O1093" s="86">
        <f t="shared" si="123"/>
        <v>12561.808712865484</v>
      </c>
      <c r="P1093" s="86">
        <f t="shared" si="124"/>
        <v>11397.934706890566</v>
      </c>
      <c r="Q1093" s="61">
        <f t="shared" si="119"/>
        <v>39909.959258950912</v>
      </c>
      <c r="R1093" s="61">
        <f t="shared" si="125"/>
        <v>-8959.4865462543894</v>
      </c>
      <c r="S1093" s="62">
        <f t="shared" si="120"/>
        <v>4.4544917895585998</v>
      </c>
      <c r="T1093" s="59"/>
      <c r="U1093" s="59"/>
      <c r="V1093" s="59"/>
    </row>
    <row r="1094" spans="7:22" ht="17.5" customHeight="1" x14ac:dyDescent="0.4">
      <c r="G1094" s="59"/>
      <c r="H1094" s="83">
        <v>44249</v>
      </c>
      <c r="I1094" s="84">
        <v>12909.4404296875</v>
      </c>
      <c r="J1094" s="70">
        <v>56.651420593261697</v>
      </c>
      <c r="K1094" s="85">
        <f t="shared" si="121"/>
        <v>186.02945717093525</v>
      </c>
      <c r="L1094" s="59"/>
      <c r="M1094" s="83">
        <v>44249</v>
      </c>
      <c r="N1094" s="86">
        <f t="shared" si="122"/>
        <v>15161.747489536958</v>
      </c>
      <c r="O1094" s="86">
        <f t="shared" si="123"/>
        <v>11296.456468309974</v>
      </c>
      <c r="P1094" s="86">
        <f t="shared" si="124"/>
        <v>11404.415573663991</v>
      </c>
      <c r="Q1094" s="61">
        <f t="shared" si="119"/>
        <v>37862.619531510922</v>
      </c>
      <c r="R1094" s="61">
        <f t="shared" si="125"/>
        <v>-8969.830381796035</v>
      </c>
      <c r="S1094" s="62">
        <f t="shared" si="120"/>
        <v>4.2211076374812855</v>
      </c>
      <c r="T1094" s="59"/>
      <c r="U1094" s="59"/>
      <c r="V1094" s="59"/>
    </row>
    <row r="1095" spans="7:22" ht="17.5" customHeight="1" x14ac:dyDescent="0.4">
      <c r="G1095" s="59"/>
      <c r="H1095" s="83">
        <v>44256</v>
      </c>
      <c r="I1095" s="84">
        <v>12668.509765625</v>
      </c>
      <c r="J1095" s="70">
        <v>54.499912261962798</v>
      </c>
      <c r="K1095" s="85">
        <f t="shared" si="121"/>
        <v>186.1352335382212</v>
      </c>
      <c r="L1095" s="59"/>
      <c r="M1095" s="83">
        <v>44256</v>
      </c>
      <c r="N1095" s="86">
        <f t="shared" si="122"/>
        <v>14878.781708727316</v>
      </c>
      <c r="O1095" s="86">
        <f t="shared" si="123"/>
        <v>10867.439508960942</v>
      </c>
      <c r="P1095" s="86">
        <f t="shared" si="124"/>
        <v>11410.900125458889</v>
      </c>
      <c r="Q1095" s="61">
        <f t="shared" si="119"/>
        <v>37157.121343147148</v>
      </c>
      <c r="R1095" s="61">
        <f t="shared" si="125"/>
        <v>-8980.1861594208749</v>
      </c>
      <c r="S1095" s="62">
        <f t="shared" si="120"/>
        <v>4.1376782934690723</v>
      </c>
      <c r="T1095" s="59"/>
      <c r="U1095" s="59"/>
      <c r="V1095" s="59"/>
    </row>
    <row r="1096" spans="7:22" x14ac:dyDescent="0.4">
      <c r="G1096" s="59"/>
      <c r="H1096" s="83">
        <v>44263</v>
      </c>
      <c r="I1096" s="84">
        <v>12937.2900390625</v>
      </c>
      <c r="J1096" s="70">
        <v>56.7256050109863</v>
      </c>
      <c r="K1096" s="85">
        <f t="shared" si="121"/>
        <v>186.2410700499598</v>
      </c>
      <c r="L1096" s="59"/>
      <c r="M1096" s="83">
        <v>44263</v>
      </c>
      <c r="N1096" s="86">
        <f t="shared" si="122"/>
        <v>15194.456013761985</v>
      </c>
      <c r="O1096" s="86">
        <f t="shared" si="123"/>
        <v>11311.249054915517</v>
      </c>
      <c r="P1096" s="86">
        <f t="shared" si="124"/>
        <v>11417.388364370563</v>
      </c>
      <c r="Q1096" s="61">
        <f t="shared" si="119"/>
        <v>37923.093433048067</v>
      </c>
      <c r="R1096" s="61">
        <f t="shared" si="125"/>
        <v>-8990.5538929161885</v>
      </c>
      <c r="S1096" s="62">
        <f t="shared" si="120"/>
        <v>4.2181042330360006</v>
      </c>
      <c r="T1096" s="59"/>
      <c r="U1096" s="59"/>
      <c r="V1096" s="59"/>
    </row>
    <row r="1097" spans="7:22" x14ac:dyDescent="0.4">
      <c r="G1097" s="59"/>
      <c r="H1097" s="83">
        <v>44270</v>
      </c>
      <c r="I1097" s="84">
        <v>12866.990234375</v>
      </c>
      <c r="J1097" s="70">
        <v>55.909523010253899</v>
      </c>
      <c r="K1097" s="85">
        <f t="shared" si="121"/>
        <v>186.34696674034919</v>
      </c>
      <c r="L1097" s="59"/>
      <c r="M1097" s="83">
        <v>44270</v>
      </c>
      <c r="N1097" s="86">
        <f t="shared" si="122"/>
        <v>15111.891018552395</v>
      </c>
      <c r="O1097" s="86">
        <f t="shared" si="123"/>
        <v>11148.51995299179</v>
      </c>
      <c r="P1097" s="86">
        <f t="shared" si="124"/>
        <v>11423.880292495507</v>
      </c>
      <c r="Q1097" s="61">
        <f t="shared" si="119"/>
        <v>37684.29126403969</v>
      </c>
      <c r="R1097" s="61">
        <f t="shared" si="125"/>
        <v>-9000.9335960851731</v>
      </c>
      <c r="S1097" s="62">
        <f t="shared" si="120"/>
        <v>4.186709174304978</v>
      </c>
      <c r="T1097" s="59"/>
      <c r="U1097" s="59"/>
      <c r="V1097" s="59"/>
    </row>
    <row r="1098" spans="7:22" x14ac:dyDescent="0.4">
      <c r="G1098" s="59"/>
      <c r="H1098" s="83">
        <v>44277</v>
      </c>
      <c r="I1098" s="84">
        <v>12979.1201171875</v>
      </c>
      <c r="J1098" s="70">
        <v>56.908603668212798</v>
      </c>
      <c r="K1098" s="85">
        <f t="shared" si="121"/>
        <v>186.45292364360694</v>
      </c>
      <c r="L1098" s="59"/>
      <c r="M1098" s="83">
        <v>44277</v>
      </c>
      <c r="N1098" s="86">
        <f t="shared" si="122"/>
        <v>15243.584175858023</v>
      </c>
      <c r="O1098" s="86">
        <f t="shared" si="123"/>
        <v>11347.739514350955</v>
      </c>
      <c r="P1098" s="86">
        <f t="shared" si="124"/>
        <v>11430.375911931409</v>
      </c>
      <c r="Q1098" s="61">
        <f t="shared" si="119"/>
        <v>38021.69960214039</v>
      </c>
      <c r="R1098" s="61">
        <f t="shared" si="125"/>
        <v>-9011.3252827469605</v>
      </c>
      <c r="S1098" s="62">
        <f t="shared" si="120"/>
        <v>4.2193238407381157</v>
      </c>
      <c r="T1098" s="59"/>
      <c r="U1098" s="59"/>
      <c r="V1098" s="59"/>
    </row>
    <row r="1099" spans="7:22" x14ac:dyDescent="0.4">
      <c r="G1099" s="59"/>
      <c r="H1099" s="83">
        <v>44284</v>
      </c>
      <c r="I1099" s="84">
        <v>13329.51953125</v>
      </c>
      <c r="J1099" s="70">
        <v>59.994915008544901</v>
      </c>
      <c r="K1099" s="85">
        <f t="shared" si="121"/>
        <v>186.55894079397009</v>
      </c>
      <c r="L1099" s="59"/>
      <c r="M1099" s="83">
        <v>44284</v>
      </c>
      <c r="N1099" s="86">
        <f t="shared" si="122"/>
        <v>15655.11769393987</v>
      </c>
      <c r="O1099" s="86">
        <f t="shared" si="123"/>
        <v>11963.158886691635</v>
      </c>
      <c r="P1099" s="86">
        <f t="shared" si="124"/>
        <v>11436.87522477715</v>
      </c>
      <c r="Q1099" s="61">
        <f t="shared" si="119"/>
        <v>39055.151805408655</v>
      </c>
      <c r="R1099" s="61">
        <f t="shared" si="125"/>
        <v>-9021.7289667366385</v>
      </c>
      <c r="S1099" s="62">
        <f t="shared" si="120"/>
        <v>4.32900965540043</v>
      </c>
      <c r="T1099" s="59"/>
      <c r="U1099" s="59"/>
      <c r="V1099" s="59"/>
    </row>
    <row r="1100" spans="7:22" x14ac:dyDescent="0.4">
      <c r="G1100" s="59"/>
      <c r="H1100" s="83">
        <v>44291</v>
      </c>
      <c r="I1100" s="84">
        <v>13845.0595703125</v>
      </c>
      <c r="J1100" s="70">
        <v>64.668876647949205</v>
      </c>
      <c r="K1100" s="85">
        <f t="shared" si="121"/>
        <v>186.66501822569518</v>
      </c>
      <c r="L1100" s="59"/>
      <c r="M1100" s="83">
        <v>44291</v>
      </c>
      <c r="N1100" s="86">
        <f t="shared" si="122"/>
        <v>16260.603883336296</v>
      </c>
      <c r="O1100" s="86">
        <f t="shared" si="123"/>
        <v>12895.160302387141</v>
      </c>
      <c r="P1100" s="86">
        <f t="shared" si="124"/>
        <v>11443.3782331328</v>
      </c>
      <c r="Q1100" s="61">
        <f t="shared" si="119"/>
        <v>40599.142418856238</v>
      </c>
      <c r="R1100" s="61">
        <f t="shared" si="125"/>
        <v>-9032.1446619052676</v>
      </c>
      <c r="S1100" s="62">
        <f t="shared" si="120"/>
        <v>4.4949614890570331</v>
      </c>
      <c r="T1100" s="59"/>
      <c r="U1100" s="59"/>
      <c r="V1100" s="59"/>
    </row>
    <row r="1101" spans="7:22" x14ac:dyDescent="0.4">
      <c r="G1101" s="59"/>
      <c r="H1101" s="83">
        <v>44298</v>
      </c>
      <c r="I1101" s="84">
        <v>14041.91015625</v>
      </c>
      <c r="J1101" s="70">
        <v>66.5087890625</v>
      </c>
      <c r="K1101" s="85">
        <f t="shared" si="121"/>
        <v>186.77115597305817</v>
      </c>
      <c r="L1101" s="59"/>
      <c r="M1101" s="83">
        <v>44298</v>
      </c>
      <c r="N1101" s="86">
        <f t="shared" si="122"/>
        <v>16491.79894507485</v>
      </c>
      <c r="O1101" s="86">
        <f t="shared" si="123"/>
        <v>13262.044138287776</v>
      </c>
      <c r="P1101" s="86">
        <f t="shared" si="124"/>
        <v>11449.884939099629</v>
      </c>
      <c r="Q1101" s="61">
        <f t="shared" si="119"/>
        <v>41203.728022462252</v>
      </c>
      <c r="R1101" s="61">
        <f t="shared" si="125"/>
        <v>-9042.572382119899</v>
      </c>
      <c r="S1101" s="62">
        <f t="shared" si="120"/>
        <v>4.5566378991818075</v>
      </c>
      <c r="T1101" s="59"/>
      <c r="U1101" s="59"/>
      <c r="V1101" s="59"/>
    </row>
    <row r="1102" spans="7:22" x14ac:dyDescent="0.4">
      <c r="G1102" s="59"/>
      <c r="H1102" s="83">
        <v>44305</v>
      </c>
      <c r="I1102" s="84">
        <v>13941.4404296875</v>
      </c>
      <c r="J1102" s="70">
        <v>65.455291748046804</v>
      </c>
      <c r="K1102" s="85">
        <f t="shared" si="121"/>
        <v>186.87735407035456</v>
      </c>
      <c r="L1102" s="59"/>
      <c r="M1102" s="83">
        <v>44305</v>
      </c>
      <c r="N1102" s="86">
        <f t="shared" si="122"/>
        <v>16373.80028875971</v>
      </c>
      <c r="O1102" s="86">
        <f t="shared" si="123"/>
        <v>13051.973738859566</v>
      </c>
      <c r="P1102" s="86">
        <f t="shared" si="124"/>
        <v>11456.395344780098</v>
      </c>
      <c r="Q1102" s="61">
        <f t="shared" si="119"/>
        <v>40882.169372399374</v>
      </c>
      <c r="R1102" s="61">
        <f t="shared" si="125"/>
        <v>-9053.0121412635945</v>
      </c>
      <c r="S1102" s="62">
        <f t="shared" si="120"/>
        <v>4.5158637516963669</v>
      </c>
      <c r="T1102" s="59"/>
      <c r="U1102" s="59"/>
      <c r="V1102" s="59"/>
    </row>
    <row r="1103" spans="7:22" x14ac:dyDescent="0.4">
      <c r="G1103" s="59"/>
      <c r="H1103" s="83">
        <v>44312</v>
      </c>
      <c r="I1103" s="84">
        <v>13860.759765625</v>
      </c>
      <c r="J1103" s="70">
        <v>64.827140808105398</v>
      </c>
      <c r="K1103" s="85">
        <f t="shared" si="121"/>
        <v>186.98361255189928</v>
      </c>
      <c r="L1103" s="59"/>
      <c r="M1103" s="83">
        <v>44312</v>
      </c>
      <c r="N1103" s="86">
        <f t="shared" si="122"/>
        <v>16279.043288061936</v>
      </c>
      <c r="O1103" s="86">
        <f t="shared" si="123"/>
        <v>12926.718631851356</v>
      </c>
      <c r="P1103" s="86">
        <f t="shared" si="124"/>
        <v>11462.909452277865</v>
      </c>
      <c r="Q1103" s="61">
        <f t="shared" si="119"/>
        <v>40668.671372191151</v>
      </c>
      <c r="R1103" s="61">
        <f t="shared" si="125"/>
        <v>-9063.4639532354413</v>
      </c>
      <c r="S1103" s="62">
        <f t="shared" si="120"/>
        <v>4.4871002501944526</v>
      </c>
      <c r="T1103" s="59"/>
      <c r="U1103" s="59"/>
      <c r="V1103" s="59"/>
    </row>
    <row r="1104" spans="7:22" x14ac:dyDescent="0.4">
      <c r="G1104" s="59"/>
      <c r="H1104" s="83">
        <v>44319</v>
      </c>
      <c r="I1104" s="84">
        <v>13719.6298828125</v>
      </c>
      <c r="J1104" s="70">
        <v>63.338401794433501</v>
      </c>
      <c r="K1104" s="85">
        <f t="shared" si="121"/>
        <v>187.08993145202689</v>
      </c>
      <c r="L1104" s="59"/>
      <c r="M1104" s="83">
        <v>44319</v>
      </c>
      <c r="N1104" s="86">
        <f t="shared" si="122"/>
        <v>16113.290507522332</v>
      </c>
      <c r="O1104" s="86">
        <f t="shared" si="123"/>
        <v>12629.859783750031</v>
      </c>
      <c r="P1104" s="86">
        <f t="shared" si="124"/>
        <v>11469.427263697784</v>
      </c>
      <c r="Q1104" s="61">
        <f t="shared" si="119"/>
        <v>40212.57755497015</v>
      </c>
      <c r="R1104" s="61">
        <f t="shared" si="125"/>
        <v>-9073.9278319505775</v>
      </c>
      <c r="S1104" s="62">
        <f t="shared" si="120"/>
        <v>4.4316616023080986</v>
      </c>
      <c r="T1104" s="59"/>
      <c r="U1104" s="59"/>
      <c r="V1104" s="59"/>
    </row>
    <row r="1105" spans="1:22" x14ac:dyDescent="0.4">
      <c r="G1105" s="59"/>
      <c r="H1105" s="83">
        <v>44326</v>
      </c>
      <c r="I1105" s="84">
        <v>13393.1201171875</v>
      </c>
      <c r="J1105" s="70">
        <v>60.301559448242102</v>
      </c>
      <c r="K1105" s="85">
        <f t="shared" si="121"/>
        <v>187.19631080509134</v>
      </c>
      <c r="L1105" s="59"/>
      <c r="M1105" s="83">
        <v>44326</v>
      </c>
      <c r="N1105" s="86">
        <f t="shared" si="122"/>
        <v>15729.814659267151</v>
      </c>
      <c r="O1105" s="86">
        <f t="shared" si="123"/>
        <v>12024.304671351811</v>
      </c>
      <c r="P1105" s="86">
        <f t="shared" si="124"/>
        <v>11475.948781145904</v>
      </c>
      <c r="Q1105" s="61">
        <f t="shared" si="119"/>
        <v>39230.068111764864</v>
      </c>
      <c r="R1105" s="61">
        <f t="shared" si="125"/>
        <v>-9084.4037913402026</v>
      </c>
      <c r="S1105" s="62">
        <f t="shared" si="120"/>
        <v>4.3183976640449773</v>
      </c>
      <c r="T1105" s="59"/>
      <c r="U1105" s="59"/>
      <c r="V1105" s="59"/>
    </row>
    <row r="1106" spans="1:22" x14ac:dyDescent="0.4">
      <c r="G1106" s="59"/>
      <c r="H1106" s="83">
        <v>44333</v>
      </c>
      <c r="I1106" s="84">
        <v>13411.740234375</v>
      </c>
      <c r="J1106" s="70">
        <v>60.479621887207003</v>
      </c>
      <c r="K1106" s="85">
        <f t="shared" si="121"/>
        <v>187.3027506454662</v>
      </c>
      <c r="L1106" s="59"/>
      <c r="M1106" s="83">
        <v>44333</v>
      </c>
      <c r="N1106" s="86">
        <f t="shared" si="122"/>
        <v>15751.683423956069</v>
      </c>
      <c r="O1106" s="86">
        <f t="shared" si="123"/>
        <v>12059.810834645574</v>
      </c>
      <c r="P1106" s="86">
        <f t="shared" si="124"/>
        <v>11482.474006729473</v>
      </c>
      <c r="Q1106" s="61">
        <f t="shared" si="119"/>
        <v>39293.968265331117</v>
      </c>
      <c r="R1106" s="61">
        <f t="shared" si="125"/>
        <v>-9094.8918453516017</v>
      </c>
      <c r="S1106" s="62">
        <f t="shared" si="120"/>
        <v>4.3204437098847155</v>
      </c>
      <c r="T1106" s="59"/>
      <c r="U1106" s="59"/>
      <c r="V1106" s="59"/>
    </row>
    <row r="1107" spans="1:22" x14ac:dyDescent="0.4">
      <c r="G1107" s="59"/>
      <c r="H1107" s="83">
        <v>44340</v>
      </c>
      <c r="I1107" s="84">
        <v>13686.509765625</v>
      </c>
      <c r="J1107" s="70">
        <v>63.002071380615199</v>
      </c>
      <c r="K1107" s="85">
        <f t="shared" si="121"/>
        <v>187.40925100754458</v>
      </c>
      <c r="L1107" s="59"/>
      <c r="M1107" s="83">
        <v>44340</v>
      </c>
      <c r="N1107" s="86">
        <f t="shared" si="122"/>
        <v>16074.391931216425</v>
      </c>
      <c r="O1107" s="86">
        <f t="shared" si="123"/>
        <v>12562.794530330437</v>
      </c>
      <c r="P1107" s="86">
        <f t="shared" si="124"/>
        <v>11489.002942556939</v>
      </c>
      <c r="Q1107" s="61">
        <f t="shared" si="119"/>
        <v>40126.189404103803</v>
      </c>
      <c r="R1107" s="61">
        <f t="shared" si="125"/>
        <v>-9105.3920079481613</v>
      </c>
      <c r="S1107" s="62">
        <f t="shared" si="120"/>
        <v>4.4068601735188739</v>
      </c>
      <c r="T1107" s="59"/>
      <c r="U1107" s="59"/>
      <c r="V1107" s="59"/>
    </row>
    <row r="1108" spans="1:22" x14ac:dyDescent="0.4">
      <c r="G1108" s="59"/>
      <c r="H1108" s="83">
        <v>44347</v>
      </c>
      <c r="I1108" s="84">
        <v>13770.76953125</v>
      </c>
      <c r="J1108" s="70">
        <v>63.664833068847599</v>
      </c>
      <c r="K1108" s="85">
        <f t="shared" si="121"/>
        <v>187.51581192573909</v>
      </c>
      <c r="L1108" s="59"/>
      <c r="M1108" s="83">
        <v>44347</v>
      </c>
      <c r="N1108" s="86">
        <f t="shared" si="122"/>
        <v>16173.352478491264</v>
      </c>
      <c r="O1108" s="86">
        <f t="shared" si="123"/>
        <v>12694.951120254882</v>
      </c>
      <c r="P1108" s="86">
        <f t="shared" si="124"/>
        <v>11495.535590737947</v>
      </c>
      <c r="Q1108" s="61">
        <f t="shared" si="119"/>
        <v>40363.839189484097</v>
      </c>
      <c r="R1108" s="61">
        <f t="shared" si="125"/>
        <v>-9115.9042931093918</v>
      </c>
      <c r="S1108" s="62">
        <f t="shared" si="120"/>
        <v>4.4278480654952315</v>
      </c>
      <c r="T1108" s="59"/>
      <c r="U1108" s="59"/>
      <c r="V1108" s="59"/>
    </row>
    <row r="1109" spans="1:22" x14ac:dyDescent="0.4">
      <c r="G1109" s="59"/>
      <c r="H1109" s="83">
        <v>44354</v>
      </c>
      <c r="I1109" s="84">
        <v>13998.2998046875</v>
      </c>
      <c r="J1109" s="70">
        <v>65.761940002441406</v>
      </c>
      <c r="K1109" s="85">
        <f t="shared" si="121"/>
        <v>187.62243343448196</v>
      </c>
      <c r="L1109" s="59"/>
      <c r="M1109" s="83">
        <v>44354</v>
      </c>
      <c r="N1109" s="86">
        <f t="shared" si="122"/>
        <v>16440.579905650025</v>
      </c>
      <c r="O1109" s="86">
        <f t="shared" si="123"/>
        <v>13113.120284181394</v>
      </c>
      <c r="P1109" s="86">
        <f t="shared" si="124"/>
        <v>11502.07195338334</v>
      </c>
      <c r="Q1109" s="61">
        <f t="shared" si="119"/>
        <v>41055.772143214759</v>
      </c>
      <c r="R1109" s="61">
        <f t="shared" si="125"/>
        <v>-9126.4287148309377</v>
      </c>
      <c r="S1109" s="62">
        <f t="shared" si="120"/>
        <v>4.4985583546493846</v>
      </c>
      <c r="T1109" s="59"/>
      <c r="U1109" s="59"/>
      <c r="V1109" s="59"/>
    </row>
    <row r="1110" spans="1:22" ht="17.5" customHeight="1" x14ac:dyDescent="0.4">
      <c r="A1110" s="4"/>
      <c r="G1110" s="59"/>
      <c r="H1110" s="83">
        <v>44361</v>
      </c>
      <c r="I1110" s="84">
        <v>14049.580078125</v>
      </c>
      <c r="J1110" s="70">
        <v>66.266433715820298</v>
      </c>
      <c r="K1110" s="85">
        <f t="shared" si="121"/>
        <v>187.72911556822498</v>
      </c>
      <c r="L1110" s="85"/>
      <c r="M1110" s="83">
        <v>44361</v>
      </c>
      <c r="N1110" s="86">
        <f t="shared" si="122"/>
        <v>16500.807036429898</v>
      </c>
      <c r="O1110" s="86">
        <f t="shared" si="123"/>
        <v>13213.717783979988</v>
      </c>
      <c r="P1110" s="86">
        <f t="shared" si="124"/>
        <v>11508.612032605162</v>
      </c>
      <c r="Q1110" s="61">
        <f t="shared" si="119"/>
        <v>41223.13685301505</v>
      </c>
      <c r="R1110" s="61">
        <f t="shared" si="125"/>
        <v>-9136.9652871246071</v>
      </c>
      <c r="S1110" s="62">
        <f t="shared" si="120"/>
        <v>4.5116880230578094</v>
      </c>
      <c r="T1110" s="59"/>
      <c r="U1110" s="59"/>
      <c r="V1110" s="59"/>
    </row>
    <row r="1111" spans="1:22" ht="17.5" customHeight="1" x14ac:dyDescent="0.4">
      <c r="G1111" s="59"/>
      <c r="H1111" s="83">
        <v>44368</v>
      </c>
      <c r="I1111" s="84">
        <v>14345.1796875</v>
      </c>
      <c r="J1111" s="70">
        <v>69.075759887695298</v>
      </c>
      <c r="K1111" s="85">
        <f t="shared" si="121"/>
        <v>187.83585836143953</v>
      </c>
      <c r="L1111" s="59"/>
      <c r="M1111" s="83">
        <v>44368</v>
      </c>
      <c r="N1111" s="86">
        <f t="shared" si="122"/>
        <v>16847.979840685828</v>
      </c>
      <c r="O1111" s="86">
        <f t="shared" si="123"/>
        <v>13773.905515788509</v>
      </c>
      <c r="P1111" s="86">
        <f t="shared" si="124"/>
        <v>11515.155830516662</v>
      </c>
      <c r="Q1111" s="61">
        <f t="shared" si="119"/>
        <v>42137.041186991002</v>
      </c>
      <c r="R1111" s="61">
        <f t="shared" si="125"/>
        <v>-9147.514024018381</v>
      </c>
      <c r="S1111" s="62">
        <f t="shared" si="120"/>
        <v>4.6063926304297436</v>
      </c>
      <c r="T1111" s="59"/>
      <c r="U1111" s="59"/>
      <c r="V1111" s="59"/>
    </row>
    <row r="1112" spans="1:22" x14ac:dyDescent="0.4">
      <c r="G1112" s="59"/>
      <c r="H1112" s="83">
        <v>44375</v>
      </c>
      <c r="I1112" s="84">
        <v>14727.6298828125</v>
      </c>
      <c r="J1112" s="70">
        <v>72.686332702636705</v>
      </c>
      <c r="K1112" s="85">
        <f t="shared" si="121"/>
        <v>187.94266184861661</v>
      </c>
      <c r="L1112" s="59"/>
      <c r="M1112" s="83">
        <v>44375</v>
      </c>
      <c r="N1112" s="86">
        <f t="shared" si="122"/>
        <v>17297.156032344556</v>
      </c>
      <c r="O1112" s="86">
        <f t="shared" si="123"/>
        <v>14493.864136464304</v>
      </c>
      <c r="P1112" s="86">
        <f t="shared" si="124"/>
        <v>11521.703349232284</v>
      </c>
      <c r="Q1112" s="61">
        <f t="shared" si="119"/>
        <v>43312.723518041144</v>
      </c>
      <c r="R1112" s="61">
        <f t="shared" si="125"/>
        <v>-9158.0749395564362</v>
      </c>
      <c r="S1112" s="62">
        <f t="shared" si="120"/>
        <v>4.7294572062258053</v>
      </c>
      <c r="T1112" s="59"/>
      <c r="U1112" s="59"/>
      <c r="V1112" s="59"/>
    </row>
    <row r="1113" spans="1:22" x14ac:dyDescent="0.4">
      <c r="G1113" s="59"/>
      <c r="H1113" s="83">
        <v>44382</v>
      </c>
      <c r="I1113" s="84">
        <v>14826.08984375</v>
      </c>
      <c r="J1113" s="70">
        <v>73.645858764648395</v>
      </c>
      <c r="K1113" s="85">
        <f t="shared" si="121"/>
        <v>188.04952606426679</v>
      </c>
      <c r="L1113" s="59"/>
      <c r="M1113" s="83">
        <v>44382</v>
      </c>
      <c r="N1113" s="86">
        <f t="shared" si="122"/>
        <v>17412.794279695001</v>
      </c>
      <c r="O1113" s="86">
        <f t="shared" si="123"/>
        <v>14685.196397442296</v>
      </c>
      <c r="P1113" s="86">
        <f t="shared" si="124"/>
        <v>11528.25459086768</v>
      </c>
      <c r="Q1113" s="61">
        <f t="shared" si="119"/>
        <v>43626.245268004976</v>
      </c>
      <c r="R1113" s="61">
        <f t="shared" si="125"/>
        <v>-9168.6480477991663</v>
      </c>
      <c r="S1113" s="62">
        <f t="shared" si="120"/>
        <v>4.7581982687706041</v>
      </c>
      <c r="T1113" s="59"/>
      <c r="U1113" s="59"/>
      <c r="V1113" s="59"/>
    </row>
    <row r="1114" spans="1:22" x14ac:dyDescent="0.4">
      <c r="G1114" s="59"/>
      <c r="H1114" s="83">
        <v>44389</v>
      </c>
      <c r="I1114" s="84">
        <v>14681.3798828125</v>
      </c>
      <c r="J1114" s="70">
        <v>72.211517333984304</v>
      </c>
      <c r="K1114" s="85">
        <f t="shared" si="121"/>
        <v>188.15645104292028</v>
      </c>
      <c r="L1114" s="59"/>
      <c r="M1114" s="83">
        <v>44389</v>
      </c>
      <c r="N1114" s="86">
        <f t="shared" si="122"/>
        <v>17242.836805635201</v>
      </c>
      <c r="O1114" s="86">
        <f t="shared" si="123"/>
        <v>14399.184584101862</v>
      </c>
      <c r="P1114" s="86">
        <f t="shared" si="124"/>
        <v>11534.809557539702</v>
      </c>
      <c r="Q1114" s="61">
        <f t="shared" si="119"/>
        <v>43176.830947276765</v>
      </c>
      <c r="R1114" s="61">
        <f t="shared" si="125"/>
        <v>-9179.2333628231972</v>
      </c>
      <c r="S1114" s="62">
        <f t="shared" si="120"/>
        <v>4.7037513091395189</v>
      </c>
      <c r="T1114" s="59"/>
      <c r="U1114" s="59"/>
      <c r="V1114" s="59"/>
    </row>
    <row r="1115" spans="1:22" x14ac:dyDescent="0.4">
      <c r="G1115" s="59"/>
      <c r="H1115" s="83">
        <v>44396</v>
      </c>
      <c r="I1115" s="84">
        <v>15111.7900390625</v>
      </c>
      <c r="J1115" s="70">
        <v>76.474960327148395</v>
      </c>
      <c r="K1115" s="85">
        <f t="shared" si="121"/>
        <v>188.26343681912695</v>
      </c>
      <c r="L1115" s="59"/>
      <c r="M1115" s="83">
        <v>44396</v>
      </c>
      <c r="N1115" s="86">
        <f t="shared" si="122"/>
        <v>17748.340521426591</v>
      </c>
      <c r="O1115" s="86">
        <f t="shared" si="123"/>
        <v>15249.327399110598</v>
      </c>
      <c r="P1115" s="86">
        <f t="shared" si="124"/>
        <v>11541.368251366406</v>
      </c>
      <c r="Q1115" s="61">
        <f t="shared" si="119"/>
        <v>44539.036171903601</v>
      </c>
      <c r="R1115" s="61">
        <f t="shared" si="125"/>
        <v>-9189.8308987214041</v>
      </c>
      <c r="S1115" s="62">
        <f t="shared" si="120"/>
        <v>4.8465566627673624</v>
      </c>
      <c r="T1115" s="59"/>
      <c r="U1115" s="59"/>
      <c r="V1115" s="59"/>
    </row>
    <row r="1116" spans="1:22" x14ac:dyDescent="0.4">
      <c r="G1116" s="59"/>
      <c r="H1116" s="83">
        <v>44403</v>
      </c>
      <c r="I1116" s="84">
        <v>14959.900390625</v>
      </c>
      <c r="J1116" s="70">
        <v>74.981285095214801</v>
      </c>
      <c r="K1116" s="85">
        <f t="shared" si="121"/>
        <v>188.37048342745629</v>
      </c>
      <c r="L1116" s="59"/>
      <c r="M1116" s="83">
        <v>44403</v>
      </c>
      <c r="N1116" s="86">
        <f t="shared" si="122"/>
        <v>17569.950721463771</v>
      </c>
      <c r="O1116" s="86">
        <f t="shared" si="123"/>
        <v>14951.484254867581</v>
      </c>
      <c r="P1116" s="86">
        <f t="shared" si="124"/>
        <v>11547.930674467052</v>
      </c>
      <c r="Q1116" s="61">
        <f t="shared" si="119"/>
        <v>44069.365650798405</v>
      </c>
      <c r="R1116" s="61">
        <f t="shared" si="125"/>
        <v>-9200.4406696029328</v>
      </c>
      <c r="S1116" s="62">
        <f t="shared" si="120"/>
        <v>4.7899190085968266</v>
      </c>
      <c r="T1116" s="59"/>
      <c r="U1116" s="59"/>
      <c r="V1116" s="59"/>
    </row>
    <row r="1117" spans="1:22" x14ac:dyDescent="0.4">
      <c r="E1117" s="4"/>
      <c r="F1117" s="4"/>
      <c r="G1117" s="59"/>
      <c r="H1117" s="83">
        <v>44410</v>
      </c>
      <c r="I1117" s="84">
        <v>15109.3603515625</v>
      </c>
      <c r="J1117" s="70">
        <v>76.385932922363196</v>
      </c>
      <c r="K1117" s="85">
        <f t="shared" si="121"/>
        <v>188.47759090249747</v>
      </c>
      <c r="L1117" s="59"/>
      <c r="M1117" s="83">
        <v>44410</v>
      </c>
      <c r="N1117" s="86">
        <f t="shared" si="122"/>
        <v>17745.486926915342</v>
      </c>
      <c r="O1117" s="86">
        <f t="shared" si="123"/>
        <v>15231.575078125335</v>
      </c>
      <c r="P1117" s="86">
        <f t="shared" si="124"/>
        <v>11554.496828962107</v>
      </c>
      <c r="Q1117" s="61">
        <f t="shared" si="119"/>
        <v>44531.55883400279</v>
      </c>
      <c r="R1117" s="61">
        <f t="shared" si="125"/>
        <v>-9211.0626895932219</v>
      </c>
      <c r="S1117" s="62">
        <f t="shared" si="120"/>
        <v>4.8345734183651929</v>
      </c>
      <c r="T1117" s="59"/>
      <c r="U1117" s="59"/>
      <c r="V1117" s="59"/>
    </row>
    <row r="1118" spans="1:22" x14ac:dyDescent="0.4">
      <c r="B1118" s="27"/>
      <c r="C1118" s="4"/>
      <c r="D1118" s="4"/>
      <c r="G1118" s="59"/>
      <c r="H1118" s="83">
        <v>44417</v>
      </c>
      <c r="I1118" s="84">
        <v>15136.6796875</v>
      </c>
      <c r="J1118" s="70">
        <v>76.672805786132798</v>
      </c>
      <c r="K1118" s="85">
        <f t="shared" si="121"/>
        <v>188.58475927885928</v>
      </c>
      <c r="L1118" s="59"/>
      <c r="M1118" s="83">
        <v>44417</v>
      </c>
      <c r="N1118" s="86">
        <f t="shared" si="122"/>
        <v>17777.572661019945</v>
      </c>
      <c r="O1118" s="86">
        <f t="shared" si="123"/>
        <v>15288.778353587382</v>
      </c>
      <c r="P1118" s="86">
        <f t="shared" si="124"/>
        <v>11561.066716973239</v>
      </c>
      <c r="Q1118" s="61">
        <f t="shared" si="119"/>
        <v>44627.417731580565</v>
      </c>
      <c r="R1118" s="61">
        <f t="shared" si="125"/>
        <v>-9221.6969728340136</v>
      </c>
      <c r="S1118" s="62">
        <f t="shared" si="120"/>
        <v>4.8393932117968586</v>
      </c>
      <c r="T1118" s="59"/>
      <c r="U1118" s="59"/>
      <c r="V1118" s="59"/>
    </row>
    <row r="1119" spans="1:22" x14ac:dyDescent="0.4">
      <c r="G1119" s="59"/>
      <c r="H1119" s="83">
        <v>44424</v>
      </c>
      <c r="I1119" s="84">
        <v>15092.5703125</v>
      </c>
      <c r="J1119" s="70">
        <v>76.2078857421875</v>
      </c>
      <c r="K1119" s="85">
        <f t="shared" si="121"/>
        <v>188.69198859117023</v>
      </c>
      <c r="L1119" s="59"/>
      <c r="M1119" s="83">
        <v>44424</v>
      </c>
      <c r="N1119" s="86">
        <f t="shared" si="122"/>
        <v>17725.767533654911</v>
      </c>
      <c r="O1119" s="86">
        <f t="shared" si="123"/>
        <v>15196.071957478094</v>
      </c>
      <c r="P1119" s="86">
        <f t="shared" si="124"/>
        <v>11567.640340623328</v>
      </c>
      <c r="Q1119" s="61">
        <f t="shared" si="119"/>
        <v>44489.479831756333</v>
      </c>
      <c r="R1119" s="61">
        <f t="shared" si="125"/>
        <v>-9232.3435334833812</v>
      </c>
      <c r="S1119" s="62">
        <f t="shared" si="120"/>
        <v>4.8188717924548854</v>
      </c>
      <c r="T1119" s="59"/>
      <c r="U1119" s="59"/>
      <c r="V1119" s="59"/>
    </row>
    <row r="1120" spans="1:22" x14ac:dyDescent="0.4">
      <c r="G1120" s="59"/>
      <c r="H1120" s="83">
        <v>44431</v>
      </c>
      <c r="I1120" s="84">
        <v>15432.9501953125</v>
      </c>
      <c r="J1120" s="70">
        <v>79.650291442871094</v>
      </c>
      <c r="K1120" s="85">
        <f t="shared" si="121"/>
        <v>188.79927887407848</v>
      </c>
      <c r="L1120" s="59"/>
      <c r="M1120" s="83">
        <v>44431</v>
      </c>
      <c r="N1120" s="86">
        <f t="shared" si="122"/>
        <v>18125.533415207239</v>
      </c>
      <c r="O1120" s="86">
        <f t="shared" si="123"/>
        <v>15882.497571113272</v>
      </c>
      <c r="P1120" s="86">
        <f t="shared" si="124"/>
        <v>11574.217702036458</v>
      </c>
      <c r="Q1120" s="61">
        <f t="shared" si="119"/>
        <v>45582.248688356965</v>
      </c>
      <c r="R1120" s="61">
        <f t="shared" si="125"/>
        <v>-9243.0023857157394</v>
      </c>
      <c r="S1120" s="62">
        <f t="shared" si="120"/>
        <v>4.9315413743482734</v>
      </c>
      <c r="T1120" s="59"/>
      <c r="U1120" s="59"/>
      <c r="V1120" s="59"/>
    </row>
    <row r="1121" spans="7:22" x14ac:dyDescent="0.4">
      <c r="G1121" s="59"/>
      <c r="H1121" s="83">
        <v>44438</v>
      </c>
      <c r="I1121" s="84">
        <v>15652.8603515625</v>
      </c>
      <c r="J1121" s="70">
        <v>81.974922180175696</v>
      </c>
      <c r="K1121" s="85">
        <f t="shared" si="121"/>
        <v>188.90663016225196</v>
      </c>
      <c r="L1121" s="59"/>
      <c r="M1121" s="83">
        <v>44438</v>
      </c>
      <c r="N1121" s="86">
        <f t="shared" si="122"/>
        <v>18383.811245110657</v>
      </c>
      <c r="O1121" s="86">
        <f t="shared" si="123"/>
        <v>16346.035636952707</v>
      </c>
      <c r="P1121" s="86">
        <f t="shared" si="124"/>
        <v>11580.798803337922</v>
      </c>
      <c r="Q1121" s="61">
        <f t="shared" si="119"/>
        <v>46310.645685401287</v>
      </c>
      <c r="R1121" s="61">
        <f t="shared" si="125"/>
        <v>-9253.6735437218704</v>
      </c>
      <c r="S1121" s="62">
        <f t="shared" si="120"/>
        <v>5.004568776561241</v>
      </c>
      <c r="T1121" s="59"/>
      <c r="U1121" s="59"/>
      <c r="V1121" s="59"/>
    </row>
    <row r="1122" spans="7:22" x14ac:dyDescent="0.4">
      <c r="G1122" s="59"/>
      <c r="H1122" s="83">
        <v>44445</v>
      </c>
      <c r="I1122" s="84">
        <v>15440.75</v>
      </c>
      <c r="J1122" s="70">
        <v>79.788787841796804</v>
      </c>
      <c r="K1122" s="85">
        <f t="shared" si="121"/>
        <v>189.01404249037822</v>
      </c>
      <c r="L1122" s="59"/>
      <c r="M1122" s="83">
        <v>44445</v>
      </c>
      <c r="N1122" s="86">
        <f t="shared" si="122"/>
        <v>18134.694049998787</v>
      </c>
      <c r="O1122" s="86">
        <f t="shared" si="123"/>
        <v>15910.114152040955</v>
      </c>
      <c r="P1122" s="86">
        <f t="shared" si="124"/>
        <v>11587.383646654222</v>
      </c>
      <c r="Q1122" s="61">
        <f t="shared" si="119"/>
        <v>45632.191848693961</v>
      </c>
      <c r="R1122" s="61">
        <f t="shared" si="125"/>
        <v>-9264.3570217089382</v>
      </c>
      <c r="S1122" s="62">
        <f t="shared" si="120"/>
        <v>4.9255649087967113</v>
      </c>
      <c r="T1122" s="59"/>
      <c r="U1122" s="59"/>
      <c r="V1122" s="59"/>
    </row>
    <row r="1123" spans="7:22" x14ac:dyDescent="0.4">
      <c r="G1123" s="59"/>
      <c r="H1123" s="83">
        <v>44452</v>
      </c>
      <c r="I1123" s="84">
        <v>15333.4697265625</v>
      </c>
      <c r="J1123" s="70">
        <v>78.621528625488196</v>
      </c>
      <c r="K1123" s="85">
        <f t="shared" si="121"/>
        <v>189.12151589316463</v>
      </c>
      <c r="L1123" s="59"/>
      <c r="M1123" s="83">
        <v>44452</v>
      </c>
      <c r="N1123" s="86">
        <f t="shared" si="122"/>
        <v>18008.696612284344</v>
      </c>
      <c r="O1123" s="86">
        <f t="shared" si="123"/>
        <v>15677.359301656283</v>
      </c>
      <c r="P1123" s="86">
        <f t="shared" si="124"/>
        <v>11593.972234113065</v>
      </c>
      <c r="Q1123" s="61">
        <f t="shared" si="119"/>
        <v>45280.028148053694</v>
      </c>
      <c r="R1123" s="61">
        <f t="shared" si="125"/>
        <v>-9275.0528339005086</v>
      </c>
      <c r="S1123" s="62">
        <f t="shared" si="120"/>
        <v>4.881915926403595</v>
      </c>
      <c r="T1123" s="59"/>
      <c r="U1123" s="59"/>
      <c r="V1123" s="59"/>
    </row>
    <row r="1124" spans="7:22" x14ac:dyDescent="0.4">
      <c r="G1124" s="59"/>
      <c r="H1124" s="83">
        <v>44459</v>
      </c>
      <c r="I1124" s="84">
        <v>15329.6796875</v>
      </c>
      <c r="J1124" s="70">
        <v>78.473152160644503</v>
      </c>
      <c r="K1124" s="85">
        <f t="shared" si="121"/>
        <v>189.22905040533823</v>
      </c>
      <c r="L1124" s="59"/>
      <c r="M1124" s="83">
        <v>44459</v>
      </c>
      <c r="N1124" s="86">
        <f t="shared" si="122"/>
        <v>18004.245325990869</v>
      </c>
      <c r="O1124" s="86">
        <f t="shared" si="123"/>
        <v>15647.772607121955</v>
      </c>
      <c r="P1124" s="86">
        <f t="shared" si="124"/>
        <v>11600.564567843374</v>
      </c>
      <c r="Q1124" s="61">
        <f t="shared" si="119"/>
        <v>45252.582500956196</v>
      </c>
      <c r="R1124" s="61">
        <f t="shared" si="125"/>
        <v>-9285.7609945365712</v>
      </c>
      <c r="S1124" s="62">
        <f t="shared" si="120"/>
        <v>4.8733305248305756</v>
      </c>
      <c r="T1124" s="59"/>
      <c r="U1124" s="59"/>
      <c r="V1124" s="59"/>
    </row>
    <row r="1125" spans="7:22" x14ac:dyDescent="0.4">
      <c r="G1125" s="59"/>
      <c r="H1125" s="83">
        <v>44466</v>
      </c>
      <c r="I1125" s="84">
        <v>14791.8701171875</v>
      </c>
      <c r="J1125" s="70">
        <v>72.953407287597599</v>
      </c>
      <c r="K1125" s="85">
        <f t="shared" si="121"/>
        <v>189.33664606164581</v>
      </c>
      <c r="L1125" s="59"/>
      <c r="M1125" s="83">
        <v>44466</v>
      </c>
      <c r="N1125" s="86">
        <f t="shared" si="122"/>
        <v>17372.604245422986</v>
      </c>
      <c r="O1125" s="86">
        <f t="shared" si="123"/>
        <v>14547.119578096799</v>
      </c>
      <c r="P1125" s="86">
        <f t="shared" si="124"/>
        <v>11607.160649975276</v>
      </c>
      <c r="Q1125" s="61">
        <f t="shared" si="119"/>
        <v>43526.884473495062</v>
      </c>
      <c r="R1125" s="61">
        <f t="shared" si="125"/>
        <v>-9296.4815178735553</v>
      </c>
      <c r="S1125" s="62">
        <f t="shared" si="120"/>
        <v>4.6820815369567095</v>
      </c>
      <c r="T1125" s="59"/>
      <c r="U1125" s="59"/>
      <c r="V1125" s="59"/>
    </row>
    <row r="1126" spans="7:22" x14ac:dyDescent="0.4">
      <c r="G1126" s="59"/>
      <c r="H1126" s="83">
        <v>44473</v>
      </c>
      <c r="I1126" s="84">
        <v>14820.75</v>
      </c>
      <c r="J1126" s="70">
        <v>73.279861450195298</v>
      </c>
      <c r="K1126" s="85">
        <f t="shared" si="121"/>
        <v>189.44430289685394</v>
      </c>
      <c r="L1126" s="59"/>
      <c r="M1126" s="83">
        <v>44473</v>
      </c>
      <c r="N1126" s="86">
        <f t="shared" si="122"/>
        <v>17406.522794651781</v>
      </c>
      <c r="O1126" s="86">
        <f t="shared" si="123"/>
        <v>14612.215478571397</v>
      </c>
      <c r="P1126" s="86">
        <f t="shared" si="124"/>
        <v>11613.760482640115</v>
      </c>
      <c r="Q1126" s="61">
        <f t="shared" si="119"/>
        <v>43632.498755863293</v>
      </c>
      <c r="R1126" s="61">
        <f t="shared" si="125"/>
        <v>-9307.2144181843469</v>
      </c>
      <c r="S1126" s="62">
        <f t="shared" si="120"/>
        <v>4.6880298223939629</v>
      </c>
      <c r="T1126" s="59"/>
      <c r="U1126" s="59"/>
      <c r="V1126" s="59"/>
    </row>
    <row r="1127" spans="7:22" x14ac:dyDescent="0.4">
      <c r="G1127" s="59"/>
      <c r="H1127" s="83">
        <v>44480</v>
      </c>
      <c r="I1127" s="84">
        <v>15146.919921875</v>
      </c>
      <c r="J1127" s="70">
        <v>76.425498962402301</v>
      </c>
      <c r="K1127" s="85">
        <f t="shared" si="121"/>
        <v>189.55202094574895</v>
      </c>
      <c r="L1127" s="59"/>
      <c r="M1127" s="83">
        <v>44480</v>
      </c>
      <c r="N1127" s="86">
        <f t="shared" si="122"/>
        <v>17789.599506697188</v>
      </c>
      <c r="O1127" s="86">
        <f t="shared" si="123"/>
        <v>15239.464660491396</v>
      </c>
      <c r="P1127" s="86">
        <f t="shared" si="124"/>
        <v>11620.364067970444</v>
      </c>
      <c r="Q1127" s="61">
        <f t="shared" si="119"/>
        <v>44649.428235159023</v>
      </c>
      <c r="R1127" s="61">
        <f t="shared" si="125"/>
        <v>-9317.9597097583137</v>
      </c>
      <c r="S1127" s="62">
        <f t="shared" si="120"/>
        <v>4.7917601734636737</v>
      </c>
      <c r="T1127" s="59"/>
      <c r="U1127" s="59"/>
      <c r="V1127" s="59"/>
    </row>
    <row r="1128" spans="7:22" x14ac:dyDescent="0.4">
      <c r="G1128" s="59"/>
      <c r="H1128" s="83">
        <v>44487</v>
      </c>
      <c r="I1128" s="84">
        <v>15355.0703125</v>
      </c>
      <c r="J1128" s="70">
        <v>78.522605895996094</v>
      </c>
      <c r="K1128" s="85">
        <f t="shared" si="121"/>
        <v>189.65980024313694</v>
      </c>
      <c r="L1128" s="59"/>
      <c r="M1128" s="83">
        <v>44487</v>
      </c>
      <c r="N1128" s="86">
        <f t="shared" si="122"/>
        <v>18034.065847410697</v>
      </c>
      <c r="O1128" s="86">
        <f t="shared" si="123"/>
        <v>15657.633824417906</v>
      </c>
      <c r="P1128" s="86">
        <f t="shared" si="124"/>
        <v>11626.971408100027</v>
      </c>
      <c r="Q1128" s="61">
        <f t="shared" si="119"/>
        <v>45318.67107992863</v>
      </c>
      <c r="R1128" s="61">
        <f t="shared" si="125"/>
        <v>-9328.7174069013163</v>
      </c>
      <c r="S1128" s="62">
        <f t="shared" si="120"/>
        <v>4.8579744785067893</v>
      </c>
      <c r="T1128" s="59"/>
      <c r="U1128" s="59"/>
      <c r="V1128" s="59"/>
    </row>
    <row r="1129" spans="7:22" x14ac:dyDescent="0.4">
      <c r="G1129" s="59"/>
      <c r="H1129" s="83">
        <v>44494</v>
      </c>
      <c r="I1129" s="84">
        <v>15850.4697265625</v>
      </c>
      <c r="J1129" s="70">
        <v>83.626869201660099</v>
      </c>
      <c r="K1129" s="85">
        <f t="shared" si="121"/>
        <v>189.76764082384383</v>
      </c>
      <c r="L1129" s="59"/>
      <c r="M1129" s="83">
        <v>44494</v>
      </c>
      <c r="N1129" s="86">
        <f t="shared" si="122"/>
        <v>18615.897481662407</v>
      </c>
      <c r="O1129" s="86">
        <f t="shared" si="123"/>
        <v>16675.438631983201</v>
      </c>
      <c r="P1129" s="86">
        <f t="shared" si="124"/>
        <v>11633.582505163846</v>
      </c>
      <c r="Q1129" s="61">
        <f t="shared" si="119"/>
        <v>46924.918618809454</v>
      </c>
      <c r="R1129" s="61">
        <f t="shared" si="125"/>
        <v>-9339.487523935737</v>
      </c>
      <c r="S1129" s="62">
        <f t="shared" si="120"/>
        <v>5.0243569037966767</v>
      </c>
      <c r="T1129" s="59"/>
      <c r="U1129" s="59"/>
      <c r="V1129" s="59"/>
    </row>
    <row r="1130" spans="7:22" x14ac:dyDescent="0.4">
      <c r="G1130" s="59"/>
      <c r="H1130" s="83">
        <v>44501</v>
      </c>
      <c r="I1130" s="84">
        <v>16359.3798828125</v>
      </c>
      <c r="J1130" s="70">
        <v>89.067466735839801</v>
      </c>
      <c r="K1130" s="85">
        <f t="shared" si="121"/>
        <v>189.87554272271532</v>
      </c>
      <c r="L1130" s="59"/>
      <c r="M1130" s="83">
        <v>44501</v>
      </c>
      <c r="N1130" s="86">
        <f t="shared" si="122"/>
        <v>19213.597074138863</v>
      </c>
      <c r="O1130" s="86">
        <f t="shared" si="123"/>
        <v>17760.309453629739</v>
      </c>
      <c r="P1130" s="86">
        <f t="shared" si="124"/>
        <v>11640.197361298093</v>
      </c>
      <c r="Q1130" s="61">
        <f t="shared" si="119"/>
        <v>48614.103889066697</v>
      </c>
      <c r="R1130" s="61">
        <f t="shared" si="125"/>
        <v>-9350.2700752004894</v>
      </c>
      <c r="S1130" s="62">
        <f t="shared" si="120"/>
        <v>5.1992192202025036</v>
      </c>
      <c r="T1130" s="59"/>
      <c r="U1130" s="59"/>
      <c r="V1130" s="59"/>
    </row>
    <row r="1131" spans="7:22" x14ac:dyDescent="0.4">
      <c r="G1131" s="59"/>
      <c r="H1131" s="83">
        <v>44508</v>
      </c>
      <c r="I1131" s="84">
        <v>16199.8896484375</v>
      </c>
      <c r="J1131" s="70">
        <v>87.286903381347599</v>
      </c>
      <c r="K1131" s="85">
        <f t="shared" si="121"/>
        <v>189.98350597461692</v>
      </c>
      <c r="L1131" s="59"/>
      <c r="M1131" s="83">
        <v>44508</v>
      </c>
      <c r="N1131" s="86">
        <f t="shared" si="122"/>
        <v>19026.280615783326</v>
      </c>
      <c r="O1131" s="86">
        <f t="shared" si="123"/>
        <v>17405.259991278188</v>
      </c>
      <c r="P1131" s="86">
        <f t="shared" si="124"/>
        <v>11646.815978640176</v>
      </c>
      <c r="Q1131" s="61">
        <f t="shared" si="119"/>
        <v>48078.356585701687</v>
      </c>
      <c r="R1131" s="61">
        <f t="shared" si="125"/>
        <v>-9361.0650750510413</v>
      </c>
      <c r="S1131" s="62">
        <f t="shared" si="120"/>
        <v>5.1359921333993652</v>
      </c>
      <c r="T1131" s="59"/>
      <c r="U1131" s="59"/>
      <c r="V1131" s="59"/>
    </row>
    <row r="1132" spans="7:22" x14ac:dyDescent="0.4">
      <c r="G1132" s="59"/>
      <c r="H1132" s="83">
        <v>44515</v>
      </c>
      <c r="I1132" s="84">
        <v>16573.33984375</v>
      </c>
      <c r="J1132" s="70">
        <v>91.382186889648395</v>
      </c>
      <c r="K1132" s="85">
        <f t="shared" si="121"/>
        <v>190.09153061443394</v>
      </c>
      <c r="L1132" s="59"/>
      <c r="M1132" s="83">
        <v>44515</v>
      </c>
      <c r="N1132" s="86">
        <f t="shared" si="122"/>
        <v>19464.886579541853</v>
      </c>
      <c r="O1132" s="86">
        <f t="shared" si="123"/>
        <v>18221.871320569553</v>
      </c>
      <c r="P1132" s="86">
        <f t="shared" si="124"/>
        <v>11653.438359328717</v>
      </c>
      <c r="Q1132" s="61">
        <f t="shared" si="119"/>
        <v>49340.196259440127</v>
      </c>
      <c r="R1132" s="61">
        <f t="shared" si="125"/>
        <v>-9371.8725378594372</v>
      </c>
      <c r="S1132" s="62">
        <f t="shared" si="120"/>
        <v>5.2647105538536882</v>
      </c>
      <c r="T1132" s="59"/>
      <c r="U1132" s="59"/>
      <c r="V1132" s="59"/>
    </row>
    <row r="1133" spans="7:22" x14ac:dyDescent="0.4">
      <c r="G1133" s="59"/>
      <c r="H1133" s="83">
        <v>44522</v>
      </c>
      <c r="I1133" s="84">
        <v>16025.580078125</v>
      </c>
      <c r="J1133" s="70">
        <v>85.516227722167898</v>
      </c>
      <c r="K1133" s="85">
        <f t="shared" si="121"/>
        <v>190.19961667707159</v>
      </c>
      <c r="L1133" s="59"/>
      <c r="M1133" s="83">
        <v>44522</v>
      </c>
      <c r="N1133" s="86">
        <f t="shared" si="122"/>
        <v>18821.559295406794</v>
      </c>
      <c r="O1133" s="86">
        <f t="shared" si="123"/>
        <v>17052.182163856527</v>
      </c>
      <c r="P1133" s="86">
        <f t="shared" si="124"/>
        <v>11660.064505503557</v>
      </c>
      <c r="Q1133" s="61">
        <f t="shared" si="119"/>
        <v>47533.805964766878</v>
      </c>
      <c r="R1133" s="61">
        <f t="shared" si="125"/>
        <v>-9382.6924780143127</v>
      </c>
      <c r="S1133" s="62">
        <f t="shared" si="120"/>
        <v>5.0661157312944995</v>
      </c>
      <c r="T1133" s="59"/>
      <c r="U1133" s="59"/>
      <c r="V1133" s="59"/>
    </row>
    <row r="1134" spans="7:22" x14ac:dyDescent="0.4">
      <c r="G1134" s="59"/>
      <c r="H1134" s="83">
        <v>44529</v>
      </c>
      <c r="I1134" s="84">
        <v>15712.0400390625</v>
      </c>
      <c r="J1134" s="70">
        <v>82.004592895507798</v>
      </c>
      <c r="K1134" s="85">
        <f t="shared" si="121"/>
        <v>190.30776419745487</v>
      </c>
      <c r="L1134" s="59"/>
      <c r="M1134" s="83">
        <v>44529</v>
      </c>
      <c r="N1134" s="86">
        <f t="shared" si="122"/>
        <v>18453.315998881488</v>
      </c>
      <c r="O1134" s="86">
        <f t="shared" si="123"/>
        <v>16351.952063065632</v>
      </c>
      <c r="P1134" s="86">
        <f t="shared" si="124"/>
        <v>11666.69441930575</v>
      </c>
      <c r="Q1134" s="61">
        <f t="shared" si="119"/>
        <v>46471.962481252871</v>
      </c>
      <c r="R1134" s="61">
        <f t="shared" si="125"/>
        <v>-9393.5249099209141</v>
      </c>
      <c r="S1134" s="62">
        <f t="shared" si="120"/>
        <v>4.9472336451859293</v>
      </c>
      <c r="T1134" s="59"/>
      <c r="U1134" s="59"/>
      <c r="V1134" s="59"/>
    </row>
    <row r="1135" spans="7:22" x14ac:dyDescent="0.4">
      <c r="G1135" s="59"/>
      <c r="H1135" s="83">
        <v>44536</v>
      </c>
      <c r="I1135" s="84">
        <v>16331.98046875</v>
      </c>
      <c r="J1135" s="70">
        <v>88.345352172851506</v>
      </c>
      <c r="K1135" s="85">
        <f t="shared" si="121"/>
        <v>190.41597321052868</v>
      </c>
      <c r="L1135" s="59"/>
      <c r="M1135" s="83">
        <v>44536</v>
      </c>
      <c r="N1135" s="86">
        <f t="shared" si="122"/>
        <v>19181.417290697467</v>
      </c>
      <c r="O1135" s="86">
        <f t="shared" si="123"/>
        <v>17616.317729494574</v>
      </c>
      <c r="P1135" s="86">
        <f t="shared" si="124"/>
        <v>11673.328102877571</v>
      </c>
      <c r="Q1135" s="61">
        <f t="shared" si="119"/>
        <v>48471.063123069616</v>
      </c>
      <c r="R1135" s="61">
        <f t="shared" si="125"/>
        <v>-9404.3698480011208</v>
      </c>
      <c r="S1135" s="62">
        <f t="shared" si="120"/>
        <v>5.1541000520488929</v>
      </c>
      <c r="T1135" s="59"/>
      <c r="U1135" s="59"/>
      <c r="V1135" s="59"/>
    </row>
    <row r="1136" spans="7:22" x14ac:dyDescent="0.4">
      <c r="G1136" s="59"/>
      <c r="H1136" s="83">
        <v>44543</v>
      </c>
      <c r="I1136" s="84">
        <v>15801.4599609375</v>
      </c>
      <c r="J1136" s="70">
        <v>82.479400634765597</v>
      </c>
      <c r="K1136" s="85">
        <f t="shared" si="121"/>
        <v>190.52424375125776</v>
      </c>
      <c r="L1136" s="59"/>
      <c r="M1136" s="83">
        <v>44543</v>
      </c>
      <c r="N1136" s="86">
        <f t="shared" si="122"/>
        <v>18558.336993663343</v>
      </c>
      <c r="O1136" s="86">
        <f t="shared" si="123"/>
        <v>16446.630094104807</v>
      </c>
      <c r="P1136" s="86">
        <f t="shared" si="124"/>
        <v>11679.96555836251</v>
      </c>
      <c r="Q1136" s="61">
        <f t="shared" si="119"/>
        <v>46684.932646130663</v>
      </c>
      <c r="R1136" s="61">
        <f t="shared" si="125"/>
        <v>-9415.2273066934613</v>
      </c>
      <c r="S1136" s="62">
        <f t="shared" si="120"/>
        <v>4.9584498733176066</v>
      </c>
      <c r="T1136" s="59"/>
      <c r="U1136" s="59"/>
      <c r="V1136" s="59"/>
    </row>
    <row r="1137" spans="7:22" x14ac:dyDescent="0.4">
      <c r="G1137" s="59"/>
      <c r="H1137" s="83">
        <v>44550</v>
      </c>
      <c r="I1137" s="84">
        <v>16308.2099609375</v>
      </c>
      <c r="J1137" s="70">
        <v>87.840858459472599</v>
      </c>
      <c r="K1137" s="85">
        <f t="shared" si="121"/>
        <v>190.63257585462671</v>
      </c>
      <c r="L1137" s="59"/>
      <c r="M1137" s="83">
        <v>44550</v>
      </c>
      <c r="N1137" s="86">
        <f t="shared" si="122"/>
        <v>19153.49954793285</v>
      </c>
      <c r="O1137" s="86">
        <f t="shared" si="123"/>
        <v>17515.720229695977</v>
      </c>
      <c r="P1137" s="86">
        <f t="shared" si="124"/>
        <v>11686.606787905279</v>
      </c>
      <c r="Q1137" s="61">
        <f t="shared" si="119"/>
        <v>48355.826565534102</v>
      </c>
      <c r="R1137" s="61">
        <f t="shared" si="125"/>
        <v>-9426.0973004531334</v>
      </c>
      <c r="S1137" s="62">
        <f t="shared" si="120"/>
        <v>5.1299944212552875</v>
      </c>
      <c r="T1137" s="59"/>
      <c r="U1137" s="59"/>
      <c r="V1137" s="59"/>
    </row>
    <row r="1138" spans="7:22" ht="17.5" customHeight="1" thickBot="1" x14ac:dyDescent="0.45">
      <c r="G1138" s="74" t="s">
        <v>49</v>
      </c>
      <c r="H1138" s="90">
        <v>44557</v>
      </c>
      <c r="I1138" s="91">
        <v>16320.080078125</v>
      </c>
      <c r="J1138" s="73">
        <v>88.058479309082003</v>
      </c>
      <c r="K1138" s="92">
        <f t="shared" si="121"/>
        <v>190.74096955564011</v>
      </c>
      <c r="L1138" s="74"/>
      <c r="M1138" s="90">
        <v>44557</v>
      </c>
      <c r="N1138" s="86">
        <f t="shared" si="122"/>
        <v>19167.440641696619</v>
      </c>
      <c r="O1138" s="86">
        <f t="shared" si="123"/>
        <v>17559.114454032544</v>
      </c>
      <c r="P1138" s="86">
        <f t="shared" si="124"/>
        <v>11693.251793651805</v>
      </c>
      <c r="Q1138" s="75">
        <f t="shared" si="119"/>
        <v>48419.806889380969</v>
      </c>
      <c r="R1138" s="61">
        <f t="shared" si="125"/>
        <v>-9636.979843752024</v>
      </c>
      <c r="S1138" s="76">
        <f t="shared" si="120"/>
        <v>5.0243756523754843</v>
      </c>
      <c r="T1138" s="74"/>
      <c r="U1138" s="74"/>
      <c r="V1138" s="74"/>
    </row>
    <row r="1139" spans="7:22" ht="17.5" customHeight="1" thickTop="1" x14ac:dyDescent="0.4">
      <c r="G1139" s="59"/>
      <c r="H1139" s="83">
        <v>44564</v>
      </c>
      <c r="I1139" s="84">
        <v>15592.1904296875</v>
      </c>
      <c r="J1139" s="70">
        <v>80.224029541015597</v>
      </c>
      <c r="K1139" s="85">
        <f t="shared" si="121"/>
        <v>190.84942488932234</v>
      </c>
      <c r="L1139" s="59"/>
      <c r="M1139" s="83">
        <v>44564</v>
      </c>
      <c r="N1139" s="86">
        <f t="shared" si="122"/>
        <v>18504.096694963297</v>
      </c>
      <c r="O1139" s="86">
        <f t="shared" si="123"/>
        <v>13233.58766381744</v>
      </c>
      <c r="P1139" s="86">
        <f t="shared" si="124"/>
        <v>14534.201518874199</v>
      </c>
      <c r="Q1139" s="61">
        <f t="shared" si="119"/>
        <v>46271.885877654939</v>
      </c>
      <c r="R1139" s="61">
        <f t="shared" si="125"/>
        <v>-9648.1058534968124</v>
      </c>
      <c r="S1139" s="62">
        <f t="shared" si="120"/>
        <v>4.7959554528399355</v>
      </c>
      <c r="T1139" s="59"/>
      <c r="U1139" s="59"/>
      <c r="V1139" s="59"/>
    </row>
    <row r="1140" spans="7:22" x14ac:dyDescent="0.4">
      <c r="G1140" s="59"/>
      <c r="H1140" s="83">
        <v>44571</v>
      </c>
      <c r="I1140" s="84">
        <v>15611.58984375</v>
      </c>
      <c r="J1140" s="70">
        <v>80.204238891601506</v>
      </c>
      <c r="K1140" s="85">
        <f t="shared" si="121"/>
        <v>190.95794189071776</v>
      </c>
      <c r="L1140" s="59"/>
      <c r="M1140" s="83">
        <v>44571</v>
      </c>
      <c r="N1140" s="86">
        <f t="shared" si="122"/>
        <v>18527.11903010324</v>
      </c>
      <c r="O1140" s="86">
        <f t="shared" si="123"/>
        <v>13230.323039795889</v>
      </c>
      <c r="P1140" s="86">
        <f t="shared" si="124"/>
        <v>14542.465667259345</v>
      </c>
      <c r="Q1140" s="61">
        <f t="shared" si="119"/>
        <v>46299.907737158472</v>
      </c>
      <c r="R1140" s="61">
        <f t="shared" si="125"/>
        <v>-9659.2447083543684</v>
      </c>
      <c r="S1140" s="62">
        <f t="shared" si="120"/>
        <v>4.7933258898714159</v>
      </c>
      <c r="T1140" s="59"/>
      <c r="U1140" s="59"/>
      <c r="V1140" s="59"/>
    </row>
    <row r="1141" spans="7:22" x14ac:dyDescent="0.4">
      <c r="G1141" s="59"/>
      <c r="H1141" s="83">
        <v>44578</v>
      </c>
      <c r="I1141" s="84">
        <v>14438.400390625</v>
      </c>
      <c r="J1141" s="70">
        <v>68.452552795410099</v>
      </c>
      <c r="K1141" s="85">
        <f t="shared" si="121"/>
        <v>191.06652059489065</v>
      </c>
      <c r="L1141" s="59"/>
      <c r="M1141" s="83">
        <v>44578</v>
      </c>
      <c r="N1141" s="86">
        <f t="shared" si="122"/>
        <v>17134.831578251538</v>
      </c>
      <c r="O1141" s="86">
        <f t="shared" si="123"/>
        <v>11291.789547507229</v>
      </c>
      <c r="P1141" s="86">
        <f t="shared" si="124"/>
        <v>14550.734514640058</v>
      </c>
      <c r="Q1141" s="61">
        <f t="shared" si="119"/>
        <v>42977.355640398826</v>
      </c>
      <c r="R1141" s="61">
        <f t="shared" si="125"/>
        <v>-9670.3964231545306</v>
      </c>
      <c r="S1141" s="62">
        <f t="shared" si="120"/>
        <v>4.444218598680715</v>
      </c>
      <c r="T1141" s="59"/>
      <c r="U1141" s="59"/>
      <c r="V1141" s="59"/>
    </row>
    <row r="1142" spans="7:22" x14ac:dyDescent="0.4">
      <c r="G1142" s="59"/>
      <c r="H1142" s="83">
        <v>44585</v>
      </c>
      <c r="I1142" s="84">
        <v>14454.6103515625</v>
      </c>
      <c r="J1142" s="70">
        <v>68.521804809570298</v>
      </c>
      <c r="K1142" s="85">
        <f t="shared" si="121"/>
        <v>191.1751610369252</v>
      </c>
      <c r="L1142" s="59"/>
      <c r="M1142" s="83">
        <v>44585</v>
      </c>
      <c r="N1142" s="86">
        <f t="shared" si="122"/>
        <v>17154.068816660194</v>
      </c>
      <c r="O1142" s="86">
        <f t="shared" si="123"/>
        <v>11303.213214524807</v>
      </c>
      <c r="P1142" s="86">
        <f t="shared" si="124"/>
        <v>14559.00806368819</v>
      </c>
      <c r="Q1142" s="61">
        <f t="shared" si="119"/>
        <v>43016.290094873191</v>
      </c>
      <c r="R1142" s="61">
        <f t="shared" si="125"/>
        <v>-9681.5610127442596</v>
      </c>
      <c r="S1142" s="62">
        <f t="shared" si="120"/>
        <v>4.4431151173089729</v>
      </c>
      <c r="T1142" s="59"/>
      <c r="U1142" s="59"/>
      <c r="V1142" s="59"/>
    </row>
    <row r="1143" spans="7:22" x14ac:dyDescent="0.4">
      <c r="G1143" s="59"/>
      <c r="H1143" s="83">
        <v>44592</v>
      </c>
      <c r="I1143" s="84">
        <v>14694.349609375</v>
      </c>
      <c r="J1143" s="70">
        <v>70.628791809082003</v>
      </c>
      <c r="K1143" s="85">
        <f t="shared" si="121"/>
        <v>191.28386325192557</v>
      </c>
      <c r="L1143" s="59"/>
      <c r="M1143" s="83">
        <v>44592</v>
      </c>
      <c r="N1143" s="86">
        <f t="shared" si="122"/>
        <v>17438.580375709316</v>
      </c>
      <c r="O1143" s="86">
        <f t="shared" si="123"/>
        <v>11650.777371100938</v>
      </c>
      <c r="P1143" s="86">
        <f t="shared" si="124"/>
        <v>14567.286317077109</v>
      </c>
      <c r="Q1143" s="61">
        <f t="shared" si="119"/>
        <v>43656.644063887361</v>
      </c>
      <c r="R1143" s="61">
        <f t="shared" si="125"/>
        <v>-9692.7384919876549</v>
      </c>
      <c r="S1143" s="62">
        <f t="shared" si="120"/>
        <v>4.5040567327773688</v>
      </c>
      <c r="T1143" s="59"/>
      <c r="U1143" s="59"/>
      <c r="V1143" s="59"/>
    </row>
    <row r="1144" spans="7:22" x14ac:dyDescent="0.4">
      <c r="G1144" s="59"/>
      <c r="H1144" s="83">
        <v>44599</v>
      </c>
      <c r="I1144" s="84">
        <v>14253.83984375</v>
      </c>
      <c r="J1144" s="70">
        <v>66.266433715820298</v>
      </c>
      <c r="K1144" s="85">
        <f t="shared" si="121"/>
        <v>191.39262727501585</v>
      </c>
      <c r="L1144" s="59"/>
      <c r="M1144" s="83">
        <v>44599</v>
      </c>
      <c r="N1144" s="86">
        <f t="shared" si="122"/>
        <v>16915.803583381236</v>
      </c>
      <c r="O1144" s="86">
        <f t="shared" si="123"/>
        <v>10931.171928960597</v>
      </c>
      <c r="P1144" s="86">
        <f t="shared" si="124"/>
        <v>14575.569277481703</v>
      </c>
      <c r="Q1144" s="61">
        <f t="shared" si="119"/>
        <v>42422.544789823536</v>
      </c>
      <c r="R1144" s="61">
        <f t="shared" si="125"/>
        <v>-9703.928875765976</v>
      </c>
      <c r="S1144" s="62">
        <f t="shared" si="120"/>
        <v>4.3716875229544518</v>
      </c>
      <c r="T1144" s="59"/>
      <c r="U1144" s="59"/>
      <c r="V1144" s="59"/>
    </row>
    <row r="1145" spans="7:22" x14ac:dyDescent="0.4">
      <c r="G1145" s="59"/>
      <c r="H1145" s="83">
        <v>44606</v>
      </c>
      <c r="I1145" s="84">
        <v>14009.5400390625</v>
      </c>
      <c r="J1145" s="70">
        <v>63.981380462646399</v>
      </c>
      <c r="K1145" s="85">
        <f t="shared" si="121"/>
        <v>191.50145314134016</v>
      </c>
      <c r="L1145" s="59"/>
      <c r="M1145" s="83">
        <v>44606</v>
      </c>
      <c r="N1145" s="86">
        <f t="shared" si="122"/>
        <v>16625.879776403413</v>
      </c>
      <c r="O1145" s="86">
        <f t="shared" si="123"/>
        <v>10554.234336628519</v>
      </c>
      <c r="P1145" s="86">
        <f t="shared" si="124"/>
        <v>14583.856947578382</v>
      </c>
      <c r="Q1145" s="61">
        <f t="shared" si="119"/>
        <v>41763.971060610311</v>
      </c>
      <c r="R1145" s="61">
        <f t="shared" si="125"/>
        <v>-9715.1321789776666</v>
      </c>
      <c r="S1145" s="62">
        <f t="shared" si="120"/>
        <v>4.2988577294894998</v>
      </c>
      <c r="T1145" s="59"/>
      <c r="U1145" s="59"/>
      <c r="V1145" s="59"/>
    </row>
    <row r="1146" spans="7:22" x14ac:dyDescent="0.4">
      <c r="G1146" s="59"/>
      <c r="H1146" s="83">
        <v>44613</v>
      </c>
      <c r="I1146" s="84">
        <v>14189.16015625</v>
      </c>
      <c r="J1146" s="70">
        <v>65.445396423339801</v>
      </c>
      <c r="K1146" s="85">
        <f t="shared" si="121"/>
        <v>191.61034088606257</v>
      </c>
      <c r="L1146" s="59"/>
      <c r="M1146" s="83">
        <v>44613</v>
      </c>
      <c r="N1146" s="86">
        <f t="shared" si="122"/>
        <v>16839.04469584089</v>
      </c>
      <c r="O1146" s="86">
        <f t="shared" si="123"/>
        <v>10795.735339107567</v>
      </c>
      <c r="P1146" s="86">
        <f t="shared" si="124"/>
        <v>14592.149330045078</v>
      </c>
      <c r="Q1146" s="61">
        <f t="shared" si="119"/>
        <v>42226.929364993535</v>
      </c>
      <c r="R1146" s="61">
        <f t="shared" si="125"/>
        <v>-9726.348416538367</v>
      </c>
      <c r="S1146" s="62">
        <f t="shared" si="120"/>
        <v>4.3414987368941294</v>
      </c>
      <c r="T1146" s="59"/>
      <c r="U1146" s="59"/>
      <c r="V1146" s="59"/>
    </row>
    <row r="1147" spans="7:22" x14ac:dyDescent="0.4">
      <c r="G1147" s="59"/>
      <c r="H1147" s="83">
        <v>44620</v>
      </c>
      <c r="I1147" s="84">
        <v>13837.830078125</v>
      </c>
      <c r="J1147" s="70">
        <v>62.200820922851499</v>
      </c>
      <c r="K1147" s="85">
        <f t="shared" si="121"/>
        <v>191.71929054436711</v>
      </c>
      <c r="L1147" s="59"/>
      <c r="M1147" s="83">
        <v>44620</v>
      </c>
      <c r="N1147" s="86">
        <f t="shared" si="122"/>
        <v>16422.102267720205</v>
      </c>
      <c r="O1147" s="86">
        <f t="shared" si="123"/>
        <v>10260.51696920963</v>
      </c>
      <c r="P1147" s="86">
        <f t="shared" si="124"/>
        <v>14600.446427561244</v>
      </c>
      <c r="Q1147" s="61">
        <f t="shared" si="119"/>
        <v>41283.065664491078</v>
      </c>
      <c r="R1147" s="61">
        <f t="shared" si="125"/>
        <v>-9737.5776033809398</v>
      </c>
      <c r="S1147" s="62">
        <f t="shared" si="120"/>
        <v>4.2395621730559947</v>
      </c>
      <c r="T1147" s="59"/>
      <c r="U1147" s="59"/>
      <c r="V1147" s="59"/>
    </row>
    <row r="1148" spans="7:22" x14ac:dyDescent="0.4">
      <c r="G1148" s="59"/>
      <c r="H1148" s="83">
        <v>44627</v>
      </c>
      <c r="I1148" s="84">
        <v>13301.830078125</v>
      </c>
      <c r="J1148" s="70">
        <v>57.2845039367675</v>
      </c>
      <c r="K1148" s="85">
        <f t="shared" si="121"/>
        <v>191.82830215145788</v>
      </c>
      <c r="L1148" s="59"/>
      <c r="M1148" s="83">
        <v>44627</v>
      </c>
      <c r="N1148" s="86">
        <f t="shared" si="122"/>
        <v>15786.002043494103</v>
      </c>
      <c r="O1148" s="86">
        <f t="shared" si="123"/>
        <v>9449.5316298956241</v>
      </c>
      <c r="P1148" s="86">
        <f t="shared" si="124"/>
        <v>14608.748242807858</v>
      </c>
      <c r="Q1148" s="61">
        <f t="shared" si="119"/>
        <v>39844.281916197586</v>
      </c>
      <c r="R1148" s="61">
        <f t="shared" si="125"/>
        <v>-9748.8197544554896</v>
      </c>
      <c r="S1148" s="62">
        <f t="shared" si="120"/>
        <v>4.0870877623917101</v>
      </c>
      <c r="T1148" s="59"/>
      <c r="U1148" s="59"/>
      <c r="V1148" s="59"/>
    </row>
    <row r="1149" spans="7:22" x14ac:dyDescent="0.4">
      <c r="G1149" s="64"/>
      <c r="H1149" s="83">
        <v>44634</v>
      </c>
      <c r="I1149" s="84">
        <v>14420.080078125</v>
      </c>
      <c r="J1149" s="70">
        <v>67.047889709472599</v>
      </c>
      <c r="K1149" s="85">
        <f t="shared" si="121"/>
        <v>191.93737574255894</v>
      </c>
      <c r="L1149" s="59"/>
      <c r="M1149" s="83">
        <v>44634</v>
      </c>
      <c r="N1149" s="86">
        <f t="shared" si="122"/>
        <v>17113.089871368804</v>
      </c>
      <c r="O1149" s="86">
        <f t="shared" si="123"/>
        <v>11060.079270770522</v>
      </c>
      <c r="P1149" s="86">
        <f t="shared" si="124"/>
        <v>14617.054778467422</v>
      </c>
      <c r="Q1149" s="61">
        <f t="shared" si="119"/>
        <v>42790.223920606746</v>
      </c>
      <c r="R1149" s="61">
        <f t="shared" si="125"/>
        <v>-9760.0748847293762</v>
      </c>
      <c r="S1149" s="62">
        <f t="shared" si="120"/>
        <v>4.3842106157972598</v>
      </c>
      <c r="T1149" s="59"/>
      <c r="U1149" s="59"/>
      <c r="V1149" s="59"/>
    </row>
    <row r="1150" spans="7:22" x14ac:dyDescent="0.4">
      <c r="G1150" s="64"/>
      <c r="H1150" s="83">
        <v>44641</v>
      </c>
      <c r="I1150" s="84">
        <v>14754.3095703125</v>
      </c>
      <c r="J1150" s="70">
        <v>70.173767089843693</v>
      </c>
      <c r="K1150" s="85">
        <f t="shared" si="121"/>
        <v>192.04651135291442</v>
      </c>
      <c r="L1150" s="59"/>
      <c r="M1150" s="83">
        <v>44641</v>
      </c>
      <c r="N1150" s="86">
        <f t="shared" si="122"/>
        <v>17509.738108166275</v>
      </c>
      <c r="O1150" s="86">
        <f t="shared" si="123"/>
        <v>11575.717447712703</v>
      </c>
      <c r="P1150" s="86">
        <f t="shared" si="124"/>
        <v>14625.366037223961</v>
      </c>
      <c r="Q1150" s="61">
        <f t="shared" si="119"/>
        <v>43710.821593102941</v>
      </c>
      <c r="R1150" s="61">
        <f t="shared" si="125"/>
        <v>-9771.3430091872433</v>
      </c>
      <c r="S1150" s="62">
        <f t="shared" si="120"/>
        <v>4.4733688656723043</v>
      </c>
      <c r="T1150" s="59"/>
      <c r="U1150" s="59"/>
      <c r="V1150" s="59"/>
    </row>
    <row r="1151" spans="7:22" x14ac:dyDescent="0.4">
      <c r="G1151" s="64"/>
      <c r="H1151" s="83">
        <v>44648</v>
      </c>
      <c r="I1151" s="84">
        <v>14861.2099609375</v>
      </c>
      <c r="J1151" s="70">
        <v>71.093734741210895</v>
      </c>
      <c r="K1151" s="85">
        <f t="shared" si="121"/>
        <v>192.15570901778847</v>
      </c>
      <c r="L1151" s="59"/>
      <c r="M1151" s="83">
        <v>44648</v>
      </c>
      <c r="N1151" s="86">
        <f t="shared" si="122"/>
        <v>17636.602590342431</v>
      </c>
      <c r="O1151" s="86">
        <f t="shared" si="123"/>
        <v>11727.473382086702</v>
      </c>
      <c r="P1151" s="86">
        <f t="shared" si="124"/>
        <v>14633.682021763032</v>
      </c>
      <c r="Q1151" s="61">
        <f t="shared" si="119"/>
        <v>43997.757994192165</v>
      </c>
      <c r="R1151" s="61">
        <f t="shared" si="125"/>
        <v>-9782.6241428310332</v>
      </c>
      <c r="S1151" s="62">
        <f t="shared" si="120"/>
        <v>4.4975414931416831</v>
      </c>
      <c r="T1151" s="59"/>
      <c r="U1151" s="59"/>
      <c r="V1151" s="59"/>
    </row>
    <row r="1152" spans="7:22" x14ac:dyDescent="0.4">
      <c r="G1152" s="64"/>
      <c r="H1152" s="83">
        <v>44655</v>
      </c>
      <c r="I1152" s="84">
        <v>14327.259765625</v>
      </c>
      <c r="J1152" s="70">
        <v>65.999343872070298</v>
      </c>
      <c r="K1152" s="85">
        <f t="shared" si="121"/>
        <v>192.26496877246529</v>
      </c>
      <c r="L1152" s="59"/>
      <c r="M1152" s="83">
        <v>44655</v>
      </c>
      <c r="N1152" s="86">
        <f t="shared" si="122"/>
        <v>17002.934980335242</v>
      </c>
      <c r="O1152" s="86">
        <f t="shared" si="123"/>
        <v>10887.11334848785</v>
      </c>
      <c r="P1152" s="86">
        <f t="shared" si="124"/>
        <v>14642.002734771713</v>
      </c>
      <c r="Q1152" s="61">
        <f t="shared" si="119"/>
        <v>42532.051063594801</v>
      </c>
      <c r="R1152" s="61">
        <f t="shared" si="125"/>
        <v>-9793.9183006800085</v>
      </c>
      <c r="S1152" s="62">
        <f t="shared" si="120"/>
        <v>4.3427002102561678</v>
      </c>
      <c r="T1152" s="59"/>
      <c r="U1152" s="59"/>
      <c r="V1152" s="59"/>
    </row>
    <row r="1153" spans="1:22" x14ac:dyDescent="0.4">
      <c r="G1153" s="64"/>
      <c r="H1153" s="83">
        <v>44662</v>
      </c>
      <c r="I1153" s="84">
        <v>13893.2099609375</v>
      </c>
      <c r="J1153" s="70">
        <v>61.894176483154297</v>
      </c>
      <c r="K1153" s="85">
        <f t="shared" si="121"/>
        <v>192.37429065224919</v>
      </c>
      <c r="L1153" s="59"/>
      <c r="M1153" s="83">
        <v>44662</v>
      </c>
      <c r="N1153" s="86">
        <f t="shared" si="122"/>
        <v>16487.824573456481</v>
      </c>
      <c r="O1153" s="86">
        <f t="shared" si="123"/>
        <v>10209.933545545024</v>
      </c>
      <c r="P1153" s="86">
        <f t="shared" si="124"/>
        <v>14650.328178938613</v>
      </c>
      <c r="Q1153" s="61">
        <f t="shared" si="119"/>
        <v>41348.086297940114</v>
      </c>
      <c r="R1153" s="61">
        <f t="shared" si="125"/>
        <v>-9805.2254977707726</v>
      </c>
      <c r="S1153" s="62">
        <f t="shared" si="120"/>
        <v>4.2169439455870386</v>
      </c>
      <c r="T1153" s="59"/>
      <c r="U1153" s="59"/>
      <c r="V1153" s="59"/>
    </row>
    <row r="1154" spans="1:22" ht="17.5" customHeight="1" thickBot="1" x14ac:dyDescent="0.45">
      <c r="G1154" s="65" t="s">
        <v>48</v>
      </c>
      <c r="H1154" s="88">
        <v>44669</v>
      </c>
      <c r="I1154" s="89">
        <v>13356.8701171875</v>
      </c>
      <c r="J1154" s="70">
        <v>57.0965576171875</v>
      </c>
      <c r="K1154" s="85">
        <f t="shared" si="121"/>
        <v>192.48367469246446</v>
      </c>
      <c r="L1154" s="59"/>
      <c r="M1154" s="88">
        <v>44669</v>
      </c>
      <c r="N1154" s="86">
        <f t="shared" si="122"/>
        <v>15851.321038249824</v>
      </c>
      <c r="O1154" s="86">
        <f t="shared" si="123"/>
        <v>9418.5283991867745</v>
      </c>
      <c r="P1154" s="86">
        <f t="shared" si="124"/>
        <v>14658.658356953869</v>
      </c>
      <c r="Q1154" s="61">
        <f t="shared" ref="Q1154:Q1217" si="126">SUM(N1154:P1154)</f>
        <v>39928.507794390469</v>
      </c>
      <c r="R1154" s="61">
        <f t="shared" si="125"/>
        <v>-9816.545749157287</v>
      </c>
      <c r="S1154" s="62">
        <f t="shared" ref="S1154:S1217" si="127">Q1154/-R1154</f>
        <v>4.0674702501965294</v>
      </c>
      <c r="T1154" s="59"/>
      <c r="U1154" s="59"/>
      <c r="V1154" s="59"/>
    </row>
    <row r="1155" spans="1:22" x14ac:dyDescent="0.4">
      <c r="G1155" s="64"/>
      <c r="H1155" s="83">
        <v>44676</v>
      </c>
      <c r="I1155" s="84">
        <v>12854.7998046875</v>
      </c>
      <c r="J1155" s="70">
        <v>52.625377655029297</v>
      </c>
      <c r="K1155" s="85">
        <f t="shared" ref="K1155:K1218" si="128">K1154*(1+Tbill_YTM)^(1/52)</f>
        <v>192.59312092845553</v>
      </c>
      <c r="L1155" s="59"/>
      <c r="M1155" s="83">
        <v>44676</v>
      </c>
      <c r="N1155" s="86">
        <f t="shared" ref="N1155:N1218" si="129">IF(YEAR(M1155)&lt;&gt;YEAR(M1154), Q1154*$C$5, N1154)*(I1155/I1154)</f>
        <v>15255.487011461541</v>
      </c>
      <c r="O1155" s="86">
        <f t="shared" ref="O1155:O1218" si="130">IF(YEAR(M1155)&lt;&gt;YEAR(M1154), Q1154*$C$6, O1154)*(J1155/J1154)</f>
        <v>8680.9719297791489</v>
      </c>
      <c r="P1155" s="86">
        <f t="shared" ref="P1155:P1218" si="131">IF(YEAR(M1155)&lt;&gt;YEAR(M1154), Q1154*$C$7, P1154)*(1+Tbill_YTM)^(1/52)</f>
        <v>14666.993271509147</v>
      </c>
      <c r="Q1155" s="61">
        <f t="shared" si="126"/>
        <v>38603.452212749835</v>
      </c>
      <c r="R1155" s="61">
        <f t="shared" ref="R1155:R1218" si="132">R1154*EXP($C$20/52) - IF(YEAR(M1156)&lt;&gt;YEAR(M1155), Initial_Assets * $C$19, 0)</f>
        <v>-9827.879069910894</v>
      </c>
      <c r="S1155" s="62">
        <f t="shared" si="127"/>
        <v>3.9279535226413649</v>
      </c>
      <c r="T1155" s="59"/>
      <c r="U1155" s="59"/>
      <c r="V1155" s="59"/>
    </row>
    <row r="1156" spans="1:22" x14ac:dyDescent="0.4">
      <c r="G1156" s="64"/>
      <c r="H1156" s="83">
        <v>44683</v>
      </c>
      <c r="I1156" s="84">
        <v>12693.5302734375</v>
      </c>
      <c r="J1156" s="70">
        <v>51.121799468994098</v>
      </c>
      <c r="K1156" s="85">
        <f t="shared" si="128"/>
        <v>192.70262939558694</v>
      </c>
      <c r="L1156" s="59"/>
      <c r="M1156" s="83">
        <v>44683</v>
      </c>
      <c r="N1156" s="86">
        <f t="shared" si="129"/>
        <v>15064.099726034368</v>
      </c>
      <c r="O1156" s="86">
        <f t="shared" si="130"/>
        <v>8432.9448255793104</v>
      </c>
      <c r="P1156" s="86">
        <f t="shared" si="131"/>
        <v>14675.332925297645</v>
      </c>
      <c r="Q1156" s="61">
        <f t="shared" si="126"/>
        <v>38172.377476911322</v>
      </c>
      <c r="R1156" s="61">
        <f t="shared" si="132"/>
        <v>-9839.2254751203345</v>
      </c>
      <c r="S1156" s="62">
        <f t="shared" si="127"/>
        <v>3.8796120257061668</v>
      </c>
      <c r="T1156" s="59"/>
      <c r="U1156" s="59"/>
      <c r="V1156" s="59"/>
    </row>
    <row r="1157" spans="1:22" x14ac:dyDescent="0.4">
      <c r="G1157" s="64"/>
      <c r="H1157" s="83">
        <v>44690</v>
      </c>
      <c r="I1157" s="84">
        <v>12387.400390625</v>
      </c>
      <c r="J1157" s="70">
        <v>48.421287536621001</v>
      </c>
      <c r="K1157" s="85">
        <f t="shared" si="128"/>
        <v>192.81220012924334</v>
      </c>
      <c r="L1157" s="59"/>
      <c r="M1157" s="83">
        <v>44690</v>
      </c>
      <c r="N1157" s="86">
        <f t="shared" si="129"/>
        <v>14700.798817266939</v>
      </c>
      <c r="O1157" s="86">
        <f t="shared" si="130"/>
        <v>7987.4740408442567</v>
      </c>
      <c r="P1157" s="86">
        <f t="shared" si="131"/>
        <v>14683.677321014093</v>
      </c>
      <c r="Q1157" s="61">
        <f t="shared" si="126"/>
        <v>37371.950179125284</v>
      </c>
      <c r="R1157" s="61">
        <f t="shared" si="132"/>
        <v>-9850.5849798917734</v>
      </c>
      <c r="S1157" s="62">
        <f t="shared" si="127"/>
        <v>3.7938813030305822</v>
      </c>
      <c r="T1157" s="59"/>
      <c r="U1157" s="59"/>
      <c r="V1157" s="59"/>
    </row>
    <row r="1158" spans="1:22" x14ac:dyDescent="0.4">
      <c r="G1158" s="64"/>
      <c r="H1158" s="83">
        <v>44697</v>
      </c>
      <c r="I1158" s="84">
        <v>11835.6201171875</v>
      </c>
      <c r="J1158" s="70">
        <v>44.078701019287102</v>
      </c>
      <c r="K1158" s="85">
        <f t="shared" si="128"/>
        <v>192.92183316482945</v>
      </c>
      <c r="L1158" s="59"/>
      <c r="M1158" s="83">
        <v>44697</v>
      </c>
      <c r="N1158" s="86">
        <f t="shared" si="129"/>
        <v>14045.971288055869</v>
      </c>
      <c r="O1158" s="86">
        <f t="shared" si="130"/>
        <v>7271.1300764031712</v>
      </c>
      <c r="P1158" s="86">
        <f t="shared" si="131"/>
        <v>14692.02646135475</v>
      </c>
      <c r="Q1158" s="61">
        <f t="shared" si="126"/>
        <v>36009.12782581379</v>
      </c>
      <c r="R1158" s="61">
        <f t="shared" si="132"/>
        <v>-9861.9575993488106</v>
      </c>
      <c r="S1158" s="62">
        <f t="shared" si="127"/>
        <v>3.6513164311506965</v>
      </c>
      <c r="T1158" s="59"/>
      <c r="U1158" s="59"/>
      <c r="V1158" s="59"/>
    </row>
    <row r="1159" spans="1:22" x14ac:dyDescent="0.4">
      <c r="G1159" s="64"/>
      <c r="H1159" s="83">
        <v>44704</v>
      </c>
      <c r="I1159" s="84">
        <v>12681.419921875</v>
      </c>
      <c r="J1159" s="70">
        <v>50.449138641357401</v>
      </c>
      <c r="K1159" s="85">
        <f t="shared" si="128"/>
        <v>193.03152853777016</v>
      </c>
      <c r="L1159" s="59"/>
      <c r="M1159" s="83">
        <v>44704</v>
      </c>
      <c r="N1159" s="86">
        <f t="shared" si="129"/>
        <v>15049.727716063544</v>
      </c>
      <c r="O1159" s="86">
        <f t="shared" si="130"/>
        <v>8321.9841061854404</v>
      </c>
      <c r="P1159" s="86">
        <f t="shared" si="131"/>
        <v>14700.380349017409</v>
      </c>
      <c r="Q1159" s="61">
        <f t="shared" si="126"/>
        <v>38072.092171266391</v>
      </c>
      <c r="R1159" s="61">
        <f t="shared" si="132"/>
        <v>-9873.3433486325121</v>
      </c>
      <c r="S1159" s="62">
        <f t="shared" si="127"/>
        <v>3.8560486379256211</v>
      </c>
      <c r="T1159" s="59"/>
      <c r="U1159" s="59"/>
      <c r="V1159" s="59"/>
    </row>
    <row r="1160" spans="1:22" x14ac:dyDescent="0.4">
      <c r="G1160" s="64"/>
      <c r="H1160" s="83">
        <v>44711</v>
      </c>
      <c r="I1160" s="84">
        <v>12548.0302734375</v>
      </c>
      <c r="J1160" s="70">
        <v>49.321453094482401</v>
      </c>
      <c r="K1160" s="85">
        <f t="shared" si="128"/>
        <v>193.14128628351051</v>
      </c>
      <c r="L1160" s="59"/>
      <c r="M1160" s="83">
        <v>44711</v>
      </c>
      <c r="N1160" s="86">
        <f t="shared" si="129"/>
        <v>14891.426997256574</v>
      </c>
      <c r="O1160" s="86">
        <f t="shared" si="130"/>
        <v>8135.9634634033364</v>
      </c>
      <c r="P1160" s="86">
        <f t="shared" si="131"/>
        <v>14708.738986701399</v>
      </c>
      <c r="Q1160" s="61">
        <f t="shared" si="126"/>
        <v>37736.129447361309</v>
      </c>
      <c r="R1160" s="61">
        <f t="shared" si="132"/>
        <v>-9884.7422429014186</v>
      </c>
      <c r="S1160" s="62">
        <f t="shared" si="127"/>
        <v>3.817613906367761</v>
      </c>
      <c r="T1160" s="59"/>
      <c r="U1160" s="59"/>
      <c r="V1160" s="59"/>
    </row>
    <row r="1161" spans="1:22" x14ac:dyDescent="0.4">
      <c r="G1161" s="64"/>
      <c r="H1161" s="83">
        <v>44718</v>
      </c>
      <c r="I1161" s="84">
        <v>11832.8203125</v>
      </c>
      <c r="J1161" s="70">
        <v>43.742378234863203</v>
      </c>
      <c r="K1161" s="85">
        <f t="shared" si="128"/>
        <v>193.25110643751566</v>
      </c>
      <c r="L1161" s="59"/>
      <c r="M1161" s="83">
        <v>44718</v>
      </c>
      <c r="N1161" s="86">
        <f t="shared" si="129"/>
        <v>14042.648608224697</v>
      </c>
      <c r="O1161" s="86">
        <f t="shared" si="130"/>
        <v>7215.650975235144</v>
      </c>
      <c r="P1161" s="86">
        <f t="shared" si="131"/>
        <v>14717.102377107582</v>
      </c>
      <c r="Q1161" s="61">
        <f t="shared" si="126"/>
        <v>35975.401960567426</v>
      </c>
      <c r="R1161" s="61">
        <f t="shared" si="132"/>
        <v>-9896.1542973315773</v>
      </c>
      <c r="S1161" s="62">
        <f t="shared" si="127"/>
        <v>3.6352911322601265</v>
      </c>
      <c r="T1161" s="59"/>
      <c r="U1161" s="59"/>
      <c r="V1161" s="59"/>
    </row>
    <row r="1162" spans="1:22" x14ac:dyDescent="0.4">
      <c r="G1162" s="64"/>
      <c r="H1162" s="83">
        <v>44725</v>
      </c>
      <c r="I1162" s="84">
        <v>11265.990234375</v>
      </c>
      <c r="J1162" s="70">
        <v>39.389900207519503</v>
      </c>
      <c r="K1162" s="85">
        <f t="shared" si="128"/>
        <v>193.36098903527099</v>
      </c>
      <c r="L1162" s="59"/>
      <c r="M1162" s="83">
        <v>44725</v>
      </c>
      <c r="N1162" s="86">
        <f t="shared" si="129"/>
        <v>13369.960660848928</v>
      </c>
      <c r="O1162" s="86">
        <f t="shared" si="130"/>
        <v>6497.6753280477405</v>
      </c>
      <c r="P1162" s="86">
        <f t="shared" si="131"/>
        <v>14725.470522938356</v>
      </c>
      <c r="Q1162" s="61">
        <f t="shared" si="126"/>
        <v>34593.106511835023</v>
      </c>
      <c r="R1162" s="61">
        <f t="shared" si="132"/>
        <v>-9907.5795271165516</v>
      </c>
      <c r="S1162" s="62">
        <f t="shared" si="127"/>
        <v>3.4915799986419906</v>
      </c>
      <c r="T1162" s="59"/>
      <c r="U1162" s="59"/>
      <c r="V1162" s="59"/>
    </row>
    <row r="1163" spans="1:22" ht="17.5" customHeight="1" x14ac:dyDescent="0.4">
      <c r="A1163" s="4"/>
      <c r="G1163" s="64"/>
      <c r="H1163" s="83">
        <v>44732</v>
      </c>
      <c r="I1163" s="84">
        <v>12105.849609375</v>
      </c>
      <c r="J1163" s="70">
        <v>45.453685760497997</v>
      </c>
      <c r="K1163" s="85">
        <f t="shared" si="128"/>
        <v>193.47093411228198</v>
      </c>
      <c r="L1163" s="85"/>
      <c r="M1163" s="83">
        <v>44732</v>
      </c>
      <c r="N1163" s="86">
        <f t="shared" si="129"/>
        <v>14366.667259274103</v>
      </c>
      <c r="O1163" s="86">
        <f t="shared" si="130"/>
        <v>7497.9446756364705</v>
      </c>
      <c r="P1163" s="86">
        <f t="shared" si="131"/>
        <v>14733.843426897656</v>
      </c>
      <c r="Q1163" s="61">
        <f t="shared" si="126"/>
        <v>36598.455361808228</v>
      </c>
      <c r="R1163" s="61">
        <f t="shared" si="132"/>
        <v>-9919.0179474674496</v>
      </c>
      <c r="S1163" s="62">
        <f t="shared" si="127"/>
        <v>3.6897256921641768</v>
      </c>
      <c r="T1163" s="59"/>
      <c r="U1163" s="59"/>
      <c r="V1163" s="59"/>
    </row>
    <row r="1164" spans="1:22" ht="17.5" customHeight="1" x14ac:dyDescent="0.4">
      <c r="G1164" s="64"/>
      <c r="H1164" s="83">
        <v>44739</v>
      </c>
      <c r="I1164" s="84">
        <v>11585.6796875</v>
      </c>
      <c r="J1164" s="70">
        <v>41.496891021728501</v>
      </c>
      <c r="K1164" s="85">
        <f t="shared" si="128"/>
        <v>193.58094170407438</v>
      </c>
      <c r="L1164" s="59"/>
      <c r="M1164" s="83">
        <v>44739</v>
      </c>
      <c r="N1164" s="86">
        <f t="shared" si="129"/>
        <v>13749.353445952533</v>
      </c>
      <c r="O1164" s="86">
        <f t="shared" si="130"/>
        <v>6845.2401138883388</v>
      </c>
      <c r="P1164" s="86">
        <f t="shared" si="131"/>
        <v>14742.221091690955</v>
      </c>
      <c r="Q1164" s="61">
        <f t="shared" si="126"/>
        <v>35336.814651531829</v>
      </c>
      <c r="R1164" s="61">
        <f t="shared" si="132"/>
        <v>-9930.4695736129379</v>
      </c>
      <c r="S1164" s="62">
        <f t="shared" si="127"/>
        <v>3.5584233343233</v>
      </c>
      <c r="T1164" s="59"/>
      <c r="U1164" s="59"/>
      <c r="V1164" s="59"/>
    </row>
    <row r="1165" spans="1:22" x14ac:dyDescent="0.4">
      <c r="G1165" s="59"/>
      <c r="H1165" s="83">
        <v>44746</v>
      </c>
      <c r="I1165" s="84">
        <v>12125.6904296875</v>
      </c>
      <c r="J1165" s="70">
        <v>45.4437866210937</v>
      </c>
      <c r="K1165" s="85">
        <f t="shared" si="128"/>
        <v>193.69101184619407</v>
      </c>
      <c r="L1165" s="59"/>
      <c r="M1165" s="83">
        <v>44746</v>
      </c>
      <c r="N1165" s="86">
        <f t="shared" si="129"/>
        <v>14390.21343511293</v>
      </c>
      <c r="O1165" s="86">
        <f t="shared" si="130"/>
        <v>7496.3117343612366</v>
      </c>
      <c r="P1165" s="86">
        <f t="shared" si="131"/>
        <v>14750.603520025263</v>
      </c>
      <c r="Q1165" s="61">
        <f t="shared" si="126"/>
        <v>36637.128689499426</v>
      </c>
      <c r="R1165" s="61">
        <f t="shared" si="132"/>
        <v>-9941.9344207992654</v>
      </c>
      <c r="S1165" s="62">
        <f t="shared" si="127"/>
        <v>3.6851106775409654</v>
      </c>
      <c r="T1165" s="59"/>
      <c r="U1165" s="59"/>
      <c r="V1165" s="59"/>
    </row>
    <row r="1166" spans="1:22" ht="17.5" customHeight="1" x14ac:dyDescent="0.4">
      <c r="G1166" s="59"/>
      <c r="H1166" s="83">
        <v>44753</v>
      </c>
      <c r="I1166" s="84">
        <v>11983.6201171875</v>
      </c>
      <c r="J1166" s="70">
        <v>44.276542663574197</v>
      </c>
      <c r="K1166" s="85">
        <f t="shared" si="128"/>
        <v>193.8011445742072</v>
      </c>
      <c r="L1166" s="59"/>
      <c r="M1166" s="83">
        <v>44753</v>
      </c>
      <c r="N1166" s="86">
        <f t="shared" si="129"/>
        <v>14221.610902207851</v>
      </c>
      <c r="O1166" s="86">
        <f t="shared" si="130"/>
        <v>7303.765619122807</v>
      </c>
      <c r="P1166" s="86">
        <f t="shared" si="131"/>
        <v>14758.99071460913</v>
      </c>
      <c r="Q1166" s="61">
        <f t="shared" si="126"/>
        <v>36284.36723593979</v>
      </c>
      <c r="R1166" s="61">
        <f t="shared" si="132"/>
        <v>-9953.4125042902851</v>
      </c>
      <c r="S1166" s="62">
        <f t="shared" si="127"/>
        <v>3.6454198216239808</v>
      </c>
      <c r="T1166" s="59"/>
      <c r="U1166" s="59"/>
      <c r="V1166" s="59"/>
    </row>
    <row r="1167" spans="1:22" ht="17.5" customHeight="1" x14ac:dyDescent="0.4">
      <c r="G1167" s="59"/>
      <c r="H1167" s="83">
        <v>44760</v>
      </c>
      <c r="I1167" s="84">
        <v>12396.4697265625</v>
      </c>
      <c r="J1167" s="70">
        <v>47.293594360351499</v>
      </c>
      <c r="K1167" s="85">
        <f t="shared" si="128"/>
        <v>193.91133992370007</v>
      </c>
      <c r="L1167" s="59"/>
      <c r="M1167" s="83">
        <v>44760</v>
      </c>
      <c r="N1167" s="86">
        <f t="shared" si="129"/>
        <v>14711.561889325569</v>
      </c>
      <c r="O1167" s="86">
        <f t="shared" si="130"/>
        <v>7801.4521395332376</v>
      </c>
      <c r="P1167" s="86">
        <f t="shared" si="131"/>
        <v>14767.382678152646</v>
      </c>
      <c r="Q1167" s="61">
        <f t="shared" si="126"/>
        <v>37280.396707011452</v>
      </c>
      <c r="R1167" s="61">
        <f t="shared" si="132"/>
        <v>-9964.9038393674691</v>
      </c>
      <c r="S1167" s="62">
        <f t="shared" si="127"/>
        <v>3.7411697401164141</v>
      </c>
      <c r="T1167" s="59"/>
      <c r="U1167" s="59"/>
      <c r="V1167" s="59"/>
    </row>
    <row r="1168" spans="1:22" ht="17.5" customHeight="1" x14ac:dyDescent="0.4">
      <c r="G1168" s="59"/>
      <c r="H1168" s="83">
        <v>44767</v>
      </c>
      <c r="I1168" s="84">
        <v>12947.9697265625</v>
      </c>
      <c r="J1168" s="70">
        <v>51.458122253417898</v>
      </c>
      <c r="K1168" s="85">
        <f t="shared" si="128"/>
        <v>194.02159793027928</v>
      </c>
      <c r="L1168" s="59"/>
      <c r="M1168" s="83">
        <v>44767</v>
      </c>
      <c r="N1168" s="86">
        <f t="shared" si="129"/>
        <v>15366.056802871643</v>
      </c>
      <c r="O1168" s="86">
        <f t="shared" si="130"/>
        <v>8488.423926747324</v>
      </c>
      <c r="P1168" s="86">
        <f t="shared" si="131"/>
        <v>14775.779413367443</v>
      </c>
      <c r="Q1168" s="61">
        <f t="shared" si="126"/>
        <v>38630.260142986415</v>
      </c>
      <c r="R1168" s="61">
        <f t="shared" si="132"/>
        <v>-9976.4084413299352</v>
      </c>
      <c r="S1168" s="62">
        <f t="shared" si="127"/>
        <v>3.8721610457477111</v>
      </c>
      <c r="T1168" s="59"/>
      <c r="U1168" s="59"/>
      <c r="V1168" s="59"/>
    </row>
    <row r="1169" spans="2:22" x14ac:dyDescent="0.4">
      <c r="G1169" s="59"/>
      <c r="H1169" s="83">
        <v>44774</v>
      </c>
      <c r="I1169" s="84">
        <v>13207.6904296875</v>
      </c>
      <c r="J1169" s="70">
        <v>53.4365234375</v>
      </c>
      <c r="K1169" s="85">
        <f t="shared" si="128"/>
        <v>194.13191862957169</v>
      </c>
      <c r="L1169" s="59"/>
      <c r="M1169" s="83">
        <v>44774</v>
      </c>
      <c r="N1169" s="86">
        <f t="shared" si="129"/>
        <v>15674.28142506189</v>
      </c>
      <c r="O1169" s="86">
        <f t="shared" si="130"/>
        <v>8814.7768368858651</v>
      </c>
      <c r="P1169" s="86">
        <f t="shared" si="131"/>
        <v>14784.180922966692</v>
      </c>
      <c r="Q1169" s="61">
        <f t="shared" si="126"/>
        <v>39273.239184914448</v>
      </c>
      <c r="R1169" s="61">
        <f t="shared" si="132"/>
        <v>-9987.9263254944617</v>
      </c>
      <c r="S1169" s="62">
        <f t="shared" si="127"/>
        <v>3.9320713734810404</v>
      </c>
      <c r="T1169" s="59"/>
      <c r="U1169" s="59"/>
      <c r="V1169" s="59"/>
    </row>
    <row r="1170" spans="2:22" x14ac:dyDescent="0.4">
      <c r="E1170" s="4"/>
      <c r="F1170" s="4"/>
      <c r="G1170" s="59"/>
      <c r="H1170" s="83">
        <v>44781</v>
      </c>
      <c r="I1170" s="84">
        <v>13565.8701171875</v>
      </c>
      <c r="J1170" s="70">
        <v>56.275524139404297</v>
      </c>
      <c r="K1170" s="85">
        <f t="shared" si="128"/>
        <v>194.24230205722435</v>
      </c>
      <c r="L1170" s="59"/>
      <c r="M1170" s="83">
        <v>44781</v>
      </c>
      <c r="N1170" s="86">
        <f t="shared" si="129"/>
        <v>16099.352655532013</v>
      </c>
      <c r="O1170" s="86">
        <f t="shared" si="130"/>
        <v>9283.0924385982125</v>
      </c>
      <c r="P1170" s="86">
        <f t="shared" si="131"/>
        <v>14792.587209665111</v>
      </c>
      <c r="Q1170" s="61">
        <f t="shared" si="126"/>
        <v>40175.032303795335</v>
      </c>
      <c r="R1170" s="61">
        <f t="shared" si="132"/>
        <v>-9999.4575071955132</v>
      </c>
      <c r="S1170" s="62">
        <f t="shared" si="127"/>
        <v>4.0177211888630726</v>
      </c>
      <c r="T1170" s="59"/>
      <c r="U1170" s="59"/>
      <c r="V1170" s="59"/>
    </row>
    <row r="1171" spans="2:22" x14ac:dyDescent="0.4">
      <c r="B1171" s="27"/>
      <c r="C1171" s="4"/>
      <c r="D1171" s="4"/>
      <c r="G1171" s="59"/>
      <c r="H1171" s="83">
        <v>44788</v>
      </c>
      <c r="I1171" s="84">
        <v>13242.900390625</v>
      </c>
      <c r="J1171" s="70">
        <v>53.634365081787102</v>
      </c>
      <c r="K1171" s="85">
        <f t="shared" si="128"/>
        <v>194.35274824890462</v>
      </c>
      <c r="L1171" s="59"/>
      <c r="M1171" s="83">
        <v>44788</v>
      </c>
      <c r="N1171" s="86">
        <f t="shared" si="129"/>
        <v>15716.066992314383</v>
      </c>
      <c r="O1171" s="86">
        <f t="shared" si="130"/>
        <v>8847.412379605501</v>
      </c>
      <c r="P1171" s="86">
        <f t="shared" si="131"/>
        <v>14800.998276178956</v>
      </c>
      <c r="Q1171" s="61">
        <f t="shared" si="126"/>
        <v>39364.477648098844</v>
      </c>
      <c r="R1171" s="61">
        <f t="shared" si="132"/>
        <v>-10011.002001785255</v>
      </c>
      <c r="S1171" s="62">
        <f t="shared" si="127"/>
        <v>3.932121643875309</v>
      </c>
      <c r="T1171" s="59"/>
      <c r="U1171" s="59"/>
      <c r="V1171" s="59"/>
    </row>
    <row r="1172" spans="2:22" x14ac:dyDescent="0.4">
      <c r="G1172" s="59"/>
      <c r="H1172" s="83">
        <v>44795</v>
      </c>
      <c r="I1172" s="84">
        <v>12605.169921875</v>
      </c>
      <c r="J1172" s="70">
        <v>48.431179046630803</v>
      </c>
      <c r="K1172" s="85">
        <f t="shared" si="128"/>
        <v>194.46325724030012</v>
      </c>
      <c r="L1172" s="59"/>
      <c r="M1172" s="83">
        <v>44795</v>
      </c>
      <c r="N1172" s="86">
        <f t="shared" si="129"/>
        <v>14959.237712150778</v>
      </c>
      <c r="O1172" s="86">
        <f t="shared" si="130"/>
        <v>7989.1057235905764</v>
      </c>
      <c r="P1172" s="86">
        <f t="shared" si="131"/>
        <v>14809.414125226032</v>
      </c>
      <c r="Q1172" s="61">
        <f t="shared" si="126"/>
        <v>37757.757560967388</v>
      </c>
      <c r="R1172" s="61">
        <f t="shared" si="132"/>
        <v>-10022.559824633579</v>
      </c>
      <c r="S1172" s="62">
        <f t="shared" si="127"/>
        <v>3.7672768455984542</v>
      </c>
      <c r="T1172" s="59"/>
      <c r="U1172" s="59"/>
      <c r="V1172" s="59"/>
    </row>
    <row r="1173" spans="2:22" x14ac:dyDescent="0.4">
      <c r="G1173" s="59"/>
      <c r="H1173" s="83">
        <v>44802</v>
      </c>
      <c r="I1173" s="84">
        <v>12098.4404296875</v>
      </c>
      <c r="J1173" s="70">
        <v>44.583187103271399</v>
      </c>
      <c r="K1173" s="85">
        <f t="shared" si="128"/>
        <v>194.57382906711879</v>
      </c>
      <c r="L1173" s="59"/>
      <c r="M1173" s="83">
        <v>44802</v>
      </c>
      <c r="N1173" s="86">
        <f t="shared" si="129"/>
        <v>14357.874384534271</v>
      </c>
      <c r="O1173" s="86">
        <f t="shared" si="130"/>
        <v>7354.349042787414</v>
      </c>
      <c r="P1173" s="86">
        <f t="shared" si="131"/>
        <v>14817.834759525687</v>
      </c>
      <c r="Q1173" s="61">
        <f t="shared" si="126"/>
        <v>36530.058186847375</v>
      </c>
      <c r="R1173" s="61">
        <f t="shared" si="132"/>
        <v>-10034.130991128121</v>
      </c>
      <c r="S1173" s="62">
        <f t="shared" si="127"/>
        <v>3.6405801577781038</v>
      </c>
      <c r="T1173" s="59"/>
      <c r="U1173" s="59"/>
      <c r="V1173" s="59"/>
    </row>
    <row r="1174" spans="2:22" x14ac:dyDescent="0.4">
      <c r="G1174" s="59"/>
      <c r="H1174" s="83">
        <v>44809</v>
      </c>
      <c r="I1174" s="84">
        <v>12588.2900390625</v>
      </c>
      <c r="J1174" s="70">
        <v>48.164089202880803</v>
      </c>
      <c r="K1174" s="85">
        <f t="shared" si="128"/>
        <v>194.68446376508885</v>
      </c>
      <c r="L1174" s="59"/>
      <c r="M1174" s="83">
        <v>44809</v>
      </c>
      <c r="N1174" s="86">
        <f t="shared" si="129"/>
        <v>14939.205441177006</v>
      </c>
      <c r="O1174" s="86">
        <f t="shared" si="130"/>
        <v>7945.0471431178294</v>
      </c>
      <c r="P1174" s="86">
        <f t="shared" si="131"/>
        <v>14826.260181798818</v>
      </c>
      <c r="Q1174" s="61">
        <f t="shared" si="126"/>
        <v>37710.512766093656</v>
      </c>
      <c r="R1174" s="61">
        <f t="shared" si="132"/>
        <v>-10045.71551667428</v>
      </c>
      <c r="S1174" s="62">
        <f t="shared" si="127"/>
        <v>3.7538901737263255</v>
      </c>
      <c r="T1174" s="59"/>
      <c r="U1174" s="59"/>
      <c r="V1174" s="59"/>
    </row>
    <row r="1175" spans="2:22" x14ac:dyDescent="0.4">
      <c r="G1175" s="59"/>
      <c r="H1175" s="83">
        <v>44816</v>
      </c>
      <c r="I1175" s="84">
        <v>11861.3798828125</v>
      </c>
      <c r="J1175" s="70">
        <v>42.525661468505803</v>
      </c>
      <c r="K1175" s="85">
        <f t="shared" si="128"/>
        <v>194.79516136995883</v>
      </c>
      <c r="L1175" s="59"/>
      <c r="M1175" s="83">
        <v>44816</v>
      </c>
      <c r="N1175" s="86">
        <f t="shared" si="129"/>
        <v>14076.541796806005</v>
      </c>
      <c r="O1175" s="86">
        <f t="shared" si="130"/>
        <v>7014.9439292073084</v>
      </c>
      <c r="P1175" s="86">
        <f t="shared" si="131"/>
        <v>14834.690394767866</v>
      </c>
      <c r="Q1175" s="61">
        <f t="shared" si="126"/>
        <v>35926.17612078118</v>
      </c>
      <c r="R1175" s="61">
        <f t="shared" si="132"/>
        <v>-10057.313416695244</v>
      </c>
      <c r="S1175" s="62">
        <f t="shared" si="127"/>
        <v>3.5721444318463176</v>
      </c>
      <c r="T1175" s="59"/>
      <c r="U1175" s="59"/>
      <c r="V1175" s="59"/>
    </row>
    <row r="1176" spans="2:22" ht="17.5" customHeight="1" x14ac:dyDescent="0.4">
      <c r="G1176" s="59"/>
      <c r="H1176" s="83">
        <v>44823</v>
      </c>
      <c r="I1176" s="84">
        <v>11311.240234375</v>
      </c>
      <c r="J1176" s="70">
        <v>38.657894134521399</v>
      </c>
      <c r="K1176" s="85">
        <f t="shared" si="128"/>
        <v>194.90592191749764</v>
      </c>
      <c r="L1176" s="59"/>
      <c r="M1176" s="83">
        <v>44823</v>
      </c>
      <c r="N1176" s="86">
        <f t="shared" si="129"/>
        <v>13423.661286121745</v>
      </c>
      <c r="O1176" s="86">
        <f t="shared" si="130"/>
        <v>6376.9251414404416</v>
      </c>
      <c r="P1176" s="86">
        <f t="shared" si="131"/>
        <v>14843.12540115682</v>
      </c>
      <c r="Q1176" s="61">
        <f t="shared" si="126"/>
        <v>34643.71182871901</v>
      </c>
      <c r="R1176" s="61">
        <f t="shared" si="132"/>
        <v>-10068.924706632006</v>
      </c>
      <c r="S1176" s="62">
        <f t="shared" si="127"/>
        <v>3.4406565584804261</v>
      </c>
      <c r="T1176" s="59"/>
      <c r="U1176" s="59"/>
      <c r="V1176" s="59"/>
    </row>
    <row r="1177" spans="2:22" ht="17.5" customHeight="1" x14ac:dyDescent="0.4">
      <c r="G1177" s="59"/>
      <c r="H1177" s="83">
        <v>44830</v>
      </c>
      <c r="I1177" s="84">
        <v>10971.2197265625</v>
      </c>
      <c r="J1177" s="70">
        <v>36.264034271240199</v>
      </c>
      <c r="K1177" s="85">
        <f t="shared" si="128"/>
        <v>195.01674544349444</v>
      </c>
      <c r="L1177" s="59"/>
      <c r="M1177" s="83">
        <v>44830</v>
      </c>
      <c r="N1177" s="86">
        <f t="shared" si="129"/>
        <v>13020.140537500469</v>
      </c>
      <c r="O1177" s="86">
        <f t="shared" si="130"/>
        <v>5982.0390388989417</v>
      </c>
      <c r="P1177" s="86">
        <f t="shared" si="131"/>
        <v>14851.56520369122</v>
      </c>
      <c r="Q1177" s="61">
        <f t="shared" si="126"/>
        <v>33853.74478009063</v>
      </c>
      <c r="R1177" s="61">
        <f t="shared" si="132"/>
        <v>-10080.549401943385</v>
      </c>
      <c r="S1177" s="62">
        <f t="shared" si="127"/>
        <v>3.3583233839977131</v>
      </c>
      <c r="T1177" s="59"/>
      <c r="U1177" s="59"/>
      <c r="V1177" s="59"/>
    </row>
    <row r="1178" spans="2:22" ht="17.5" customHeight="1" x14ac:dyDescent="0.4">
      <c r="G1178" s="59"/>
      <c r="H1178" s="83">
        <v>44837</v>
      </c>
      <c r="I1178" s="84">
        <v>11039.4697265625</v>
      </c>
      <c r="J1178" s="70">
        <v>36.6102485656738</v>
      </c>
      <c r="K1178" s="85">
        <f t="shared" si="128"/>
        <v>195.12763198375882</v>
      </c>
      <c r="L1178" s="59"/>
      <c r="M1178" s="83">
        <v>44837</v>
      </c>
      <c r="N1178" s="86">
        <f t="shared" si="129"/>
        <v>13101.136508215826</v>
      </c>
      <c r="O1178" s="86">
        <f t="shared" si="130"/>
        <v>6039.1498228132723</v>
      </c>
      <c r="P1178" s="86">
        <f t="shared" si="131"/>
        <v>14860.009805098156</v>
      </c>
      <c r="Q1178" s="61">
        <f t="shared" si="126"/>
        <v>34000.296136127254</v>
      </c>
      <c r="R1178" s="61">
        <f t="shared" si="132"/>
        <v>-10092.187518106048</v>
      </c>
      <c r="S1178" s="62">
        <f t="shared" si="127"/>
        <v>3.3689718978297307</v>
      </c>
      <c r="T1178" s="59"/>
      <c r="U1178" s="59"/>
      <c r="V1178" s="59"/>
    </row>
    <row r="1179" spans="2:22" x14ac:dyDescent="0.4">
      <c r="G1179" s="59"/>
      <c r="H1179" s="83">
        <v>44844</v>
      </c>
      <c r="I1179" s="84">
        <v>10692.0595703125</v>
      </c>
      <c r="J1179" s="70">
        <v>34.246059417724602</v>
      </c>
      <c r="K1179" s="85">
        <f t="shared" si="128"/>
        <v>195.23858157412067</v>
      </c>
      <c r="L1179" s="59"/>
      <c r="M1179" s="83">
        <v>44844</v>
      </c>
      <c r="N1179" s="86">
        <f t="shared" si="129"/>
        <v>12688.846063646703</v>
      </c>
      <c r="O1179" s="86">
        <f t="shared" si="130"/>
        <v>5649.1581392462449</v>
      </c>
      <c r="P1179" s="86">
        <f t="shared" si="131"/>
        <v>14868.459208106266</v>
      </c>
      <c r="Q1179" s="61">
        <f t="shared" si="126"/>
        <v>33206.463410999211</v>
      </c>
      <c r="R1179" s="61">
        <f t="shared" si="132"/>
        <v>-10103.839070614531</v>
      </c>
      <c r="S1179" s="62">
        <f t="shared" si="127"/>
        <v>3.2865194287956472</v>
      </c>
      <c r="T1179" s="59"/>
      <c r="U1179" s="59"/>
      <c r="V1179" s="59"/>
    </row>
    <row r="1180" spans="2:22" x14ac:dyDescent="0.4">
      <c r="G1180" s="59"/>
      <c r="H1180" s="83">
        <v>44851</v>
      </c>
      <c r="I1180" s="84">
        <v>11310.330078125</v>
      </c>
      <c r="J1180" s="70">
        <v>38.1534004211425</v>
      </c>
      <c r="K1180" s="85">
        <f t="shared" si="128"/>
        <v>195.34959425043033</v>
      </c>
      <c r="L1180" s="59"/>
      <c r="M1180" s="83">
        <v>44851</v>
      </c>
      <c r="N1180" s="86">
        <f t="shared" si="129"/>
        <v>13422.581154415207</v>
      </c>
      <c r="O1180" s="86">
        <f t="shared" si="130"/>
        <v>6293.7049165272674</v>
      </c>
      <c r="P1180" s="86">
        <f t="shared" si="131"/>
        <v>14876.913415445741</v>
      </c>
      <c r="Q1180" s="61">
        <f t="shared" si="126"/>
        <v>34593.199486388214</v>
      </c>
      <c r="R1180" s="61">
        <f t="shared" si="132"/>
        <v>-10115.504074981258</v>
      </c>
      <c r="S1180" s="62">
        <f t="shared" si="127"/>
        <v>3.4198196382469757</v>
      </c>
      <c r="T1180" s="59"/>
      <c r="U1180" s="59"/>
      <c r="V1180" s="59"/>
    </row>
    <row r="1181" spans="2:22" x14ac:dyDescent="0.4">
      <c r="G1181" s="59"/>
      <c r="H1181" s="83">
        <v>44858</v>
      </c>
      <c r="I1181" s="84">
        <v>11546.2099609375</v>
      </c>
      <c r="J1181" s="70">
        <v>39.627304077148402</v>
      </c>
      <c r="K1181" s="85">
        <f t="shared" si="128"/>
        <v>195.46067004855843</v>
      </c>
      <c r="L1181" s="59"/>
      <c r="M1181" s="83">
        <v>44858</v>
      </c>
      <c r="N1181" s="86">
        <f t="shared" si="129"/>
        <v>13702.512584167927</v>
      </c>
      <c r="O1181" s="86">
        <f t="shared" si="130"/>
        <v>6536.8369724881677</v>
      </c>
      <c r="P1181" s="86">
        <f t="shared" si="131"/>
        <v>14885.372429848325</v>
      </c>
      <c r="Q1181" s="61">
        <f t="shared" si="126"/>
        <v>35124.721986504417</v>
      </c>
      <c r="R1181" s="61">
        <f t="shared" si="132"/>
        <v>-10127.182546736562</v>
      </c>
      <c r="S1181" s="62">
        <f t="shared" si="127"/>
        <v>3.4683607039179125</v>
      </c>
      <c r="T1181" s="59"/>
      <c r="U1181" s="59"/>
      <c r="V1181" s="59"/>
    </row>
    <row r="1182" spans="2:22" x14ac:dyDescent="0.4">
      <c r="G1182" s="59"/>
      <c r="H1182" s="83">
        <v>44865</v>
      </c>
      <c r="I1182" s="84">
        <v>10857.0302734375</v>
      </c>
      <c r="J1182" s="70">
        <v>34.987960815429602</v>
      </c>
      <c r="K1182" s="85">
        <f t="shared" si="128"/>
        <v>195.57180900439604</v>
      </c>
      <c r="L1182" s="59"/>
      <c r="M1182" s="83">
        <v>44865</v>
      </c>
      <c r="N1182" s="86">
        <f t="shared" si="129"/>
        <v>12884.625730155192</v>
      </c>
      <c r="O1182" s="86">
        <f t="shared" si="130"/>
        <v>5771.5406378642956</v>
      </c>
      <c r="P1182" s="86">
        <f t="shared" si="131"/>
        <v>14893.836254047314</v>
      </c>
      <c r="Q1182" s="61">
        <f t="shared" si="126"/>
        <v>33550.002622066801</v>
      </c>
      <c r="R1182" s="61">
        <f t="shared" si="132"/>
        <v>-10138.874501428703</v>
      </c>
      <c r="S1182" s="62">
        <f t="shared" si="127"/>
        <v>3.3090460501645578</v>
      </c>
      <c r="T1182" s="59"/>
      <c r="U1182" s="59"/>
      <c r="V1182" s="59"/>
    </row>
    <row r="1183" spans="2:22" x14ac:dyDescent="0.4">
      <c r="G1183" s="59"/>
      <c r="H1183" s="83">
        <v>44872</v>
      </c>
      <c r="I1183" s="84">
        <v>11817.009765625</v>
      </c>
      <c r="J1183" s="70">
        <v>41.111106872558501</v>
      </c>
      <c r="K1183" s="85">
        <f t="shared" si="128"/>
        <v>195.68301115385466</v>
      </c>
      <c r="L1183" s="59"/>
      <c r="M1183" s="83">
        <v>44872</v>
      </c>
      <c r="N1183" s="86">
        <f t="shared" si="129"/>
        <v>14023.88537611215</v>
      </c>
      <c r="O1183" s="86">
        <f t="shared" si="130"/>
        <v>6781.6019697242864</v>
      </c>
      <c r="P1183" s="86">
        <f t="shared" si="131"/>
        <v>14902.304890777557</v>
      </c>
      <c r="Q1183" s="61">
        <f t="shared" si="126"/>
        <v>35707.792236613997</v>
      </c>
      <c r="R1183" s="61">
        <f t="shared" si="132"/>
        <v>-10150.579954623898</v>
      </c>
      <c r="S1183" s="62">
        <f t="shared" si="127"/>
        <v>3.5178080854727924</v>
      </c>
      <c r="T1183" s="59"/>
      <c r="U1183" s="59"/>
      <c r="V1183" s="59"/>
    </row>
    <row r="1184" spans="2:22" x14ac:dyDescent="0.4">
      <c r="G1184" s="59"/>
      <c r="H1184" s="83">
        <v>44879</v>
      </c>
      <c r="I1184" s="84">
        <v>11677.01953125</v>
      </c>
      <c r="J1184" s="70">
        <v>40.151588439941399</v>
      </c>
      <c r="K1184" s="85">
        <f t="shared" si="128"/>
        <v>195.79427653286621</v>
      </c>
      <c r="L1184" s="59"/>
      <c r="M1184" s="83">
        <v>44879</v>
      </c>
      <c r="N1184" s="86">
        <f t="shared" si="129"/>
        <v>13857.751384553563</v>
      </c>
      <c r="O1184" s="86">
        <f t="shared" si="130"/>
        <v>6623.3218214228955</v>
      </c>
      <c r="P1184" s="86">
        <f t="shared" si="131"/>
        <v>14910.778342775462</v>
      </c>
      <c r="Q1184" s="61">
        <f t="shared" si="126"/>
        <v>35391.851548751918</v>
      </c>
      <c r="R1184" s="61">
        <f t="shared" si="132"/>
        <v>-10162.298921906331</v>
      </c>
      <c r="S1184" s="62">
        <f t="shared" si="127"/>
        <v>3.48266192725935</v>
      </c>
      <c r="T1184" s="59"/>
      <c r="U1184" s="59"/>
      <c r="V1184" s="59"/>
    </row>
    <row r="1185" spans="7:22" x14ac:dyDescent="0.4">
      <c r="G1185" s="59"/>
      <c r="H1185" s="83">
        <v>44886</v>
      </c>
      <c r="I1185" s="84">
        <v>11756.0302734375</v>
      </c>
      <c r="J1185" s="70">
        <v>40.675853729247997</v>
      </c>
      <c r="K1185" s="85">
        <f t="shared" si="128"/>
        <v>195.90560517738297</v>
      </c>
      <c r="L1185" s="59"/>
      <c r="M1185" s="83">
        <v>44886</v>
      </c>
      <c r="N1185" s="86">
        <f t="shared" si="129"/>
        <v>13951.517710713526</v>
      </c>
      <c r="O1185" s="86">
        <f t="shared" si="130"/>
        <v>6709.8035240353074</v>
      </c>
      <c r="P1185" s="86">
        <f t="shared" si="131"/>
        <v>14919.256612778991</v>
      </c>
      <c r="Q1185" s="61">
        <f t="shared" si="126"/>
        <v>35580.57784752782</v>
      </c>
      <c r="R1185" s="61">
        <f t="shared" si="132"/>
        <v>-10174.031418878179</v>
      </c>
      <c r="S1185" s="62">
        <f t="shared" si="127"/>
        <v>3.4971955936274322</v>
      </c>
      <c r="T1185" s="59"/>
      <c r="U1185" s="59"/>
      <c r="V1185" s="59"/>
    </row>
    <row r="1186" spans="7:22" x14ac:dyDescent="0.4">
      <c r="G1186" s="59"/>
      <c r="H1186" s="83">
        <v>44893</v>
      </c>
      <c r="I1186" s="84">
        <v>11994.259765625</v>
      </c>
      <c r="J1186" s="70">
        <v>42.179439544677699</v>
      </c>
      <c r="K1186" s="85">
        <f t="shared" si="128"/>
        <v>196.01699712337773</v>
      </c>
      <c r="L1186" s="59"/>
      <c r="M1186" s="83">
        <v>44893</v>
      </c>
      <c r="N1186" s="86">
        <f t="shared" si="129"/>
        <v>14234.237549142144</v>
      </c>
      <c r="O1186" s="86">
        <f t="shared" si="130"/>
        <v>6957.8318867640637</v>
      </c>
      <c r="P1186" s="86">
        <f t="shared" si="131"/>
        <v>14927.739703527661</v>
      </c>
      <c r="Q1186" s="61">
        <f t="shared" si="126"/>
        <v>36119.80913943387</v>
      </c>
      <c r="R1186" s="61">
        <f t="shared" si="132"/>
        <v>-10185.777461159632</v>
      </c>
      <c r="S1186" s="62">
        <f t="shared" si="127"/>
        <v>3.5461023252437811</v>
      </c>
      <c r="T1186" s="59"/>
      <c r="U1186" s="59"/>
      <c r="V1186" s="59"/>
    </row>
    <row r="1187" spans="7:22" x14ac:dyDescent="0.4">
      <c r="G1187" s="59"/>
      <c r="H1187" s="83">
        <v>44900</v>
      </c>
      <c r="I1187" s="84">
        <v>11563.330078125</v>
      </c>
      <c r="J1187" s="70">
        <v>39.122814178466797</v>
      </c>
      <c r="K1187" s="85">
        <f t="shared" si="128"/>
        <v>196.12845240684373</v>
      </c>
      <c r="L1187" s="59"/>
      <c r="M1187" s="83">
        <v>44900</v>
      </c>
      <c r="N1187" s="86">
        <f t="shared" si="129"/>
        <v>13722.829954283125</v>
      </c>
      <c r="O1187" s="86">
        <f t="shared" si="130"/>
        <v>6453.617376839461</v>
      </c>
      <c r="P1187" s="86">
        <f t="shared" si="131"/>
        <v>14936.227617762548</v>
      </c>
      <c r="Q1187" s="61">
        <f t="shared" si="126"/>
        <v>35112.674948885135</v>
      </c>
      <c r="R1187" s="61">
        <f t="shared" si="132"/>
        <v>-10197.537064388913</v>
      </c>
      <c r="S1187" s="62">
        <f t="shared" si="127"/>
        <v>3.4432505346318405</v>
      </c>
      <c r="T1187" s="59"/>
      <c r="U1187" s="59"/>
      <c r="V1187" s="59"/>
    </row>
    <row r="1188" spans="7:22" ht="17.5" customHeight="1" x14ac:dyDescent="0.4">
      <c r="G1188" s="59"/>
      <c r="H1188" s="83">
        <v>44907</v>
      </c>
      <c r="I1188" s="84">
        <v>11243.7197265625</v>
      </c>
      <c r="J1188" s="70">
        <v>36.857547760009702</v>
      </c>
      <c r="K1188" s="85">
        <f t="shared" si="128"/>
        <v>196.23997106379468</v>
      </c>
      <c r="L1188" s="59"/>
      <c r="M1188" s="83">
        <v>44907</v>
      </c>
      <c r="N1188" s="86">
        <f t="shared" si="129"/>
        <v>13343.531043287063</v>
      </c>
      <c r="O1188" s="86">
        <f t="shared" si="130"/>
        <v>6079.9437792644694</v>
      </c>
      <c r="P1188" s="86">
        <f t="shared" si="131"/>
        <v>14944.720358226288</v>
      </c>
      <c r="Q1188" s="61">
        <f t="shared" si="126"/>
        <v>34368.195180777824</v>
      </c>
      <c r="R1188" s="61">
        <f t="shared" si="132"/>
        <v>-10209.310244222301</v>
      </c>
      <c r="S1188" s="62">
        <f t="shared" si="127"/>
        <v>3.3663581925358406</v>
      </c>
      <c r="T1188" s="59"/>
      <c r="U1188" s="59"/>
      <c r="V1188" s="59"/>
    </row>
    <row r="1189" spans="7:22" x14ac:dyDescent="0.4">
      <c r="G1189" s="59"/>
      <c r="H1189" s="83">
        <v>44914</v>
      </c>
      <c r="I1189" s="84">
        <v>10985.4501953125</v>
      </c>
      <c r="J1189" s="70">
        <v>35.047313690185497</v>
      </c>
      <c r="K1189" s="85">
        <f t="shared" si="128"/>
        <v>196.3515531302647</v>
      </c>
      <c r="L1189" s="59"/>
      <c r="M1189" s="83">
        <v>44914</v>
      </c>
      <c r="N1189" s="86">
        <f t="shared" si="129"/>
        <v>13037.028605341362</v>
      </c>
      <c r="O1189" s="86">
        <f t="shared" si="130"/>
        <v>5781.3313636066414</v>
      </c>
      <c r="P1189" s="86">
        <f t="shared" si="131"/>
        <v>14953.217927663076</v>
      </c>
      <c r="Q1189" s="61">
        <f t="shared" si="126"/>
        <v>33771.577896611081</v>
      </c>
      <c r="R1189" s="61">
        <f t="shared" si="132"/>
        <v>-10221.097016334148</v>
      </c>
      <c r="S1189" s="62">
        <f t="shared" si="127"/>
        <v>3.3041050136439698</v>
      </c>
      <c r="T1189" s="59"/>
      <c r="U1189" s="59"/>
      <c r="V1189" s="59"/>
    </row>
    <row r="1190" spans="7:22" ht="17.5" customHeight="1" thickBot="1" x14ac:dyDescent="0.45">
      <c r="G1190" s="74" t="s">
        <v>49</v>
      </c>
      <c r="H1190" s="90">
        <v>44921</v>
      </c>
      <c r="I1190" s="91">
        <v>10939.759765625</v>
      </c>
      <c r="J1190" s="73">
        <v>34.7633666992187</v>
      </c>
      <c r="K1190" s="92">
        <f t="shared" si="128"/>
        <v>196.4631986423085</v>
      </c>
      <c r="L1190" s="74"/>
      <c r="M1190" s="90">
        <v>44921</v>
      </c>
      <c r="N1190" s="86">
        <f t="shared" si="129"/>
        <v>12982.805298309262</v>
      </c>
      <c r="O1190" s="86">
        <f t="shared" si="130"/>
        <v>5734.4920634825412</v>
      </c>
      <c r="P1190" s="86">
        <f t="shared" si="131"/>
        <v>14961.720328818665</v>
      </c>
      <c r="Q1190" s="75">
        <f t="shared" si="126"/>
        <v>33679.017690610468</v>
      </c>
      <c r="R1190" s="61">
        <f t="shared" si="132"/>
        <v>-10432.897396416907</v>
      </c>
      <c r="S1190" s="76">
        <f t="shared" si="127"/>
        <v>3.2281557472401912</v>
      </c>
      <c r="T1190" s="74"/>
      <c r="U1190" s="74"/>
      <c r="V1190" s="74"/>
    </row>
    <row r="1191" spans="7:22" ht="17.5" customHeight="1" thickTop="1" x14ac:dyDescent="0.4">
      <c r="G1191" s="59"/>
      <c r="H1191" s="83">
        <v>44928</v>
      </c>
      <c r="I1191" s="84">
        <v>11040.349609375</v>
      </c>
      <c r="J1191" s="70">
        <v>35.318939208984297</v>
      </c>
      <c r="K1191" s="85">
        <f t="shared" si="128"/>
        <v>196.5749076360012</v>
      </c>
      <c r="L1191" s="59"/>
      <c r="M1191" s="83">
        <v>44928</v>
      </c>
      <c r="N1191" s="86">
        <f t="shared" si="129"/>
        <v>13595.476967347175</v>
      </c>
      <c r="O1191" s="86">
        <f t="shared" si="130"/>
        <v>10265.178186493471</v>
      </c>
      <c r="P1191" s="86">
        <f t="shared" si="131"/>
        <v>10109.450274995092</v>
      </c>
      <c r="Q1191" s="61">
        <f t="shared" si="126"/>
        <v>33970.105428835741</v>
      </c>
      <c r="R1191" s="61">
        <f t="shared" si="132"/>
        <v>-10444.942302599227</v>
      </c>
      <c r="S1191" s="62">
        <f t="shared" si="127"/>
        <v>3.2523018744088485</v>
      </c>
      <c r="T1191" s="59"/>
      <c r="U1191" s="59"/>
      <c r="V1191" s="59"/>
    </row>
    <row r="1192" spans="7:22" x14ac:dyDescent="0.4">
      <c r="G1192" s="59"/>
      <c r="H1192" s="83">
        <v>44935</v>
      </c>
      <c r="I1192" s="84">
        <v>11541.48046875</v>
      </c>
      <c r="J1192" s="70">
        <v>38.503597259521399</v>
      </c>
      <c r="K1192" s="85">
        <f t="shared" si="128"/>
        <v>196.68668014743849</v>
      </c>
      <c r="L1192" s="59"/>
      <c r="M1192" s="83">
        <v>44935</v>
      </c>
      <c r="N1192" s="86">
        <f t="shared" si="129"/>
        <v>14212.58723081875</v>
      </c>
      <c r="O1192" s="86">
        <f t="shared" si="130"/>
        <v>11190.774568603905</v>
      </c>
      <c r="P1192" s="86">
        <f t="shared" si="131"/>
        <v>10115.198509396294</v>
      </c>
      <c r="Q1192" s="61">
        <f t="shared" si="126"/>
        <v>35518.560308818953</v>
      </c>
      <c r="R1192" s="61">
        <f t="shared" si="132"/>
        <v>-10457.001114771363</v>
      </c>
      <c r="S1192" s="62">
        <f t="shared" si="127"/>
        <v>3.3966296760403041</v>
      </c>
      <c r="T1192" s="59"/>
      <c r="U1192" s="59"/>
      <c r="V1192" s="59"/>
    </row>
    <row r="1193" spans="7:22" x14ac:dyDescent="0.4">
      <c r="G1193" s="59"/>
      <c r="H1193" s="83">
        <v>44942</v>
      </c>
      <c r="I1193" s="84">
        <v>11619.0302734375</v>
      </c>
      <c r="J1193" s="70">
        <v>38.950046539306598</v>
      </c>
      <c r="K1193" s="85">
        <f t="shared" si="128"/>
        <v>196.79851621273656</v>
      </c>
      <c r="L1193" s="59"/>
      <c r="M1193" s="83">
        <v>44942</v>
      </c>
      <c r="N1193" s="86">
        <f t="shared" si="129"/>
        <v>14308.08480297497</v>
      </c>
      <c r="O1193" s="86">
        <f t="shared" si="130"/>
        <v>11320.531619944253</v>
      </c>
      <c r="P1193" s="86">
        <f t="shared" si="131"/>
        <v>10120.950012244131</v>
      </c>
      <c r="Q1193" s="61">
        <f t="shared" si="126"/>
        <v>35749.566435163353</v>
      </c>
      <c r="R1193" s="61">
        <f t="shared" si="132"/>
        <v>-10469.073848987948</v>
      </c>
      <c r="S1193" s="62">
        <f t="shared" si="127"/>
        <v>3.4147783224033028</v>
      </c>
      <c r="T1193" s="59"/>
      <c r="U1193" s="59"/>
      <c r="V1193" s="59"/>
    </row>
    <row r="1194" spans="7:22" ht="17.5" customHeight="1" x14ac:dyDescent="0.4">
      <c r="G1194" s="59"/>
      <c r="H1194" s="83">
        <v>44949</v>
      </c>
      <c r="I1194" s="84">
        <v>12166.599609375</v>
      </c>
      <c r="J1194" s="70">
        <v>42.6307563781738</v>
      </c>
      <c r="K1194" s="85">
        <f t="shared" si="128"/>
        <v>196.91041586803215</v>
      </c>
      <c r="L1194" s="59"/>
      <c r="M1194" s="83">
        <v>44949</v>
      </c>
      <c r="N1194" s="86">
        <f t="shared" si="129"/>
        <v>14982.38104885131</v>
      </c>
      <c r="O1194" s="86">
        <f t="shared" si="130"/>
        <v>12390.301641212061</v>
      </c>
      <c r="P1194" s="86">
        <f t="shared" si="131"/>
        <v>10126.704785397043</v>
      </c>
      <c r="Q1194" s="61">
        <f t="shared" si="126"/>
        <v>37499.387475460419</v>
      </c>
      <c r="R1194" s="61">
        <f t="shared" si="132"/>
        <v>-10481.16052132215</v>
      </c>
      <c r="S1194" s="62">
        <f t="shared" si="127"/>
        <v>3.5777896349525657</v>
      </c>
      <c r="T1194" s="59"/>
      <c r="U1194" s="59"/>
      <c r="V1194" s="59"/>
    </row>
    <row r="1195" spans="7:22" x14ac:dyDescent="0.4">
      <c r="G1195" s="59"/>
      <c r="H1195" s="83">
        <v>44956</v>
      </c>
      <c r="I1195" s="84">
        <v>12573.3603515625</v>
      </c>
      <c r="J1195" s="70">
        <v>45.359043121337798</v>
      </c>
      <c r="K1195" s="85">
        <f t="shared" si="128"/>
        <v>197.02237914948253</v>
      </c>
      <c r="L1195" s="59"/>
      <c r="M1195" s="83">
        <v>44956</v>
      </c>
      <c r="N1195" s="86">
        <f t="shared" si="129"/>
        <v>15483.280612478831</v>
      </c>
      <c r="O1195" s="86">
        <f t="shared" si="130"/>
        <v>13183.257210933767</v>
      </c>
      <c r="P1195" s="86">
        <f t="shared" si="131"/>
        <v>10132.462830714525</v>
      </c>
      <c r="Q1195" s="61">
        <f t="shared" si="126"/>
        <v>38799.000654127121</v>
      </c>
      <c r="R1195" s="61">
        <f t="shared" si="132"/>
        <v>-10493.261147865695</v>
      </c>
      <c r="S1195" s="62">
        <f t="shared" si="127"/>
        <v>3.6975159683335193</v>
      </c>
      <c r="T1195" s="59"/>
      <c r="U1195" s="59"/>
      <c r="V1195" s="59"/>
    </row>
    <row r="1196" spans="7:22" x14ac:dyDescent="0.4">
      <c r="G1196" s="59"/>
      <c r="H1196" s="83">
        <v>44963</v>
      </c>
      <c r="I1196" s="84">
        <v>12304.919921875</v>
      </c>
      <c r="J1196" s="70">
        <v>43.384754180908203</v>
      </c>
      <c r="K1196" s="85">
        <f t="shared" si="128"/>
        <v>197.13440609326554</v>
      </c>
      <c r="L1196" s="59"/>
      <c r="M1196" s="83">
        <v>44963</v>
      </c>
      <c r="N1196" s="86">
        <f t="shared" si="129"/>
        <v>15152.713573567118</v>
      </c>
      <c r="O1196" s="86">
        <f t="shared" si="130"/>
        <v>12609.44530664028</v>
      </c>
      <c r="P1196" s="86">
        <f t="shared" si="131"/>
        <v>10138.224150057129</v>
      </c>
      <c r="Q1196" s="61">
        <f t="shared" si="126"/>
        <v>37900.383030264522</v>
      </c>
      <c r="R1196" s="61">
        <f t="shared" si="132"/>
        <v>-10505.375744728886</v>
      </c>
      <c r="S1196" s="62">
        <f t="shared" si="127"/>
        <v>3.6077132271333738</v>
      </c>
      <c r="T1196" s="59"/>
      <c r="U1196" s="59"/>
      <c r="V1196" s="59"/>
    </row>
    <row r="1197" spans="7:22" ht="17.5" customHeight="1" x14ac:dyDescent="0.4">
      <c r="G1197" s="64"/>
      <c r="H1197" s="83">
        <v>44970</v>
      </c>
      <c r="I1197" s="84">
        <v>12358.1796875</v>
      </c>
      <c r="J1197" s="70">
        <v>43.682384490966797</v>
      </c>
      <c r="K1197" s="85">
        <f t="shared" si="128"/>
        <v>197.24649673557957</v>
      </c>
      <c r="L1197" s="59"/>
      <c r="M1197" s="83">
        <v>44970</v>
      </c>
      <c r="N1197" s="86">
        <f t="shared" si="129"/>
        <v>15218.299532568464</v>
      </c>
      <c r="O1197" s="86">
        <f t="shared" si="130"/>
        <v>12695.949268392213</v>
      </c>
      <c r="P1197" s="86">
        <f t="shared" si="131"/>
        <v>10143.988745286468</v>
      </c>
      <c r="Q1197" s="61">
        <f t="shared" si="126"/>
        <v>38058.237546247139</v>
      </c>
      <c r="R1197" s="61">
        <f t="shared" si="132"/>
        <v>-10517.504328040626</v>
      </c>
      <c r="S1197" s="62">
        <f t="shared" si="127"/>
        <v>3.6185616244321768</v>
      </c>
      <c r="T1197" s="59"/>
      <c r="U1197" s="59"/>
      <c r="V1197" s="59"/>
    </row>
    <row r="1198" spans="7:22" x14ac:dyDescent="0.4">
      <c r="G1198" s="64"/>
      <c r="H1198" s="83">
        <v>44977</v>
      </c>
      <c r="I1198" s="84">
        <v>11969.650390625</v>
      </c>
      <c r="J1198" s="70">
        <v>40.934257507324197</v>
      </c>
      <c r="K1198" s="85">
        <f t="shared" si="128"/>
        <v>197.35865111264363</v>
      </c>
      <c r="L1198" s="59"/>
      <c r="M1198" s="83">
        <v>44977</v>
      </c>
      <c r="N1198" s="86">
        <f t="shared" si="129"/>
        <v>14739.850815480901</v>
      </c>
      <c r="O1198" s="86">
        <f t="shared" si="130"/>
        <v>11897.227285286159</v>
      </c>
      <c r="P1198" s="86">
        <f t="shared" si="131"/>
        <v>10149.75661826521</v>
      </c>
      <c r="Q1198" s="61">
        <f t="shared" si="126"/>
        <v>36786.834719032267</v>
      </c>
      <c r="R1198" s="61">
        <f t="shared" si="132"/>
        <v>-10529.64691394844</v>
      </c>
      <c r="S1198" s="62">
        <f t="shared" si="127"/>
        <v>3.4936437109112735</v>
      </c>
      <c r="T1198" s="59"/>
      <c r="U1198" s="59"/>
      <c r="V1198" s="59"/>
    </row>
    <row r="1199" spans="7:22" x14ac:dyDescent="0.4">
      <c r="G1199" s="64"/>
      <c r="H1199" s="83">
        <v>44984</v>
      </c>
      <c r="I1199" s="84">
        <v>12290.8095703125</v>
      </c>
      <c r="J1199" s="70">
        <v>43.116889953613203</v>
      </c>
      <c r="K1199" s="85">
        <f t="shared" si="128"/>
        <v>197.4708692606973</v>
      </c>
      <c r="L1199" s="59"/>
      <c r="M1199" s="83">
        <v>44984</v>
      </c>
      <c r="N1199" s="86">
        <f t="shared" si="129"/>
        <v>15135.337587619515</v>
      </c>
      <c r="O1199" s="86">
        <f t="shared" si="130"/>
        <v>12531.592628033472</v>
      </c>
      <c r="P1199" s="86">
        <f t="shared" si="131"/>
        <v>10155.527770857083</v>
      </c>
      <c r="Q1199" s="61">
        <f t="shared" si="126"/>
        <v>37822.457986510068</v>
      </c>
      <c r="R1199" s="61">
        <f t="shared" si="132"/>
        <v>-10541.803518618493</v>
      </c>
      <c r="S1199" s="62">
        <f t="shared" si="127"/>
        <v>3.5878545753304567</v>
      </c>
      <c r="T1199" s="59"/>
      <c r="U1199" s="59"/>
      <c r="V1199" s="59"/>
    </row>
    <row r="1200" spans="7:22" x14ac:dyDescent="0.4">
      <c r="G1200" s="64"/>
      <c r="H1200" s="83">
        <v>44991</v>
      </c>
      <c r="I1200" s="84">
        <v>11830.2802734375</v>
      </c>
      <c r="J1200" s="70">
        <v>39.852859497070298</v>
      </c>
      <c r="K1200" s="85">
        <f t="shared" si="128"/>
        <v>197.58315121600077</v>
      </c>
      <c r="L1200" s="59"/>
      <c r="M1200" s="83">
        <v>44991</v>
      </c>
      <c r="N1200" s="86">
        <f t="shared" si="129"/>
        <v>14568.225524145006</v>
      </c>
      <c r="O1200" s="86">
        <f t="shared" si="130"/>
        <v>11582.927266248442</v>
      </c>
      <c r="P1200" s="86">
        <f t="shared" si="131"/>
        <v>10161.302204926877</v>
      </c>
      <c r="Q1200" s="61">
        <f t="shared" si="126"/>
        <v>36312.454995320324</v>
      </c>
      <c r="R1200" s="61">
        <f t="shared" si="132"/>
        <v>-10553.974158235616</v>
      </c>
      <c r="S1200" s="62">
        <f t="shared" si="127"/>
        <v>3.4406427807087732</v>
      </c>
      <c r="T1200" s="59"/>
      <c r="U1200" s="59"/>
      <c r="V1200" s="59"/>
    </row>
    <row r="1201" spans="1:22" x14ac:dyDescent="0.4">
      <c r="G1201" s="64"/>
      <c r="H1201" s="83">
        <v>44998</v>
      </c>
      <c r="I1201" s="84">
        <v>12519.8798828125</v>
      </c>
      <c r="J1201" s="70">
        <v>44.525676727294901</v>
      </c>
      <c r="K1201" s="85">
        <f t="shared" si="128"/>
        <v>197.69549701483487</v>
      </c>
      <c r="L1201" s="59"/>
      <c r="M1201" s="83">
        <v>44998</v>
      </c>
      <c r="N1201" s="86">
        <f t="shared" si="129"/>
        <v>15417.422871843868</v>
      </c>
      <c r="O1201" s="86">
        <f t="shared" si="130"/>
        <v>12941.045674543409</v>
      </c>
      <c r="P1201" s="86">
        <f t="shared" si="131"/>
        <v>10167.079922340439</v>
      </c>
      <c r="Q1201" s="61">
        <f t="shared" si="126"/>
        <v>38525.54846872772</v>
      </c>
      <c r="R1201" s="61">
        <f t="shared" si="132"/>
        <v>-10566.158849003326</v>
      </c>
      <c r="S1201" s="62">
        <f t="shared" si="127"/>
        <v>3.6461261863729901</v>
      </c>
      <c r="T1201" s="59"/>
      <c r="U1201" s="59"/>
      <c r="V1201" s="59"/>
    </row>
    <row r="1202" spans="1:22" x14ac:dyDescent="0.4">
      <c r="G1202" s="64"/>
      <c r="H1202" s="83">
        <v>45005</v>
      </c>
      <c r="I1202" s="84">
        <v>12767.0498046875</v>
      </c>
      <c r="J1202" s="70">
        <v>46.242012023925703</v>
      </c>
      <c r="K1202" s="85">
        <f t="shared" si="128"/>
        <v>197.80790669350102</v>
      </c>
      <c r="L1202" s="59"/>
      <c r="M1202" s="83">
        <v>45005</v>
      </c>
      <c r="N1202" s="86">
        <f t="shared" si="129"/>
        <v>15721.796655172166</v>
      </c>
      <c r="O1202" s="86">
        <f t="shared" si="130"/>
        <v>13439.885335141187</v>
      </c>
      <c r="P1202" s="86">
        <f t="shared" si="131"/>
        <v>10172.86092496468</v>
      </c>
      <c r="Q1202" s="61">
        <f t="shared" si="126"/>
        <v>39334.542915278027</v>
      </c>
      <c r="R1202" s="61">
        <f t="shared" si="132"/>
        <v>-10578.357607143846</v>
      </c>
      <c r="S1202" s="62">
        <f t="shared" si="127"/>
        <v>3.7183979192303318</v>
      </c>
      <c r="T1202" s="59"/>
      <c r="U1202" s="59"/>
      <c r="V1202" s="59"/>
    </row>
    <row r="1203" spans="1:22" x14ac:dyDescent="0.4">
      <c r="G1203" s="64"/>
      <c r="H1203" s="83">
        <v>45012</v>
      </c>
      <c r="I1203" s="84">
        <v>13181.349609375</v>
      </c>
      <c r="J1203" s="70">
        <v>49.178646087646399</v>
      </c>
      <c r="K1203" s="85">
        <f t="shared" si="128"/>
        <v>197.9203802883213</v>
      </c>
      <c r="L1203" s="59"/>
      <c r="M1203" s="83">
        <v>45012</v>
      </c>
      <c r="N1203" s="86">
        <f t="shared" si="129"/>
        <v>16231.980086992329</v>
      </c>
      <c r="O1203" s="86">
        <f t="shared" si="130"/>
        <v>14293.395452029159</v>
      </c>
      <c r="P1203" s="86">
        <f t="shared" si="131"/>
        <v>10178.645214667569</v>
      </c>
      <c r="Q1203" s="61">
        <f t="shared" si="126"/>
        <v>40704.020753689052</v>
      </c>
      <c r="R1203" s="61">
        <f t="shared" si="132"/>
        <v>-10590.570448898126</v>
      </c>
      <c r="S1203" s="62">
        <f t="shared" si="127"/>
        <v>3.8434209894636995</v>
      </c>
      <c r="T1203" s="59"/>
      <c r="U1203" s="59"/>
      <c r="V1203" s="59"/>
    </row>
    <row r="1204" spans="1:22" x14ac:dyDescent="0.4">
      <c r="G1204" s="64"/>
      <c r="H1204" s="83">
        <v>45019</v>
      </c>
      <c r="I1204" s="84">
        <v>13062.599609375</v>
      </c>
      <c r="J1204" s="70">
        <v>48.275833129882798</v>
      </c>
      <c r="K1204" s="85">
        <f t="shared" si="128"/>
        <v>198.03291783563844</v>
      </c>
      <c r="L1204" s="59"/>
      <c r="M1204" s="83">
        <v>45019</v>
      </c>
      <c r="N1204" s="86">
        <f t="shared" si="129"/>
        <v>16085.747137222193</v>
      </c>
      <c r="O1204" s="86">
        <f t="shared" si="130"/>
        <v>14030.999805725005</v>
      </c>
      <c r="P1204" s="86">
        <f t="shared" si="131"/>
        <v>10184.432793318143</v>
      </c>
      <c r="Q1204" s="61">
        <f t="shared" si="126"/>
        <v>40301.179736265338</v>
      </c>
      <c r="R1204" s="61">
        <f t="shared" si="132"/>
        <v>-10602.797390525871</v>
      </c>
      <c r="S1204" s="62">
        <f t="shared" si="127"/>
        <v>3.8009949876318916</v>
      </c>
      <c r="T1204" s="59"/>
      <c r="U1204" s="59"/>
      <c r="V1204" s="59"/>
    </row>
    <row r="1205" spans="1:22" x14ac:dyDescent="0.4">
      <c r="G1205" s="64"/>
      <c r="H1205" s="83">
        <v>45026</v>
      </c>
      <c r="I1205" s="84">
        <v>13079.51953125</v>
      </c>
      <c r="J1205" s="70">
        <v>48.305591583251903</v>
      </c>
      <c r="K1205" s="85">
        <f t="shared" si="128"/>
        <v>198.14551937181585</v>
      </c>
      <c r="L1205" s="59"/>
      <c r="M1205" s="83">
        <v>45026</v>
      </c>
      <c r="N1205" s="86">
        <f t="shared" si="129"/>
        <v>16106.582927417237</v>
      </c>
      <c r="O1205" s="86">
        <f t="shared" si="130"/>
        <v>14039.648871445264</v>
      </c>
      <c r="P1205" s="86">
        <f t="shared" si="131"/>
        <v>10190.223662786495</v>
      </c>
      <c r="Q1205" s="61">
        <f t="shared" si="126"/>
        <v>40336.455461648991</v>
      </c>
      <c r="R1205" s="61">
        <f t="shared" si="132"/>
        <v>-10615.038448305553</v>
      </c>
      <c r="S1205" s="62">
        <f t="shared" si="127"/>
        <v>3.7999349374083313</v>
      </c>
      <c r="T1205" s="59"/>
      <c r="U1205" s="59"/>
      <c r="V1205" s="59"/>
    </row>
    <row r="1206" spans="1:22" x14ac:dyDescent="0.4">
      <c r="G1206" s="64"/>
      <c r="H1206" s="83">
        <v>45033</v>
      </c>
      <c r="I1206" s="84">
        <v>13000.76953125</v>
      </c>
      <c r="J1206" s="70">
        <v>47.6408882141113</v>
      </c>
      <c r="K1206" s="85">
        <f t="shared" si="128"/>
        <v>198.25818493323757</v>
      </c>
      <c r="L1206" s="59"/>
      <c r="M1206" s="83">
        <v>45033</v>
      </c>
      <c r="N1206" s="86">
        <f t="shared" si="129"/>
        <v>16009.607392306516</v>
      </c>
      <c r="O1206" s="86">
        <f t="shared" si="130"/>
        <v>13846.457946740053</v>
      </c>
      <c r="P1206" s="86">
        <f t="shared" si="131"/>
        <v>10196.017824943785</v>
      </c>
      <c r="Q1206" s="61">
        <f t="shared" si="126"/>
        <v>40052.083163990348</v>
      </c>
      <c r="R1206" s="61">
        <f t="shared" si="132"/>
        <v>-10627.293638534442</v>
      </c>
      <c r="S1206" s="62">
        <f t="shared" si="127"/>
        <v>3.7687942505664815</v>
      </c>
      <c r="T1206" s="59"/>
      <c r="U1206" s="59"/>
      <c r="V1206" s="59"/>
    </row>
    <row r="1207" spans="1:22" x14ac:dyDescent="0.4">
      <c r="G1207" s="64"/>
      <c r="H1207" s="83">
        <v>45040</v>
      </c>
      <c r="I1207" s="84">
        <v>13245.990234375</v>
      </c>
      <c r="J1207" s="70">
        <v>49.347305297851499</v>
      </c>
      <c r="K1207" s="85">
        <f t="shared" si="128"/>
        <v>198.37091455630838</v>
      </c>
      <c r="L1207" s="59"/>
      <c r="M1207" s="83">
        <v>45040</v>
      </c>
      <c r="N1207" s="86">
        <f t="shared" si="129"/>
        <v>16311.580838729047</v>
      </c>
      <c r="O1207" s="86">
        <f t="shared" si="130"/>
        <v>14342.414955001894</v>
      </c>
      <c r="P1207" s="86">
        <f t="shared" si="131"/>
        <v>10201.815281662237</v>
      </c>
      <c r="Q1207" s="61">
        <f t="shared" si="126"/>
        <v>40855.811075393176</v>
      </c>
      <c r="R1207" s="61">
        <f t="shared" si="132"/>
        <v>-10639.56297752862</v>
      </c>
      <c r="S1207" s="62">
        <f t="shared" si="127"/>
        <v>3.8399895899561893</v>
      </c>
      <c r="T1207" s="59"/>
      <c r="U1207" s="59"/>
      <c r="V1207" s="59"/>
    </row>
    <row r="1208" spans="1:22" x14ac:dyDescent="0.4">
      <c r="G1208" s="64"/>
      <c r="H1208" s="83">
        <v>45047</v>
      </c>
      <c r="I1208" s="84">
        <v>13259.1298828125</v>
      </c>
      <c r="J1208" s="70">
        <v>49.357231140136697</v>
      </c>
      <c r="K1208" s="85">
        <f t="shared" si="128"/>
        <v>198.48370827745373</v>
      </c>
      <c r="L1208" s="59"/>
      <c r="M1208" s="83">
        <v>45047</v>
      </c>
      <c r="N1208" s="86">
        <f t="shared" si="129"/>
        <v>16327.761466518168</v>
      </c>
      <c r="O1208" s="86">
        <f t="shared" si="130"/>
        <v>14345.299824762724</v>
      </c>
      <c r="P1208" s="86">
        <f t="shared" si="131"/>
        <v>10207.616034815137</v>
      </c>
      <c r="Q1208" s="61">
        <f t="shared" si="126"/>
        <v>40880.677326096033</v>
      </c>
      <c r="R1208" s="61">
        <f t="shared" si="132"/>
        <v>-10651.846481623008</v>
      </c>
      <c r="S1208" s="62">
        <f t="shared" si="127"/>
        <v>3.837895842436803</v>
      </c>
      <c r="T1208" s="59"/>
      <c r="U1208" s="59"/>
      <c r="V1208" s="59"/>
    </row>
    <row r="1209" spans="1:22" x14ac:dyDescent="0.4">
      <c r="G1209" s="64"/>
      <c r="H1209" s="83">
        <v>45054</v>
      </c>
      <c r="I1209" s="84">
        <v>13340.1796875</v>
      </c>
      <c r="J1209" s="70">
        <v>49.952491760253899</v>
      </c>
      <c r="K1209" s="85">
        <f t="shared" si="128"/>
        <v>198.59656613311981</v>
      </c>
      <c r="L1209" s="59"/>
      <c r="M1209" s="83">
        <v>45054</v>
      </c>
      <c r="N1209" s="86">
        <f t="shared" si="129"/>
        <v>16427.569062457085</v>
      </c>
      <c r="O1209" s="86">
        <f t="shared" si="130"/>
        <v>14518.307748266592</v>
      </c>
      <c r="P1209" s="86">
        <f t="shared" si="131"/>
        <v>10213.420086276839</v>
      </c>
      <c r="Q1209" s="61">
        <f t="shared" si="126"/>
        <v>41159.296897000517</v>
      </c>
      <c r="R1209" s="61">
        <f t="shared" si="132"/>
        <v>-10664.144167171386</v>
      </c>
      <c r="S1209" s="62">
        <f t="shared" si="127"/>
        <v>3.8595968182524887</v>
      </c>
      <c r="T1209" s="59"/>
      <c r="U1209" s="59"/>
      <c r="V1209" s="59"/>
    </row>
    <row r="1210" spans="1:22" ht="17.5" customHeight="1" thickBot="1" x14ac:dyDescent="0.45">
      <c r="G1210" s="66" t="s">
        <v>50</v>
      </c>
      <c r="H1210" s="93">
        <v>45061</v>
      </c>
      <c r="I1210" s="94">
        <v>13803.490234375</v>
      </c>
      <c r="J1210" s="70">
        <v>53.4447021484375</v>
      </c>
      <c r="K1210" s="85">
        <f t="shared" si="128"/>
        <v>198.70948815977351</v>
      </c>
      <c r="L1210" s="59"/>
      <c r="M1210" s="93">
        <v>45061</v>
      </c>
      <c r="N1210" s="86">
        <f t="shared" si="129"/>
        <v>16998.106055544631</v>
      </c>
      <c r="O1210" s="86">
        <f t="shared" si="130"/>
        <v>15533.291853177347</v>
      </c>
      <c r="P1210" s="86">
        <f t="shared" si="131"/>
        <v>10219.227437922764</v>
      </c>
      <c r="Q1210" s="61">
        <f t="shared" si="126"/>
        <v>42750.625346644738</v>
      </c>
      <c r="R1210" s="61">
        <f t="shared" si="132"/>
        <v>-10676.456050546414</v>
      </c>
      <c r="S1210" s="62">
        <f t="shared" si="127"/>
        <v>4.004196256159064</v>
      </c>
      <c r="T1210" s="59"/>
      <c r="U1210" s="59"/>
      <c r="V1210" s="59"/>
    </row>
    <row r="1211" spans="1:22" x14ac:dyDescent="0.4">
      <c r="G1211" s="64"/>
      <c r="H1211" s="83">
        <v>45068</v>
      </c>
      <c r="I1211" s="84">
        <v>14298.41015625</v>
      </c>
      <c r="J1211" s="70">
        <v>57.135330200195298</v>
      </c>
      <c r="K1211" s="85">
        <f t="shared" si="128"/>
        <v>198.82247439390244</v>
      </c>
      <c r="L1211" s="59"/>
      <c r="M1211" s="83">
        <v>45068</v>
      </c>
      <c r="N1211" s="86">
        <f t="shared" si="129"/>
        <v>17607.567950919674</v>
      </c>
      <c r="O1211" s="86">
        <f t="shared" si="130"/>
        <v>16605.944526781088</v>
      </c>
      <c r="P1211" s="86">
        <f t="shared" si="131"/>
        <v>10225.038091629393</v>
      </c>
      <c r="Q1211" s="61">
        <f t="shared" si="126"/>
        <v>44438.550569330153</v>
      </c>
      <c r="R1211" s="61">
        <f t="shared" si="132"/>
        <v>-10688.782148139655</v>
      </c>
      <c r="S1211" s="62">
        <f t="shared" si="127"/>
        <v>4.1574942732895463</v>
      </c>
      <c r="T1211" s="59"/>
      <c r="U1211" s="59"/>
      <c r="V1211" s="59"/>
    </row>
    <row r="1212" spans="1:22" x14ac:dyDescent="0.4">
      <c r="G1212" s="64"/>
      <c r="H1212" s="83">
        <v>45075</v>
      </c>
      <c r="I1212" s="84">
        <v>14546.6396484375</v>
      </c>
      <c r="J1212" s="70">
        <v>59.129459381103501</v>
      </c>
      <c r="K1212" s="85">
        <f t="shared" si="128"/>
        <v>198.93552487201501</v>
      </c>
      <c r="L1212" s="59"/>
      <c r="M1212" s="83">
        <v>45075</v>
      </c>
      <c r="N1212" s="86">
        <f t="shared" si="129"/>
        <v>17913.246526604064</v>
      </c>
      <c r="O1212" s="86">
        <f t="shared" si="130"/>
        <v>17185.522844458927</v>
      </c>
      <c r="P1212" s="86">
        <f t="shared" si="131"/>
        <v>10230.852049274279</v>
      </c>
      <c r="Q1212" s="61">
        <f t="shared" si="126"/>
        <v>45329.621420337266</v>
      </c>
      <c r="R1212" s="61">
        <f t="shared" si="132"/>
        <v>-10701.122476361594</v>
      </c>
      <c r="S1212" s="62">
        <f t="shared" si="127"/>
        <v>4.2359688453682143</v>
      </c>
      <c r="T1212" s="59"/>
      <c r="U1212" s="59"/>
      <c r="V1212" s="59"/>
    </row>
    <row r="1213" spans="1:22" x14ac:dyDescent="0.4">
      <c r="G1213" s="59"/>
      <c r="H1213" s="83">
        <v>45082</v>
      </c>
      <c r="I1213" s="84">
        <v>14528.3603515625</v>
      </c>
      <c r="J1213" s="70">
        <v>58.950878143310497</v>
      </c>
      <c r="K1213" s="85">
        <f t="shared" si="128"/>
        <v>199.04863963064034</v>
      </c>
      <c r="L1213" s="59"/>
      <c r="M1213" s="83">
        <v>45082</v>
      </c>
      <c r="N1213" s="86">
        <f t="shared" si="129"/>
        <v>17890.736753957703</v>
      </c>
      <c r="O1213" s="86">
        <f t="shared" si="130"/>
        <v>17133.619580437808</v>
      </c>
      <c r="P1213" s="86">
        <f t="shared" si="131"/>
        <v>10236.669312736043</v>
      </c>
      <c r="Q1213" s="61">
        <f t="shared" si="126"/>
        <v>45261.025647131552</v>
      </c>
      <c r="R1213" s="61">
        <f t="shared" si="132"/>
        <v>-10713.477051641665</v>
      </c>
      <c r="S1213" s="62">
        <f t="shared" si="127"/>
        <v>4.2246812523107087</v>
      </c>
      <c r="T1213" s="59"/>
      <c r="U1213" s="59"/>
      <c r="V1213" s="59"/>
    </row>
    <row r="1214" spans="1:22" x14ac:dyDescent="0.4">
      <c r="G1214" s="59"/>
      <c r="H1214" s="83">
        <v>45089</v>
      </c>
      <c r="I1214" s="84">
        <v>15083.919921875</v>
      </c>
      <c r="J1214" s="70">
        <v>63.375667572021399</v>
      </c>
      <c r="K1214" s="85">
        <f t="shared" si="128"/>
        <v>199.16181870632832</v>
      </c>
      <c r="L1214" s="59"/>
      <c r="M1214" s="83">
        <v>45089</v>
      </c>
      <c r="N1214" s="86">
        <f t="shared" si="129"/>
        <v>18574.872457029924</v>
      </c>
      <c r="O1214" s="86">
        <f t="shared" si="130"/>
        <v>18419.650614797865</v>
      </c>
      <c r="P1214" s="86">
        <f t="shared" si="131"/>
        <v>10242.489883894374</v>
      </c>
      <c r="Q1214" s="61">
        <f t="shared" si="126"/>
        <v>47237.012955722166</v>
      </c>
      <c r="R1214" s="61">
        <f t="shared" si="132"/>
        <v>-10725.845890428269</v>
      </c>
      <c r="S1214" s="62">
        <f t="shared" si="127"/>
        <v>4.4040361420702876</v>
      </c>
      <c r="T1214" s="59"/>
      <c r="U1214" s="59"/>
      <c r="V1214" s="59"/>
    </row>
    <row r="1215" spans="1:22" ht="17.5" customHeight="1" x14ac:dyDescent="0.4">
      <c r="A1215" s="4"/>
      <c r="G1215" s="59"/>
      <c r="H1215" s="83">
        <v>45096</v>
      </c>
      <c r="I1215" s="84">
        <v>14891.48046875</v>
      </c>
      <c r="J1215" s="70">
        <v>61.649406433105398</v>
      </c>
      <c r="K1215" s="85">
        <f t="shared" si="128"/>
        <v>199.27506213564965</v>
      </c>
      <c r="L1215" s="85"/>
      <c r="M1215" s="83">
        <v>45096</v>
      </c>
      <c r="N1215" s="86">
        <f t="shared" si="129"/>
        <v>18337.8957085447</v>
      </c>
      <c r="O1215" s="86">
        <f t="shared" si="130"/>
        <v>17917.926084439256</v>
      </c>
      <c r="P1215" s="86">
        <f t="shared" si="131"/>
        <v>10248.313764630026</v>
      </c>
      <c r="Q1215" s="61">
        <f t="shared" si="126"/>
        <v>46504.135557613983</v>
      </c>
      <c r="R1215" s="61">
        <f t="shared" si="132"/>
        <v>-10738.229009188797</v>
      </c>
      <c r="S1215" s="62">
        <f t="shared" si="127"/>
        <v>4.3307081193574826</v>
      </c>
      <c r="T1215" s="59"/>
      <c r="U1215" s="59"/>
      <c r="V1215" s="59"/>
    </row>
    <row r="1216" spans="1:22" ht="17.5" customHeight="1" x14ac:dyDescent="0.4">
      <c r="G1216" s="59"/>
      <c r="H1216" s="83">
        <v>45103</v>
      </c>
      <c r="I1216" s="84">
        <v>15179.2099609375</v>
      </c>
      <c r="J1216" s="70">
        <v>63.8717231750488</v>
      </c>
      <c r="K1216" s="85">
        <f t="shared" si="128"/>
        <v>199.3883699551958</v>
      </c>
      <c r="L1216" s="59"/>
      <c r="M1216" s="83">
        <v>45103</v>
      </c>
      <c r="N1216" s="86">
        <f t="shared" si="129"/>
        <v>18692.21598120526</v>
      </c>
      <c r="O1216" s="86">
        <f t="shared" si="130"/>
        <v>18563.825362667681</v>
      </c>
      <c r="P1216" s="86">
        <f t="shared" si="131"/>
        <v>10254.140956824825</v>
      </c>
      <c r="Q1216" s="61">
        <f t="shared" si="126"/>
        <v>47510.182300697772</v>
      </c>
      <c r="R1216" s="61">
        <f t="shared" si="132"/>
        <v>-10750.626424409651</v>
      </c>
      <c r="S1216" s="62">
        <f t="shared" si="127"/>
        <v>4.4192943206383157</v>
      </c>
      <c r="T1216" s="59"/>
      <c r="U1216" s="59"/>
      <c r="V1216" s="59"/>
    </row>
    <row r="1217" spans="2:22" x14ac:dyDescent="0.4">
      <c r="G1217" s="59"/>
      <c r="H1217" s="83">
        <v>45110</v>
      </c>
      <c r="I1217" s="84">
        <v>15036.849609375</v>
      </c>
      <c r="J1217" s="70">
        <v>62.681194305419901</v>
      </c>
      <c r="K1217" s="85">
        <f t="shared" si="128"/>
        <v>199.50174220157908</v>
      </c>
      <c r="L1217" s="59"/>
      <c r="M1217" s="83">
        <v>45110</v>
      </c>
      <c r="N1217" s="86">
        <f t="shared" si="129"/>
        <v>18516.908409505908</v>
      </c>
      <c r="O1217" s="86">
        <f t="shared" si="130"/>
        <v>18217.807298235082</v>
      </c>
      <c r="P1217" s="86">
        <f t="shared" si="131"/>
        <v>10259.971462361669</v>
      </c>
      <c r="Q1217" s="61">
        <f t="shared" si="126"/>
        <v>46994.687170102661</v>
      </c>
      <c r="R1217" s="61">
        <f t="shared" si="132"/>
        <v>-10763.038152596268</v>
      </c>
      <c r="S1217" s="62">
        <f t="shared" si="127"/>
        <v>4.3663031296387782</v>
      </c>
      <c r="T1217" s="59"/>
      <c r="U1217" s="59"/>
      <c r="V1217" s="59"/>
    </row>
    <row r="1218" spans="2:22" x14ac:dyDescent="0.4">
      <c r="G1218" s="59"/>
      <c r="H1218" s="83">
        <v>45117</v>
      </c>
      <c r="I1218" s="84">
        <v>15565.599609375</v>
      </c>
      <c r="J1218" s="70">
        <v>67.046455383300696</v>
      </c>
      <c r="K1218" s="85">
        <f t="shared" si="128"/>
        <v>199.61517891143259</v>
      </c>
      <c r="L1218" s="59"/>
      <c r="M1218" s="83">
        <v>45117</v>
      </c>
      <c r="N1218" s="86">
        <f t="shared" si="129"/>
        <v>19168.02985953504</v>
      </c>
      <c r="O1218" s="86">
        <f t="shared" si="130"/>
        <v>19486.536875017282</v>
      </c>
      <c r="P1218" s="86">
        <f t="shared" si="131"/>
        <v>10265.805283124524</v>
      </c>
      <c r="Q1218" s="61">
        <f t="shared" ref="Q1218:Q1281" si="133">SUM(N1218:P1218)</f>
        <v>48920.372017676847</v>
      </c>
      <c r="R1218" s="61">
        <f t="shared" si="132"/>
        <v>-10775.46421027314</v>
      </c>
      <c r="S1218" s="62">
        <f t="shared" ref="S1218:S1281" si="134">Q1218/-R1218</f>
        <v>4.5399781450749028</v>
      </c>
      <c r="T1218" s="59"/>
      <c r="U1218" s="59"/>
      <c r="V1218" s="59"/>
    </row>
    <row r="1219" spans="2:22" x14ac:dyDescent="0.4">
      <c r="G1219" s="59"/>
      <c r="H1219" s="83">
        <v>45124</v>
      </c>
      <c r="I1219" s="84">
        <v>15425.669921875</v>
      </c>
      <c r="J1219" s="70">
        <v>65.687271118164006</v>
      </c>
      <c r="K1219" s="85">
        <f t="shared" ref="K1219:K1282" si="135">K1218*(1+Tbill_YTM)^(1/52)</f>
        <v>199.72868012141026</v>
      </c>
      <c r="L1219" s="59"/>
      <c r="M1219" s="83">
        <v>45124</v>
      </c>
      <c r="N1219" s="86">
        <f t="shared" ref="N1219:N1282" si="136">IF(YEAR(M1219)&lt;&gt;YEAR(M1218), Q1218*$C$5, N1218)*(I1219/I1218)</f>
        <v>18995.715493526295</v>
      </c>
      <c r="O1219" s="86">
        <f t="shared" ref="O1219:O1282" si="137">IF(YEAR(M1219)&lt;&gt;YEAR(M1218), Q1218*$C$6, O1218)*(J1219/J1218)</f>
        <v>19091.500416324401</v>
      </c>
      <c r="P1219" s="86">
        <f t="shared" ref="P1219:P1282" si="138">IF(YEAR(M1219)&lt;&gt;YEAR(M1218), Q1218*$C$7, P1218)*(1+Tbill_YTM)^(1/52)</f>
        <v>10271.642420998427</v>
      </c>
      <c r="Q1219" s="61">
        <f t="shared" si="133"/>
        <v>48358.858330849122</v>
      </c>
      <c r="R1219" s="61">
        <f t="shared" ref="R1219:R1282" si="139">R1218*EXP($C$20/52) - IF(YEAR(M1220)&lt;&gt;YEAR(M1219), Initial_Assets * $C$19, 0)</f>
        <v>-10787.904613983836</v>
      </c>
      <c r="S1219" s="62">
        <f t="shared" si="134"/>
        <v>4.4826924283483081</v>
      </c>
      <c r="T1219" s="59"/>
      <c r="U1219" s="59"/>
      <c r="V1219" s="59"/>
    </row>
    <row r="1220" spans="2:22" x14ac:dyDescent="0.4">
      <c r="G1220" s="59"/>
      <c r="H1220" s="83">
        <v>45131</v>
      </c>
      <c r="I1220" s="84">
        <v>15750.9296875</v>
      </c>
      <c r="J1220" s="70">
        <v>68.365951538085895</v>
      </c>
      <c r="K1220" s="85">
        <f t="shared" si="135"/>
        <v>199.84224586818686</v>
      </c>
      <c r="L1220" s="59"/>
      <c r="M1220" s="83">
        <v>45131</v>
      </c>
      <c r="N1220" s="86">
        <f t="shared" si="136"/>
        <v>19396.251872211658</v>
      </c>
      <c r="O1220" s="86">
        <f t="shared" si="137"/>
        <v>19870.038289516662</v>
      </c>
      <c r="P1220" s="86">
        <f t="shared" si="138"/>
        <v>10277.482877869488</v>
      </c>
      <c r="Q1220" s="61">
        <f t="shared" si="133"/>
        <v>49543.773039597807</v>
      </c>
      <c r="R1220" s="61">
        <f t="shared" si="139"/>
        <v>-10800.359380291025</v>
      </c>
      <c r="S1220" s="62">
        <f t="shared" si="134"/>
        <v>4.5872337479813385</v>
      </c>
      <c r="T1220" s="59"/>
      <c r="U1220" s="59"/>
      <c r="V1220" s="59"/>
    </row>
    <row r="1221" spans="2:22" x14ac:dyDescent="0.4">
      <c r="G1221" s="59"/>
      <c r="H1221" s="83">
        <v>45138</v>
      </c>
      <c r="I1221" s="84">
        <v>15274.919921875</v>
      </c>
      <c r="J1221" s="70">
        <v>64.218963623046804</v>
      </c>
      <c r="K1221" s="85">
        <f t="shared" si="135"/>
        <v>199.95587618845803</v>
      </c>
      <c r="L1221" s="59"/>
      <c r="M1221" s="83">
        <v>45138</v>
      </c>
      <c r="N1221" s="86">
        <f t="shared" si="136"/>
        <v>18810.076612028628</v>
      </c>
      <c r="O1221" s="86">
        <f t="shared" si="137"/>
        <v>18664.748129661504</v>
      </c>
      <c r="P1221" s="86">
        <f t="shared" si="138"/>
        <v>10283.326655624889</v>
      </c>
      <c r="Q1221" s="61">
        <f t="shared" si="133"/>
        <v>47758.151397315014</v>
      </c>
      <c r="R1221" s="61">
        <f t="shared" si="139"/>
        <v>-10812.8285257765</v>
      </c>
      <c r="S1221" s="62">
        <f t="shared" si="134"/>
        <v>4.4168046578622091</v>
      </c>
      <c r="T1221" s="59"/>
      <c r="U1221" s="59"/>
      <c r="V1221" s="59"/>
    </row>
    <row r="1222" spans="2:22" x14ac:dyDescent="0.4">
      <c r="E1222" s="4"/>
      <c r="F1222" s="4"/>
      <c r="G1222" s="59"/>
      <c r="H1222" s="83">
        <v>45145</v>
      </c>
      <c r="I1222" s="84">
        <v>15028.0703125</v>
      </c>
      <c r="J1222" s="70">
        <v>62.125614166259702</v>
      </c>
      <c r="K1222" s="85">
        <f t="shared" si="135"/>
        <v>200.06957111894027</v>
      </c>
      <c r="L1222" s="59"/>
      <c r="M1222" s="83">
        <v>45145</v>
      </c>
      <c r="N1222" s="86">
        <f t="shared" si="136"/>
        <v>18506.097272841158</v>
      </c>
      <c r="O1222" s="86">
        <f t="shared" si="137"/>
        <v>18056.332201499856</v>
      </c>
      <c r="P1222" s="86">
        <f t="shared" si="138"/>
        <v>10289.173756152884</v>
      </c>
      <c r="Q1222" s="61">
        <f t="shared" si="133"/>
        <v>46851.6032304939</v>
      </c>
      <c r="R1222" s="61">
        <f t="shared" si="139"/>
        <v>-10825.312067041195</v>
      </c>
      <c r="S1222" s="62">
        <f t="shared" si="134"/>
        <v>4.3279679089472669</v>
      </c>
      <c r="T1222" s="59"/>
      <c r="U1222" s="59"/>
      <c r="V1222" s="59"/>
    </row>
    <row r="1223" spans="2:22" x14ac:dyDescent="0.4">
      <c r="B1223" s="27"/>
      <c r="C1223" s="4"/>
      <c r="D1223" s="4"/>
      <c r="G1223" s="59"/>
      <c r="H1223" s="83">
        <v>45152</v>
      </c>
      <c r="I1223" s="84">
        <v>14694.83984375</v>
      </c>
      <c r="J1223" s="70">
        <v>59.288196563720703</v>
      </c>
      <c r="K1223" s="85">
        <f t="shared" si="135"/>
        <v>200.18333069637094</v>
      </c>
      <c r="L1223" s="59"/>
      <c r="M1223" s="83">
        <v>45152</v>
      </c>
      <c r="N1223" s="86">
        <f t="shared" si="136"/>
        <v>18095.745488431916</v>
      </c>
      <c r="O1223" s="86">
        <f t="shared" si="137"/>
        <v>17231.658586383273</v>
      </c>
      <c r="P1223" s="86">
        <f t="shared" si="138"/>
        <v>10295.024181342804</v>
      </c>
      <c r="Q1223" s="61">
        <f t="shared" si="133"/>
        <v>45622.428256157989</v>
      </c>
      <c r="R1223" s="61">
        <f t="shared" si="139"/>
        <v>-10837.810020705212</v>
      </c>
      <c r="S1223" s="62">
        <f t="shared" si="134"/>
        <v>4.209561541399796</v>
      </c>
      <c r="T1223" s="59"/>
      <c r="U1223" s="59"/>
      <c r="V1223" s="59"/>
    </row>
    <row r="1224" spans="2:22" x14ac:dyDescent="0.4">
      <c r="G1224" s="59"/>
      <c r="H1224" s="83">
        <v>45159</v>
      </c>
      <c r="I1224" s="84">
        <v>14941.830078125</v>
      </c>
      <c r="J1224" s="70">
        <v>61.1434326171875</v>
      </c>
      <c r="K1224" s="85">
        <f t="shared" si="135"/>
        <v>200.29715495750833</v>
      </c>
      <c r="L1224" s="59"/>
      <c r="M1224" s="83">
        <v>45159</v>
      </c>
      <c r="N1224" s="86">
        <f t="shared" si="136"/>
        <v>18399.897998217795</v>
      </c>
      <c r="O1224" s="86">
        <f t="shared" si="137"/>
        <v>17770.868684233526</v>
      </c>
      <c r="P1224" s="86">
        <f t="shared" si="138"/>
        <v>10300.87793308505</v>
      </c>
      <c r="Q1224" s="61">
        <f t="shared" si="133"/>
        <v>46471.644615536374</v>
      </c>
      <c r="R1224" s="61">
        <f t="shared" si="139"/>
        <v>-10850.322403407839</v>
      </c>
      <c r="S1224" s="62">
        <f t="shared" si="134"/>
        <v>4.2829736193774934</v>
      </c>
      <c r="T1224" s="59"/>
      <c r="U1224" s="59"/>
      <c r="V1224" s="59"/>
    </row>
    <row r="1225" spans="2:22" x14ac:dyDescent="0.4">
      <c r="G1225" s="59"/>
      <c r="H1225" s="83">
        <v>45166</v>
      </c>
      <c r="I1225" s="84">
        <v>15490.8603515625</v>
      </c>
      <c r="J1225" s="70">
        <v>65.667434692382798</v>
      </c>
      <c r="K1225" s="85">
        <f t="shared" si="135"/>
        <v>200.41104393913156</v>
      </c>
      <c r="L1225" s="59"/>
      <c r="M1225" s="83">
        <v>45166</v>
      </c>
      <c r="N1225" s="86">
        <f t="shared" si="136"/>
        <v>19075.993294199856</v>
      </c>
      <c r="O1225" s="86">
        <f t="shared" si="137"/>
        <v>19085.735111652524</v>
      </c>
      <c r="P1225" s="86">
        <f t="shared" si="138"/>
        <v>10306.735013271102</v>
      </c>
      <c r="Q1225" s="61">
        <f t="shared" si="133"/>
        <v>48468.46341912348</v>
      </c>
      <c r="R1225" s="61">
        <f t="shared" si="139"/>
        <v>-10862.849231807577</v>
      </c>
      <c r="S1225" s="62">
        <f t="shared" si="134"/>
        <v>4.4618554842133564</v>
      </c>
      <c r="T1225" s="59"/>
      <c r="U1225" s="59"/>
      <c r="V1225" s="59"/>
    </row>
    <row r="1226" spans="2:22" x14ac:dyDescent="0.4">
      <c r="G1226" s="59"/>
      <c r="H1226" s="83">
        <v>45173</v>
      </c>
      <c r="I1226" s="84">
        <v>15280.23046875</v>
      </c>
      <c r="J1226" s="70">
        <v>63.802272796630803</v>
      </c>
      <c r="K1226" s="85">
        <f t="shared" si="135"/>
        <v>200.52499767804073</v>
      </c>
      <c r="L1226" s="59"/>
      <c r="M1226" s="83">
        <v>45173</v>
      </c>
      <c r="N1226" s="86">
        <f t="shared" si="136"/>
        <v>18816.616207265877</v>
      </c>
      <c r="O1226" s="86">
        <f t="shared" si="137"/>
        <v>18543.640144041441</v>
      </c>
      <c r="P1226" s="86">
        <f t="shared" si="138"/>
        <v>10312.595423793513</v>
      </c>
      <c r="Q1226" s="61">
        <f t="shared" si="133"/>
        <v>47672.851775100833</v>
      </c>
      <c r="R1226" s="61">
        <f t="shared" si="139"/>
        <v>-10875.390522582156</v>
      </c>
      <c r="S1226" s="62">
        <f t="shared" si="134"/>
        <v>4.3835530941266665</v>
      </c>
      <c r="T1226" s="59"/>
      <c r="U1226" s="59"/>
      <c r="V1226" s="59"/>
    </row>
    <row r="1227" spans="2:22" x14ac:dyDescent="0.4">
      <c r="G1227" s="59"/>
      <c r="H1227" s="83">
        <v>45180</v>
      </c>
      <c r="I1227" s="84">
        <v>15202.400390625</v>
      </c>
      <c r="J1227" s="70">
        <v>63.058197021484297</v>
      </c>
      <c r="K1227" s="85">
        <f t="shared" si="135"/>
        <v>200.63901621105683</v>
      </c>
      <c r="L1227" s="59"/>
      <c r="M1227" s="83">
        <v>45180</v>
      </c>
      <c r="N1227" s="86">
        <f t="shared" si="136"/>
        <v>18720.773496486436</v>
      </c>
      <c r="O1227" s="86">
        <f t="shared" si="137"/>
        <v>18327.380239661608</v>
      </c>
      <c r="P1227" s="86">
        <f t="shared" si="138"/>
        <v>10318.459166545912</v>
      </c>
      <c r="Q1227" s="61">
        <f t="shared" si="133"/>
        <v>47366.61290269396</v>
      </c>
      <c r="R1227" s="61">
        <f t="shared" si="139"/>
        <v>-10887.946292428564</v>
      </c>
      <c r="S1227" s="62">
        <f t="shared" si="134"/>
        <v>4.3503716523319484</v>
      </c>
      <c r="T1227" s="59"/>
      <c r="U1227" s="59"/>
      <c r="V1227" s="59"/>
    </row>
    <row r="1228" spans="2:22" x14ac:dyDescent="0.4">
      <c r="G1228" s="59"/>
      <c r="H1228" s="83">
        <v>45187</v>
      </c>
      <c r="I1228" s="84">
        <v>14701.099609375</v>
      </c>
      <c r="J1228" s="70">
        <v>58.851669311523402</v>
      </c>
      <c r="K1228" s="85">
        <f t="shared" si="135"/>
        <v>200.75309957502179</v>
      </c>
      <c r="L1228" s="59"/>
      <c r="M1228" s="83">
        <v>45187</v>
      </c>
      <c r="N1228" s="86">
        <f t="shared" si="136"/>
        <v>18103.453985208445</v>
      </c>
      <c r="O1228" s="86">
        <f t="shared" si="137"/>
        <v>17104.785296091311</v>
      </c>
      <c r="P1228" s="86">
        <f t="shared" si="138"/>
        <v>10324.326243423006</v>
      </c>
      <c r="Q1228" s="61">
        <f t="shared" si="133"/>
        <v>45532.565524722762</v>
      </c>
      <c r="R1228" s="61">
        <f t="shared" si="139"/>
        <v>-10900.516558063064</v>
      </c>
      <c r="S1228" s="62">
        <f t="shared" si="134"/>
        <v>4.1771016338709677</v>
      </c>
      <c r="T1228" s="59"/>
      <c r="U1228" s="59"/>
      <c r="V1228" s="59"/>
    </row>
    <row r="1229" spans="2:22" x14ac:dyDescent="0.4">
      <c r="G1229" s="64"/>
      <c r="H1229" s="83">
        <v>45194</v>
      </c>
      <c r="I1229" s="84">
        <v>14715.240234375</v>
      </c>
      <c r="J1229" s="70">
        <v>59.0452461242675</v>
      </c>
      <c r="K1229" s="85">
        <f t="shared" si="135"/>
        <v>200.8672478067985</v>
      </c>
      <c r="L1229" s="59"/>
      <c r="M1229" s="83">
        <v>45194</v>
      </c>
      <c r="N1229" s="86">
        <f t="shared" si="136"/>
        <v>18120.867250937652</v>
      </c>
      <c r="O1229" s="86">
        <f t="shared" si="137"/>
        <v>17161.046908701868</v>
      </c>
      <c r="P1229" s="86">
        <f t="shared" si="138"/>
        <v>10330.196656320577</v>
      </c>
      <c r="Q1229" s="61">
        <f t="shared" si="133"/>
        <v>45612.110815960099</v>
      </c>
      <c r="R1229" s="61">
        <f t="shared" si="139"/>
        <v>-10913.101336221218</v>
      </c>
      <c r="S1229" s="62">
        <f t="shared" si="134"/>
        <v>4.1795736528690384</v>
      </c>
      <c r="T1229" s="59"/>
      <c r="U1229" s="59"/>
      <c r="V1229" s="59"/>
    </row>
    <row r="1230" spans="2:22" x14ac:dyDescent="0.4">
      <c r="G1230" s="64"/>
      <c r="H1230" s="83">
        <v>45201</v>
      </c>
      <c r="I1230" s="84">
        <v>14973.240234375</v>
      </c>
      <c r="J1230" s="70">
        <v>60.995182037353501</v>
      </c>
      <c r="K1230" s="85">
        <f t="shared" si="135"/>
        <v>200.9814609432708</v>
      </c>
      <c r="L1230" s="59"/>
      <c r="M1230" s="83">
        <v>45201</v>
      </c>
      <c r="N1230" s="86">
        <f t="shared" si="136"/>
        <v>18438.577575490872</v>
      </c>
      <c r="O1230" s="86">
        <f t="shared" si="137"/>
        <v>17727.780792798221</v>
      </c>
      <c r="P1230" s="86">
        <f t="shared" si="138"/>
        <v>10336.070407135488</v>
      </c>
      <c r="Q1230" s="61">
        <f t="shared" si="133"/>
        <v>46502.428775424574</v>
      </c>
      <c r="R1230" s="61">
        <f t="shared" si="139"/>
        <v>-10925.700643657912</v>
      </c>
      <c r="S1230" s="62">
        <f t="shared" si="134"/>
        <v>4.256242257783077</v>
      </c>
      <c r="T1230" s="59"/>
      <c r="U1230" s="59"/>
      <c r="V1230" s="59"/>
    </row>
    <row r="1231" spans="2:22" x14ac:dyDescent="0.4">
      <c r="G1231" s="64"/>
      <c r="H1231" s="83">
        <v>45208</v>
      </c>
      <c r="I1231" s="84">
        <v>14995.1201171875</v>
      </c>
      <c r="J1231" s="70">
        <v>61.114566802978501</v>
      </c>
      <c r="K1231" s="85">
        <f t="shared" si="135"/>
        <v>201.09573902134352</v>
      </c>
      <c r="L1231" s="59"/>
      <c r="M1231" s="83">
        <v>45208</v>
      </c>
      <c r="N1231" s="86">
        <f t="shared" si="136"/>
        <v>18465.521237000739</v>
      </c>
      <c r="O1231" s="86">
        <f t="shared" si="137"/>
        <v>17762.479057223492</v>
      </c>
      <c r="P1231" s="86">
        <f t="shared" si="138"/>
        <v>10341.947497765679</v>
      </c>
      <c r="Q1231" s="61">
        <f t="shared" si="133"/>
        <v>46569.947791989907</v>
      </c>
      <c r="R1231" s="61">
        <f t="shared" si="139"/>
        <v>-10938.314497147372</v>
      </c>
      <c r="S1231" s="62">
        <f t="shared" si="134"/>
        <v>4.2575067487897691</v>
      </c>
      <c r="T1231" s="59"/>
      <c r="U1231" s="59"/>
      <c r="V1231" s="59"/>
    </row>
    <row r="1232" spans="2:22" x14ac:dyDescent="0.4">
      <c r="G1232" s="64"/>
      <c r="H1232" s="83">
        <v>45215</v>
      </c>
      <c r="I1232" s="84">
        <v>14560.8798828125</v>
      </c>
      <c r="J1232" s="70">
        <v>57.493255615234297</v>
      </c>
      <c r="K1232" s="85">
        <f t="shared" si="135"/>
        <v>201.21008207794245</v>
      </c>
      <c r="L1232" s="59"/>
      <c r="M1232" s="83">
        <v>45215</v>
      </c>
      <c r="N1232" s="86">
        <f t="shared" si="136"/>
        <v>17930.782454840475</v>
      </c>
      <c r="O1232" s="86">
        <f t="shared" si="137"/>
        <v>16709.972797310664</v>
      </c>
      <c r="P1232" s="86">
        <f t="shared" si="138"/>
        <v>10347.827930110168</v>
      </c>
      <c r="Q1232" s="61">
        <f t="shared" si="133"/>
        <v>44988.583182261311</v>
      </c>
      <c r="R1232" s="61">
        <f t="shared" si="139"/>
        <v>-10950.942913483193</v>
      </c>
      <c r="S1232" s="62">
        <f t="shared" si="134"/>
        <v>4.1081926494995926</v>
      </c>
      <c r="T1232" s="59"/>
      <c r="U1232" s="59"/>
      <c r="V1232" s="59"/>
    </row>
    <row r="1233" spans="7:22" x14ac:dyDescent="0.4">
      <c r="G1233" s="64"/>
      <c r="H1233" s="83">
        <v>45222</v>
      </c>
      <c r="I1233" s="84">
        <v>14180.419921875</v>
      </c>
      <c r="J1233" s="70">
        <v>54.389274597167898</v>
      </c>
      <c r="K1233" s="85">
        <f t="shared" si="135"/>
        <v>201.32449015001438</v>
      </c>
      <c r="L1233" s="59"/>
      <c r="M1233" s="83">
        <v>45222</v>
      </c>
      <c r="N1233" s="86">
        <f t="shared" si="136"/>
        <v>17462.270603410401</v>
      </c>
      <c r="O1233" s="86">
        <f t="shared" si="137"/>
        <v>15807.824574528258</v>
      </c>
      <c r="P1233" s="86">
        <f t="shared" si="138"/>
        <v>10353.711706069056</v>
      </c>
      <c r="Q1233" s="61">
        <f t="shared" si="133"/>
        <v>43623.806884007718</v>
      </c>
      <c r="R1233" s="61">
        <f t="shared" si="139"/>
        <v>-10963.585909478357</v>
      </c>
      <c r="S1233" s="62">
        <f t="shared" si="134"/>
        <v>3.9789725044516313</v>
      </c>
      <c r="T1233" s="59"/>
      <c r="U1233" s="59"/>
      <c r="V1233" s="59"/>
    </row>
    <row r="1234" spans="7:22" x14ac:dyDescent="0.4">
      <c r="G1234" s="64"/>
      <c r="H1234" s="83">
        <v>45229</v>
      </c>
      <c r="I1234" s="84">
        <v>15099.490234375</v>
      </c>
      <c r="J1234" s="70">
        <v>61.532402038574197</v>
      </c>
      <c r="K1234" s="85">
        <f t="shared" si="135"/>
        <v>201.43896327452714</v>
      </c>
      <c r="L1234" s="59"/>
      <c r="M1234" s="83">
        <v>45229</v>
      </c>
      <c r="N1234" s="86">
        <f t="shared" si="136"/>
        <v>18594.04629050965</v>
      </c>
      <c r="O1234" s="86">
        <f t="shared" si="137"/>
        <v>17883.919656574628</v>
      </c>
      <c r="P1234" s="86">
        <f t="shared" si="138"/>
        <v>10359.598827543521</v>
      </c>
      <c r="Q1234" s="61">
        <f t="shared" si="133"/>
        <v>46837.564774627797</v>
      </c>
      <c r="R1234" s="61">
        <f t="shared" si="139"/>
        <v>-10976.243501965257</v>
      </c>
      <c r="S1234" s="62">
        <f t="shared" si="134"/>
        <v>4.2671761760971956</v>
      </c>
      <c r="T1234" s="59"/>
      <c r="U1234" s="59"/>
      <c r="V1234" s="59"/>
    </row>
    <row r="1235" spans="7:22" x14ac:dyDescent="0.4">
      <c r="G1235" s="64"/>
      <c r="H1235" s="83">
        <v>45236</v>
      </c>
      <c r="I1235" s="84">
        <v>15529.1201171875</v>
      </c>
      <c r="J1235" s="70">
        <v>64.984580993652301</v>
      </c>
      <c r="K1235" s="85">
        <f t="shared" si="135"/>
        <v>201.55350148846952</v>
      </c>
      <c r="L1235" s="59"/>
      <c r="M1235" s="83">
        <v>45236</v>
      </c>
      <c r="N1235" s="86">
        <f t="shared" si="136"/>
        <v>19123.10772270392</v>
      </c>
      <c r="O1235" s="86">
        <f t="shared" si="137"/>
        <v>18887.268933172531</v>
      </c>
      <c r="P1235" s="86">
        <f t="shared" si="138"/>
        <v>10365.489296435824</v>
      </c>
      <c r="Q1235" s="61">
        <f t="shared" si="133"/>
        <v>48375.86595231227</v>
      </c>
      <c r="R1235" s="61">
        <f t="shared" si="139"/>
        <v>-10988.915707795717</v>
      </c>
      <c r="S1235" s="62">
        <f t="shared" si="134"/>
        <v>4.4022419716982304</v>
      </c>
      <c r="T1235" s="59"/>
      <c r="U1235" s="59"/>
      <c r="V1235" s="59"/>
    </row>
    <row r="1236" spans="7:22" x14ac:dyDescent="0.4">
      <c r="G1236" s="64"/>
      <c r="H1236" s="83">
        <v>45243</v>
      </c>
      <c r="I1236" s="84">
        <v>15837.990234375</v>
      </c>
      <c r="J1236" s="70">
        <v>67.551338195800696</v>
      </c>
      <c r="K1236" s="85">
        <f t="shared" si="135"/>
        <v>201.6681048288514</v>
      </c>
      <c r="L1236" s="59"/>
      <c r="M1236" s="83">
        <v>45243</v>
      </c>
      <c r="N1236" s="86">
        <f t="shared" si="136"/>
        <v>19503.461308659083</v>
      </c>
      <c r="O1236" s="86">
        <f t="shared" si="137"/>
        <v>19633.277183466085</v>
      </c>
      <c r="P1236" s="86">
        <f t="shared" si="138"/>
        <v>10371.383114649308</v>
      </c>
      <c r="Q1236" s="61">
        <f t="shared" si="133"/>
        <v>49508.121606774475</v>
      </c>
      <c r="R1236" s="61">
        <f t="shared" si="139"/>
        <v>-11001.602543841022</v>
      </c>
      <c r="S1236" s="62">
        <f t="shared" si="134"/>
        <v>4.5000827297192618</v>
      </c>
      <c r="T1236" s="59"/>
      <c r="U1236" s="59"/>
      <c r="V1236" s="59"/>
    </row>
    <row r="1237" spans="7:22" x14ac:dyDescent="0.4">
      <c r="G1237" s="64"/>
      <c r="H1237" s="83">
        <v>45250</v>
      </c>
      <c r="I1237" s="84">
        <v>15982.009765625</v>
      </c>
      <c r="J1237" s="70">
        <v>68.665596008300696</v>
      </c>
      <c r="K1237" s="85">
        <f t="shared" si="135"/>
        <v>201.78277333270367</v>
      </c>
      <c r="L1237" s="59"/>
      <c r="M1237" s="83">
        <v>45250</v>
      </c>
      <c r="N1237" s="86">
        <f t="shared" si="136"/>
        <v>19680.812052904977</v>
      </c>
      <c r="O1237" s="86">
        <f t="shared" si="137"/>
        <v>19957.127651435276</v>
      </c>
      <c r="P1237" s="86">
        <f t="shared" si="138"/>
        <v>10377.280284088396</v>
      </c>
      <c r="Q1237" s="61">
        <f t="shared" si="133"/>
        <v>50015.219988428653</v>
      </c>
      <c r="R1237" s="61">
        <f t="shared" si="139"/>
        <v>-11014.304026991929</v>
      </c>
      <c r="S1237" s="62">
        <f t="shared" si="134"/>
        <v>4.5409333050785685</v>
      </c>
      <c r="T1237" s="59"/>
      <c r="U1237" s="59"/>
      <c r="V1237" s="59"/>
    </row>
    <row r="1238" spans="7:22" x14ac:dyDescent="0.4">
      <c r="G1238" s="64"/>
      <c r="H1238" s="83">
        <v>45257</v>
      </c>
      <c r="I1238" s="84">
        <v>15997.580078125</v>
      </c>
      <c r="J1238" s="70">
        <v>68.755134582519503</v>
      </c>
      <c r="K1238" s="85">
        <f t="shared" si="135"/>
        <v>201.8975070370783</v>
      </c>
      <c r="L1238" s="59"/>
      <c r="M1238" s="83">
        <v>45257</v>
      </c>
      <c r="N1238" s="86">
        <f t="shared" si="136"/>
        <v>19699.985886384704</v>
      </c>
      <c r="O1238" s="86">
        <f t="shared" si="137"/>
        <v>19983.151349754247</v>
      </c>
      <c r="P1238" s="86">
        <f t="shared" si="138"/>
        <v>10383.180806658596</v>
      </c>
      <c r="Q1238" s="61">
        <f t="shared" si="133"/>
        <v>50066.318042797546</v>
      </c>
      <c r="R1238" s="61">
        <f t="shared" si="139"/>
        <v>-11027.020174158701</v>
      </c>
      <c r="S1238" s="62">
        <f t="shared" si="134"/>
        <v>4.5403306833631802</v>
      </c>
      <c r="T1238" s="59"/>
      <c r="U1238" s="59"/>
      <c r="V1238" s="59"/>
    </row>
    <row r="1239" spans="7:22" x14ac:dyDescent="0.4">
      <c r="G1239" s="64"/>
      <c r="H1239" s="83">
        <v>45264</v>
      </c>
      <c r="I1239" s="84">
        <v>16084.6904296875</v>
      </c>
      <c r="J1239" s="70">
        <v>69.391830444335895</v>
      </c>
      <c r="K1239" s="85">
        <f t="shared" si="135"/>
        <v>202.01230597904828</v>
      </c>
      <c r="L1239" s="59"/>
      <c r="M1239" s="83">
        <v>45264</v>
      </c>
      <c r="N1239" s="86">
        <f t="shared" si="136"/>
        <v>19807.256654085741</v>
      </c>
      <c r="O1239" s="86">
        <f t="shared" si="137"/>
        <v>20168.202107747729</v>
      </c>
      <c r="P1239" s="86">
        <f t="shared" si="138"/>
        <v>10389.0846842665</v>
      </c>
      <c r="Q1239" s="61">
        <f t="shared" si="133"/>
        <v>50364.543446099968</v>
      </c>
      <c r="R1239" s="61">
        <f t="shared" si="139"/>
        <v>-11039.751002271121</v>
      </c>
      <c r="S1239" s="62">
        <f t="shared" si="134"/>
        <v>4.5621086413759571</v>
      </c>
      <c r="T1239" s="59"/>
      <c r="U1239" s="59"/>
      <c r="V1239" s="59"/>
    </row>
    <row r="1240" spans="7:22" ht="17.5" customHeight="1" thickBot="1" x14ac:dyDescent="0.45">
      <c r="G1240" s="67" t="s">
        <v>51</v>
      </c>
      <c r="H1240" s="97">
        <v>45271</v>
      </c>
      <c r="I1240" s="98">
        <v>16623.44921875</v>
      </c>
      <c r="J1240" s="70">
        <v>73.878692626953097</v>
      </c>
      <c r="K1240" s="85">
        <f t="shared" si="135"/>
        <v>202.12717019570775</v>
      </c>
      <c r="L1240" s="59"/>
      <c r="M1240" s="97">
        <v>45271</v>
      </c>
      <c r="N1240" s="86">
        <f t="shared" si="136"/>
        <v>20470.703280942125</v>
      </c>
      <c r="O1240" s="86">
        <f t="shared" si="137"/>
        <v>21472.274110881062</v>
      </c>
      <c r="P1240" s="86">
        <f t="shared" si="138"/>
        <v>10394.99191881978</v>
      </c>
      <c r="Q1240" s="61">
        <f t="shared" si="133"/>
        <v>52337.96931064297</v>
      </c>
      <c r="R1240" s="61">
        <f t="shared" si="139"/>
        <v>-11052.496528278518</v>
      </c>
      <c r="S1240" s="62">
        <f t="shared" si="134"/>
        <v>4.7353979416987766</v>
      </c>
      <c r="T1240" s="59"/>
      <c r="U1240" s="59"/>
      <c r="V1240" s="59"/>
    </row>
    <row r="1241" spans="7:22" x14ac:dyDescent="0.4">
      <c r="G1241" s="64"/>
      <c r="H1241" s="83">
        <v>45278</v>
      </c>
      <c r="I1241" s="84">
        <v>16777.400390625</v>
      </c>
      <c r="J1241" s="70">
        <v>75.241638183593693</v>
      </c>
      <c r="K1241" s="85">
        <f t="shared" si="135"/>
        <v>202.24209972417188</v>
      </c>
      <c r="L1241" s="59"/>
      <c r="M1241" s="83">
        <v>45278</v>
      </c>
      <c r="N1241" s="86">
        <f t="shared" si="136"/>
        <v>20660.284198700865</v>
      </c>
      <c r="O1241" s="86">
        <f t="shared" si="137"/>
        <v>21868.40376003673</v>
      </c>
      <c r="P1241" s="86">
        <f t="shared" si="138"/>
        <v>10400.902512227196</v>
      </c>
      <c r="Q1241" s="61">
        <f t="shared" si="133"/>
        <v>52929.590470964788</v>
      </c>
      <c r="R1241" s="61">
        <f t="shared" si="139"/>
        <v>-11065.25676914979</v>
      </c>
      <c r="S1241" s="62">
        <f t="shared" si="134"/>
        <v>4.7834037271086016</v>
      </c>
      <c r="T1241" s="59"/>
      <c r="U1241" s="59"/>
      <c r="V1241" s="59"/>
    </row>
    <row r="1242" spans="7:22" ht="17.5" customHeight="1" thickBot="1" x14ac:dyDescent="0.45">
      <c r="G1242" s="72" t="s">
        <v>49</v>
      </c>
      <c r="H1242" s="90">
        <v>45285</v>
      </c>
      <c r="I1242" s="91">
        <v>16825.9296875</v>
      </c>
      <c r="J1242" s="73">
        <v>75.687347412109304</v>
      </c>
      <c r="K1242" s="92">
        <f t="shared" si="135"/>
        <v>202.35709460157699</v>
      </c>
      <c r="L1242" s="74"/>
      <c r="M1242" s="90">
        <v>45285</v>
      </c>
      <c r="N1242" s="86">
        <f t="shared" si="136"/>
        <v>20720.044891183406</v>
      </c>
      <c r="O1242" s="86">
        <f t="shared" si="137"/>
        <v>21997.945721164302</v>
      </c>
      <c r="P1242" s="86">
        <f t="shared" si="138"/>
        <v>10406.816466398594</v>
      </c>
      <c r="Q1242" s="75">
        <f t="shared" si="133"/>
        <v>53124.807078746308</v>
      </c>
      <c r="R1242" s="61">
        <f t="shared" si="139"/>
        <v>-11278.031741873423</v>
      </c>
      <c r="S1242" s="76">
        <f t="shared" si="134"/>
        <v>4.710467951735132</v>
      </c>
      <c r="T1242" s="74"/>
      <c r="U1242" s="74"/>
      <c r="V1242" s="74"/>
    </row>
    <row r="1243" spans="7:22" ht="17.5" customHeight="1" thickTop="1" x14ac:dyDescent="0.4">
      <c r="G1243" s="64"/>
      <c r="H1243" s="83">
        <v>45292</v>
      </c>
      <c r="I1243" s="84">
        <v>16305.98046875</v>
      </c>
      <c r="J1243" s="70">
        <v>70.966842651367102</v>
      </c>
      <c r="K1243" s="85">
        <f t="shared" si="135"/>
        <v>202.47215486508048</v>
      </c>
      <c r="L1243" s="59"/>
      <c r="M1243" s="83">
        <v>45292</v>
      </c>
      <c r="N1243" s="86">
        <f t="shared" si="136"/>
        <v>20593.264864899287</v>
      </c>
      <c r="O1243" s="86">
        <f t="shared" si="137"/>
        <v>14943.448094357869</v>
      </c>
      <c r="P1243" s="86">
        <f t="shared" si="138"/>
        <v>15946.504154752211</v>
      </c>
      <c r="Q1243" s="61">
        <f t="shared" si="133"/>
        <v>51483.217114009371</v>
      </c>
      <c r="R1243" s="61">
        <f t="shared" si="139"/>
        <v>-11291.052365875606</v>
      </c>
      <c r="S1243" s="62">
        <f t="shared" si="134"/>
        <v>4.5596473602057301</v>
      </c>
      <c r="T1243" s="59"/>
      <c r="U1243" s="59"/>
      <c r="V1243" s="59"/>
    </row>
    <row r="1244" spans="7:22" x14ac:dyDescent="0.4">
      <c r="G1244" s="64"/>
      <c r="H1244" s="83">
        <v>45299</v>
      </c>
      <c r="I1244" s="84">
        <v>16832.919921875</v>
      </c>
      <c r="J1244" s="70">
        <v>75.468254089355398</v>
      </c>
      <c r="K1244" s="85">
        <f t="shared" si="135"/>
        <v>202.58728055186089</v>
      </c>
      <c r="L1244" s="59"/>
      <c r="M1244" s="83">
        <v>45299</v>
      </c>
      <c r="N1244" s="86">
        <f t="shared" si="136"/>
        <v>21258.750988028449</v>
      </c>
      <c r="O1244" s="86">
        <f t="shared" si="137"/>
        <v>15891.307766027101</v>
      </c>
      <c r="P1244" s="86">
        <f t="shared" si="138"/>
        <v>15955.571338552303</v>
      </c>
      <c r="Q1244" s="61">
        <f t="shared" si="133"/>
        <v>53105.630092607855</v>
      </c>
      <c r="R1244" s="61">
        <f t="shared" si="139"/>
        <v>-11304.088022345624</v>
      </c>
      <c r="S1244" s="62">
        <f t="shared" si="134"/>
        <v>4.6979137094146859</v>
      </c>
      <c r="T1244" s="59"/>
      <c r="U1244" s="59"/>
      <c r="V1244" s="59"/>
    </row>
    <row r="1245" spans="7:22" x14ac:dyDescent="0.4">
      <c r="G1245" s="59"/>
      <c r="H1245" s="83">
        <v>45306</v>
      </c>
      <c r="I1245" s="84">
        <v>17314</v>
      </c>
      <c r="J1245" s="70">
        <v>79.660926818847599</v>
      </c>
      <c r="K1245" s="85">
        <f t="shared" si="135"/>
        <v>202.70247169911789</v>
      </c>
      <c r="L1245" s="59"/>
      <c r="M1245" s="83">
        <v>45306</v>
      </c>
      <c r="N1245" s="86">
        <f t="shared" si="136"/>
        <v>21866.320063009316</v>
      </c>
      <c r="O1245" s="86">
        <f t="shared" si="137"/>
        <v>16774.156501704783</v>
      </c>
      <c r="P1245" s="86">
        <f t="shared" si="138"/>
        <v>15964.643677953978</v>
      </c>
      <c r="Q1245" s="61">
        <f t="shared" si="133"/>
        <v>54605.120242668083</v>
      </c>
      <c r="R1245" s="61">
        <f t="shared" si="139"/>
        <v>-11317.138728638643</v>
      </c>
      <c r="S1245" s="62">
        <f t="shared" si="134"/>
        <v>4.8249934503751213</v>
      </c>
      <c r="T1245" s="59"/>
      <c r="U1245" s="59"/>
      <c r="V1245" s="59"/>
    </row>
    <row r="1246" spans="7:22" x14ac:dyDescent="0.4">
      <c r="G1246" s="59"/>
      <c r="H1246" s="83">
        <v>45313</v>
      </c>
      <c r="I1246" s="84">
        <v>17421.009765625</v>
      </c>
      <c r="J1246" s="70">
        <v>80.517387390136705</v>
      </c>
      <c r="K1246" s="85">
        <f t="shared" si="135"/>
        <v>202.81772834407235</v>
      </c>
      <c r="L1246" s="59"/>
      <c r="M1246" s="83">
        <v>45313</v>
      </c>
      <c r="N1246" s="86">
        <f t="shared" si="136"/>
        <v>22001.465597549217</v>
      </c>
      <c r="O1246" s="86">
        <f t="shared" si="137"/>
        <v>16954.500921912357</v>
      </c>
      <c r="P1246" s="86">
        <f t="shared" si="138"/>
        <v>15973.721175888712</v>
      </c>
      <c r="Q1246" s="61">
        <f t="shared" si="133"/>
        <v>54929.687695350287</v>
      </c>
      <c r="R1246" s="61">
        <f t="shared" si="139"/>
        <v>-11330.204502129867</v>
      </c>
      <c r="S1246" s="62">
        <f t="shared" si="134"/>
        <v>4.8480755740132073</v>
      </c>
      <c r="T1246" s="59"/>
      <c r="U1246" s="59"/>
      <c r="V1246" s="59"/>
    </row>
    <row r="1247" spans="7:22" x14ac:dyDescent="0.4">
      <c r="G1247" s="59"/>
      <c r="H1247" s="83">
        <v>45320</v>
      </c>
      <c r="I1247" s="84">
        <v>17642.73046875</v>
      </c>
      <c r="J1247" s="70">
        <v>82.399612426757798</v>
      </c>
      <c r="K1247" s="85">
        <f t="shared" si="135"/>
        <v>202.93305052396624</v>
      </c>
      <c r="L1247" s="59"/>
      <c r="M1247" s="83">
        <v>45320</v>
      </c>
      <c r="N1247" s="86">
        <f t="shared" si="136"/>
        <v>22281.48268540452</v>
      </c>
      <c r="O1247" s="86">
        <f t="shared" si="137"/>
        <v>17350.839987957959</v>
      </c>
      <c r="P1247" s="86">
        <f t="shared" si="138"/>
        <v>15982.803835289647</v>
      </c>
      <c r="Q1247" s="61">
        <f t="shared" si="133"/>
        <v>55615.126508652123</v>
      </c>
      <c r="R1247" s="61">
        <f t="shared" si="139"/>
        <v>-11343.285360214557</v>
      </c>
      <c r="S1247" s="62">
        <f t="shared" si="134"/>
        <v>4.9029116999662756</v>
      </c>
      <c r="T1247" s="59"/>
      <c r="U1247" s="59"/>
      <c r="V1247" s="59"/>
    </row>
    <row r="1248" spans="7:22" x14ac:dyDescent="0.4">
      <c r="G1248" s="59"/>
      <c r="H1248" s="83">
        <v>45327</v>
      </c>
      <c r="I1248" s="84">
        <v>17962.41015625</v>
      </c>
      <c r="J1248" s="70">
        <v>85.327529907226506</v>
      </c>
      <c r="K1248" s="85">
        <f t="shared" si="135"/>
        <v>203.04843827606274</v>
      </c>
      <c r="L1248" s="59"/>
      <c r="M1248" s="83">
        <v>45327</v>
      </c>
      <c r="N1248" s="86">
        <f t="shared" si="136"/>
        <v>22685.214830750359</v>
      </c>
      <c r="O1248" s="86">
        <f t="shared" si="137"/>
        <v>17967.369923055816</v>
      </c>
      <c r="P1248" s="86">
        <f t="shared" si="138"/>
        <v>15991.891659091594</v>
      </c>
      <c r="Q1248" s="61">
        <f t="shared" si="133"/>
        <v>56644.476412897769</v>
      </c>
      <c r="R1248" s="61">
        <f t="shared" si="139"/>
        <v>-11356.381320308059</v>
      </c>
      <c r="S1248" s="62">
        <f t="shared" si="134"/>
        <v>4.9878984172188048</v>
      </c>
      <c r="T1248" s="59"/>
      <c r="U1248" s="59"/>
      <c r="V1248" s="59"/>
    </row>
    <row r="1249" spans="7:22" ht="17.5" customHeight="1" x14ac:dyDescent="0.4">
      <c r="G1249" s="59"/>
      <c r="H1249" s="83">
        <v>45334</v>
      </c>
      <c r="I1249" s="84">
        <v>17685.98046875</v>
      </c>
      <c r="J1249" s="70">
        <v>82.668518066406193</v>
      </c>
      <c r="K1249" s="85">
        <f t="shared" si="135"/>
        <v>203.1638916376462</v>
      </c>
      <c r="L1249" s="59"/>
      <c r="M1249" s="83">
        <v>45334</v>
      </c>
      <c r="N1249" s="86">
        <f t="shared" si="136"/>
        <v>22336.104283113036</v>
      </c>
      <c r="O1249" s="86">
        <f t="shared" si="137"/>
        <v>17407.463297072987</v>
      </c>
      <c r="P1249" s="86">
        <f t="shared" si="138"/>
        <v>16000.98465023103</v>
      </c>
      <c r="Q1249" s="61">
        <f t="shared" si="133"/>
        <v>55744.552230417052</v>
      </c>
      <c r="R1249" s="61">
        <f t="shared" si="139"/>
        <v>-11369.492399845823</v>
      </c>
      <c r="S1249" s="62">
        <f t="shared" si="134"/>
        <v>4.9029939305973746</v>
      </c>
      <c r="T1249" s="59"/>
      <c r="U1249" s="59"/>
      <c r="V1249" s="59"/>
    </row>
    <row r="1250" spans="7:22" x14ac:dyDescent="0.4">
      <c r="G1250" s="59"/>
      <c r="H1250" s="83">
        <v>45341</v>
      </c>
      <c r="I1250" s="84">
        <v>17937.609375</v>
      </c>
      <c r="J1250" s="70">
        <v>84.889328002929602</v>
      </c>
      <c r="K1250" s="85">
        <f t="shared" si="135"/>
        <v>203.2794106460222</v>
      </c>
      <c r="L1250" s="59"/>
      <c r="M1250" s="83">
        <v>45341</v>
      </c>
      <c r="N1250" s="86">
        <f t="shared" si="136"/>
        <v>22653.893251645295</v>
      </c>
      <c r="O1250" s="86">
        <f t="shared" si="137"/>
        <v>17875.097994827607</v>
      </c>
      <c r="P1250" s="86">
        <f t="shared" si="138"/>
        <v>16010.082811646105</v>
      </c>
      <c r="Q1250" s="61">
        <f t="shared" si="133"/>
        <v>56539.074058119004</v>
      </c>
      <c r="R1250" s="61">
        <f t="shared" si="139"/>
        <v>-11382.618616283433</v>
      </c>
      <c r="S1250" s="62">
        <f t="shared" si="134"/>
        <v>4.9671412145213134</v>
      </c>
      <c r="T1250" s="59"/>
      <c r="U1250" s="59"/>
      <c r="V1250" s="59"/>
    </row>
    <row r="1251" spans="7:22" x14ac:dyDescent="0.4">
      <c r="G1251" s="59"/>
      <c r="H1251" s="83">
        <v>45348</v>
      </c>
      <c r="I1251" s="84">
        <v>18302.91015625</v>
      </c>
      <c r="J1251" s="70">
        <v>88.245460510253906</v>
      </c>
      <c r="K1251" s="85">
        <f t="shared" si="135"/>
        <v>203.3949953385175</v>
      </c>
      <c r="L1251" s="59"/>
      <c r="M1251" s="83">
        <v>45348</v>
      </c>
      <c r="N1251" s="86">
        <f t="shared" si="136"/>
        <v>23115.241513287885</v>
      </c>
      <c r="O1251" s="86">
        <f t="shared" si="137"/>
        <v>18581.796926994652</v>
      </c>
      <c r="P1251" s="86">
        <f t="shared" si="138"/>
        <v>16019.186146276637</v>
      </c>
      <c r="Q1251" s="61">
        <f t="shared" si="133"/>
        <v>57716.224586559176</v>
      </c>
      <c r="R1251" s="61">
        <f t="shared" si="139"/>
        <v>-11395.759987096622</v>
      </c>
      <c r="S1251" s="62">
        <f t="shared" si="134"/>
        <v>5.0647104407175165</v>
      </c>
      <c r="T1251" s="59"/>
      <c r="U1251" s="59"/>
      <c r="V1251" s="59"/>
    </row>
    <row r="1252" spans="7:22" x14ac:dyDescent="0.4">
      <c r="G1252" s="59"/>
      <c r="H1252" s="83">
        <v>45355</v>
      </c>
      <c r="I1252" s="84">
        <v>18018.44921875</v>
      </c>
      <c r="J1252" s="70">
        <v>85.407188415527301</v>
      </c>
      <c r="K1252" s="85">
        <f t="shared" si="135"/>
        <v>203.51064575248009</v>
      </c>
      <c r="L1252" s="59"/>
      <c r="M1252" s="83">
        <v>45355</v>
      </c>
      <c r="N1252" s="86">
        <f t="shared" si="136"/>
        <v>22755.988082261047</v>
      </c>
      <c r="O1252" s="86">
        <f t="shared" si="137"/>
        <v>17984.143570291537</v>
      </c>
      <c r="P1252" s="86">
        <f t="shared" si="138"/>
        <v>16028.29465706412</v>
      </c>
      <c r="Q1252" s="61">
        <f t="shared" si="133"/>
        <v>56768.426309616705</v>
      </c>
      <c r="R1252" s="61">
        <f t="shared" si="139"/>
        <v>-11408.9165297813</v>
      </c>
      <c r="S1252" s="62">
        <f t="shared" si="134"/>
        <v>4.9757946919351257</v>
      </c>
      <c r="T1252" s="59"/>
      <c r="U1252" s="59"/>
      <c r="V1252" s="59"/>
    </row>
    <row r="1253" spans="7:22" x14ac:dyDescent="0.4">
      <c r="G1253" s="59"/>
      <c r="H1253" s="83">
        <v>45362</v>
      </c>
      <c r="I1253" s="84">
        <v>17808.25</v>
      </c>
      <c r="J1253" s="70">
        <v>83.295921325683594</v>
      </c>
      <c r="K1253" s="85">
        <f t="shared" si="135"/>
        <v>203.62636192527921</v>
      </c>
      <c r="L1253" s="59"/>
      <c r="M1253" s="83">
        <v>45362</v>
      </c>
      <c r="N1253" s="86">
        <f t="shared" si="136"/>
        <v>22490.521789423921</v>
      </c>
      <c r="O1253" s="86">
        <f t="shared" si="137"/>
        <v>17539.575248076661</v>
      </c>
      <c r="P1253" s="86">
        <f t="shared" si="138"/>
        <v>16037.408346951714</v>
      </c>
      <c r="Q1253" s="61">
        <f t="shared" si="133"/>
        <v>56067.505384452299</v>
      </c>
      <c r="R1253" s="61">
        <f t="shared" si="139"/>
        <v>-11422.088261853574</v>
      </c>
      <c r="S1253" s="62">
        <f t="shared" si="134"/>
        <v>4.9086913092504574</v>
      </c>
      <c r="T1253" s="59"/>
      <c r="U1253" s="59"/>
      <c r="V1253" s="59"/>
    </row>
    <row r="1254" spans="7:22" x14ac:dyDescent="0.4">
      <c r="G1254" s="59"/>
      <c r="H1254" s="83">
        <v>45369</v>
      </c>
      <c r="I1254" s="84">
        <v>18339.439453125</v>
      </c>
      <c r="J1254" s="70">
        <v>88.145889282226506</v>
      </c>
      <c r="K1254" s="85">
        <f t="shared" si="135"/>
        <v>203.74214389430534</v>
      </c>
      <c r="L1254" s="59"/>
      <c r="M1254" s="83">
        <v>45369</v>
      </c>
      <c r="N1254" s="86">
        <f t="shared" si="136"/>
        <v>23161.375352790335</v>
      </c>
      <c r="O1254" s="86">
        <f t="shared" si="137"/>
        <v>18560.830269579321</v>
      </c>
      <c r="P1254" s="86">
        <f t="shared" si="138"/>
        <v>16046.527218884255</v>
      </c>
      <c r="Q1254" s="61">
        <f t="shared" si="133"/>
        <v>57768.732841253914</v>
      </c>
      <c r="R1254" s="61">
        <f t="shared" si="139"/>
        <v>-11435.275200849779</v>
      </c>
      <c r="S1254" s="62">
        <f t="shared" si="134"/>
        <v>5.0518008378985932</v>
      </c>
      <c r="T1254" s="59"/>
      <c r="U1254" s="59"/>
      <c r="V1254" s="59"/>
    </row>
    <row r="1255" spans="7:22" x14ac:dyDescent="0.4">
      <c r="G1255" s="59"/>
      <c r="H1255" s="83">
        <v>45376</v>
      </c>
      <c r="I1255" s="84">
        <v>18254.689453125</v>
      </c>
      <c r="J1255" s="70">
        <v>87.176124572753906</v>
      </c>
      <c r="K1255" s="85">
        <f t="shared" si="135"/>
        <v>203.85799169697023</v>
      </c>
      <c r="L1255" s="59"/>
      <c r="M1255" s="83">
        <v>45376</v>
      </c>
      <c r="N1255" s="86">
        <f t="shared" si="136"/>
        <v>23054.342279823948</v>
      </c>
      <c r="O1255" s="86">
        <f t="shared" si="137"/>
        <v>18356.627460798103</v>
      </c>
      <c r="P1255" s="86">
        <f t="shared" si="138"/>
        <v>16055.651275808259</v>
      </c>
      <c r="Q1255" s="61">
        <f t="shared" si="133"/>
        <v>57466.621016430312</v>
      </c>
      <c r="R1255" s="61">
        <f t="shared" si="139"/>
        <v>-11448.477364326491</v>
      </c>
      <c r="S1255" s="62">
        <f t="shared" si="134"/>
        <v>5.0195863770929554</v>
      </c>
      <c r="T1255" s="59"/>
      <c r="U1255" s="59"/>
      <c r="V1255" s="59"/>
    </row>
    <row r="1256" spans="7:22" x14ac:dyDescent="0.4">
      <c r="G1256" s="59"/>
      <c r="H1256" s="83">
        <v>45383</v>
      </c>
      <c r="I1256" s="84">
        <v>18108.4609375</v>
      </c>
      <c r="J1256" s="70">
        <v>85.671363830566406</v>
      </c>
      <c r="K1256" s="85">
        <f t="shared" si="135"/>
        <v>203.97390537070689</v>
      </c>
      <c r="L1256" s="59"/>
      <c r="M1256" s="83">
        <v>45383</v>
      </c>
      <c r="N1256" s="86">
        <f t="shared" si="136"/>
        <v>22869.666322506459</v>
      </c>
      <c r="O1256" s="86">
        <f t="shared" si="137"/>
        <v>18039.770838674263</v>
      </c>
      <c r="P1256" s="86">
        <f t="shared" si="138"/>
        <v>16064.780520671909</v>
      </c>
      <c r="Q1256" s="61">
        <f t="shared" si="133"/>
        <v>56974.217681852635</v>
      </c>
      <c r="R1256" s="61">
        <f t="shared" si="139"/>
        <v>-11461.694769860556</v>
      </c>
      <c r="S1256" s="62">
        <f t="shared" si="134"/>
        <v>4.9708371079354601</v>
      </c>
      <c r="T1256" s="59"/>
      <c r="U1256" s="59"/>
      <c r="V1256" s="59"/>
    </row>
    <row r="1257" spans="7:22" x14ac:dyDescent="0.4">
      <c r="G1257" s="59"/>
      <c r="H1257" s="83">
        <v>45390</v>
      </c>
      <c r="I1257" s="84">
        <v>18003.490234375</v>
      </c>
      <c r="J1257" s="70">
        <v>84.6549072265625</v>
      </c>
      <c r="K1257" s="85">
        <f t="shared" si="135"/>
        <v>204.08988495296961</v>
      </c>
      <c r="L1257" s="59"/>
      <c r="M1257" s="83">
        <v>45390</v>
      </c>
      <c r="N1257" s="86">
        <f t="shared" si="136"/>
        <v>22737.095975286269</v>
      </c>
      <c r="O1257" s="86">
        <f t="shared" si="137"/>
        <v>17825.736143954658</v>
      </c>
      <c r="P1257" s="86">
        <f t="shared" si="138"/>
        <v>16073.914956425069</v>
      </c>
      <c r="Q1257" s="61">
        <f t="shared" si="133"/>
        <v>56636.747075665997</v>
      </c>
      <c r="R1257" s="61">
        <f t="shared" si="139"/>
        <v>-11474.927435049114</v>
      </c>
      <c r="S1257" s="62">
        <f t="shared" si="134"/>
        <v>4.9356954452430122</v>
      </c>
      <c r="T1257" s="59"/>
      <c r="U1257" s="59"/>
      <c r="V1257" s="59"/>
    </row>
    <row r="1258" spans="7:22" x14ac:dyDescent="0.4">
      <c r="G1258" s="59"/>
      <c r="H1258" s="83">
        <v>45397</v>
      </c>
      <c r="I1258" s="84">
        <v>17037.650390625</v>
      </c>
      <c r="J1258" s="70">
        <v>75.616409301757798</v>
      </c>
      <c r="K1258" s="85">
        <f t="shared" si="135"/>
        <v>204.20593048123399</v>
      </c>
      <c r="L1258" s="59"/>
      <c r="M1258" s="83">
        <v>45397</v>
      </c>
      <c r="N1258" s="86">
        <f t="shared" si="136"/>
        <v>21517.310648207349</v>
      </c>
      <c r="O1258" s="86">
        <f t="shared" si="137"/>
        <v>15922.504725673736</v>
      </c>
      <c r="P1258" s="86">
        <f t="shared" si="138"/>
        <v>16083.05458601928</v>
      </c>
      <c r="Q1258" s="61">
        <f t="shared" si="133"/>
        <v>53522.869959900367</v>
      </c>
      <c r="R1258" s="61">
        <f t="shared" si="139"/>
        <v>-11488.17537750962</v>
      </c>
      <c r="S1258" s="62">
        <f t="shared" si="134"/>
        <v>4.6589530714060992</v>
      </c>
      <c r="T1258" s="59"/>
      <c r="U1258" s="59"/>
      <c r="V1258" s="59"/>
    </row>
    <row r="1259" spans="7:22" x14ac:dyDescent="0.4">
      <c r="G1259" s="59"/>
      <c r="H1259" s="83">
        <v>45404</v>
      </c>
      <c r="I1259" s="84">
        <v>17718.30078125</v>
      </c>
      <c r="J1259" s="70">
        <v>81.545753479003906</v>
      </c>
      <c r="K1259" s="85">
        <f t="shared" si="135"/>
        <v>204.32204199299693</v>
      </c>
      <c r="L1259" s="59"/>
      <c r="M1259" s="83">
        <v>45404</v>
      </c>
      <c r="N1259" s="86">
        <f t="shared" si="136"/>
        <v>22376.922482123173</v>
      </c>
      <c r="O1259" s="86">
        <f t="shared" si="137"/>
        <v>17171.043390153172</v>
      </c>
      <c r="P1259" s="86">
        <f t="shared" si="138"/>
        <v>16092.199412407757</v>
      </c>
      <c r="Q1259" s="61">
        <f t="shared" si="133"/>
        <v>55640.165284684103</v>
      </c>
      <c r="R1259" s="61">
        <f t="shared" si="139"/>
        <v>-11501.438614879871</v>
      </c>
      <c r="S1259" s="62">
        <f t="shared" si="134"/>
        <v>4.8376700643952661</v>
      </c>
      <c r="T1259" s="59"/>
      <c r="U1259" s="59"/>
      <c r="V1259" s="59"/>
    </row>
    <row r="1260" spans="7:22" x14ac:dyDescent="0.4">
      <c r="G1260" s="59"/>
      <c r="H1260" s="83">
        <v>45411</v>
      </c>
      <c r="I1260" s="84">
        <v>17890.80078125</v>
      </c>
      <c r="J1260" s="70">
        <v>83.030570983886705</v>
      </c>
      <c r="K1260" s="85">
        <f t="shared" si="135"/>
        <v>204.43821952577665</v>
      </c>
      <c r="L1260" s="59"/>
      <c r="M1260" s="83">
        <v>45411</v>
      </c>
      <c r="N1260" s="86">
        <f t="shared" si="136"/>
        <v>22594.777409399892</v>
      </c>
      <c r="O1260" s="86">
        <f t="shared" si="137"/>
        <v>17483.700576028168</v>
      </c>
      <c r="P1260" s="86">
        <f t="shared" si="138"/>
        <v>16101.349438545401</v>
      </c>
      <c r="Q1260" s="61">
        <f t="shared" si="133"/>
        <v>56179.827423973467</v>
      </c>
      <c r="R1260" s="61">
        <f t="shared" si="139"/>
        <v>-11514.717164818025</v>
      </c>
      <c r="S1260" s="62">
        <f t="shared" si="134"/>
        <v>4.8789585206334785</v>
      </c>
      <c r="T1260" s="59"/>
      <c r="U1260" s="59"/>
      <c r="V1260" s="59"/>
    </row>
    <row r="1261" spans="7:22" x14ac:dyDescent="0.4">
      <c r="G1261" s="59"/>
      <c r="H1261" s="83">
        <v>45418</v>
      </c>
      <c r="I1261" s="84">
        <v>18161.1796875</v>
      </c>
      <c r="J1261" s="70">
        <v>85.472061157226506</v>
      </c>
      <c r="K1261" s="85">
        <f t="shared" si="135"/>
        <v>204.5544631171127</v>
      </c>
      <c r="L1261" s="59"/>
      <c r="M1261" s="83">
        <v>45418</v>
      </c>
      <c r="N1261" s="86">
        <f t="shared" si="136"/>
        <v>22936.246261331791</v>
      </c>
      <c r="O1261" s="86">
        <f t="shared" si="137"/>
        <v>17997.803786980097</v>
      </c>
      <c r="P1261" s="86">
        <f t="shared" si="138"/>
        <v>16110.50466738879</v>
      </c>
      <c r="Q1261" s="61">
        <f t="shared" si="133"/>
        <v>57044.55471570068</v>
      </c>
      <c r="R1261" s="61">
        <f t="shared" si="139"/>
        <v>-11528.011045002624</v>
      </c>
      <c r="S1261" s="62">
        <f t="shared" si="134"/>
        <v>4.9483431697811753</v>
      </c>
      <c r="T1261" s="59"/>
      <c r="U1261" s="59"/>
      <c r="V1261" s="59"/>
    </row>
    <row r="1262" spans="7:22" x14ac:dyDescent="0.4">
      <c r="G1262" s="59"/>
      <c r="H1262" s="83">
        <v>45425</v>
      </c>
      <c r="I1262" s="84">
        <v>18546.23046875</v>
      </c>
      <c r="J1262" s="70">
        <v>89.129318237304602</v>
      </c>
      <c r="K1262" s="85">
        <f t="shared" si="135"/>
        <v>204.67077280456601</v>
      </c>
      <c r="L1262" s="59"/>
      <c r="M1262" s="83">
        <v>45425</v>
      </c>
      <c r="N1262" s="86">
        <f t="shared" si="136"/>
        <v>23422.537333488675</v>
      </c>
      <c r="O1262" s="86">
        <f t="shared" si="137"/>
        <v>18767.910350863098</v>
      </c>
      <c r="P1262" s="86">
        <f t="shared" si="138"/>
        <v>16119.665101896182</v>
      </c>
      <c r="Q1262" s="61">
        <f t="shared" si="133"/>
        <v>58310.112786247963</v>
      </c>
      <c r="R1262" s="61">
        <f t="shared" si="139"/>
        <v>-11541.320273132626</v>
      </c>
      <c r="S1262" s="62">
        <f t="shared" si="134"/>
        <v>5.0522913675647461</v>
      </c>
      <c r="T1262" s="59"/>
      <c r="U1262" s="59"/>
      <c r="V1262" s="59"/>
    </row>
    <row r="1263" spans="7:22" x14ac:dyDescent="0.4">
      <c r="G1263" s="59"/>
      <c r="H1263" s="83">
        <v>45432</v>
      </c>
      <c r="I1263" s="84">
        <v>18808.349609375</v>
      </c>
      <c r="J1263" s="70">
        <v>91.441253662109304</v>
      </c>
      <c r="K1263" s="85">
        <f t="shared" si="135"/>
        <v>204.78714862571883</v>
      </c>
      <c r="L1263" s="59"/>
      <c r="M1263" s="83">
        <v>45432</v>
      </c>
      <c r="N1263" s="86">
        <f t="shared" si="136"/>
        <v>23753.574703452126</v>
      </c>
      <c r="O1263" s="86">
        <f t="shared" si="137"/>
        <v>19254.733291370667</v>
      </c>
      <c r="P1263" s="86">
        <f t="shared" si="138"/>
        <v>16128.830745027519</v>
      </c>
      <c r="Q1263" s="61">
        <f t="shared" si="133"/>
        <v>59137.138739850314</v>
      </c>
      <c r="R1263" s="61">
        <f t="shared" si="139"/>
        <v>-11554.644866927418</v>
      </c>
      <c r="S1263" s="62">
        <f t="shared" si="134"/>
        <v>5.1180403570097708</v>
      </c>
      <c r="T1263" s="59"/>
      <c r="U1263" s="59"/>
      <c r="V1263" s="59"/>
    </row>
    <row r="1264" spans="7:22" x14ac:dyDescent="0.4">
      <c r="G1264" s="59"/>
      <c r="H1264" s="83">
        <v>45439</v>
      </c>
      <c r="I1264" s="84">
        <v>18536.650390625</v>
      </c>
      <c r="J1264" s="70">
        <v>88.8104248046875</v>
      </c>
      <c r="K1264" s="85">
        <f t="shared" si="135"/>
        <v>204.90359061817477</v>
      </c>
      <c r="L1264" s="59"/>
      <c r="M1264" s="83">
        <v>45439</v>
      </c>
      <c r="N1264" s="86">
        <f t="shared" si="136"/>
        <v>23410.438393064167</v>
      </c>
      <c r="O1264" s="86">
        <f t="shared" si="137"/>
        <v>18700.761140331702</v>
      </c>
      <c r="P1264" s="86">
        <f t="shared" si="138"/>
        <v>16138.001599744422</v>
      </c>
      <c r="Q1264" s="61">
        <f t="shared" si="133"/>
        <v>58249.20113314029</v>
      </c>
      <c r="R1264" s="61">
        <f t="shared" si="139"/>
        <v>-11567.984844126846</v>
      </c>
      <c r="S1264" s="62">
        <f t="shared" si="134"/>
        <v>5.0353801390666462</v>
      </c>
      <c r="T1264" s="59"/>
      <c r="U1264" s="59"/>
      <c r="V1264" s="59"/>
    </row>
    <row r="1265" spans="1:22" x14ac:dyDescent="0.4">
      <c r="G1265" s="59"/>
      <c r="H1265" s="83">
        <v>45446</v>
      </c>
      <c r="I1265" s="84">
        <v>19000.94921875</v>
      </c>
      <c r="J1265" s="70">
        <v>93.155281066894503</v>
      </c>
      <c r="K1265" s="85">
        <f t="shared" si="135"/>
        <v>205.02009881955885</v>
      </c>
      <c r="L1265" s="59"/>
      <c r="M1265" s="83">
        <v>45446</v>
      </c>
      <c r="N1265" s="86">
        <f t="shared" si="136"/>
        <v>23996.813972402357</v>
      </c>
      <c r="O1265" s="86">
        <f t="shared" si="137"/>
        <v>19615.655076795781</v>
      </c>
      <c r="P1265" s="86">
        <f t="shared" si="138"/>
        <v>16147.177669010203</v>
      </c>
      <c r="Q1265" s="61">
        <f t="shared" si="133"/>
        <v>59759.646718208343</v>
      </c>
      <c r="R1265" s="61">
        <f t="shared" si="139"/>
        <v>-11581.340222491237</v>
      </c>
      <c r="S1265" s="62">
        <f t="shared" si="134"/>
        <v>5.1599940568323595</v>
      </c>
      <c r="T1265" s="59"/>
      <c r="U1265" s="59"/>
      <c r="V1265" s="59"/>
    </row>
    <row r="1266" spans="1:22" x14ac:dyDescent="0.4">
      <c r="G1266" s="59"/>
      <c r="H1266" s="83">
        <v>45453</v>
      </c>
      <c r="I1266" s="84">
        <v>19659.80078125</v>
      </c>
      <c r="J1266" s="70">
        <v>99.622734069824205</v>
      </c>
      <c r="K1266" s="85">
        <f t="shared" si="135"/>
        <v>205.13667326751747</v>
      </c>
      <c r="L1266" s="59"/>
      <c r="M1266" s="83">
        <v>45453</v>
      </c>
      <c r="N1266" s="86">
        <f t="shared" si="136"/>
        <v>24828.895475211571</v>
      </c>
      <c r="O1266" s="86">
        <f t="shared" si="137"/>
        <v>20977.503013680387</v>
      </c>
      <c r="P1266" s="86">
        <f t="shared" si="138"/>
        <v>16156.358955789854</v>
      </c>
      <c r="Q1266" s="61">
        <f t="shared" si="133"/>
        <v>61962.757444681811</v>
      </c>
      <c r="R1266" s="61">
        <f t="shared" si="139"/>
        <v>-11594.711019801422</v>
      </c>
      <c r="S1266" s="62">
        <f t="shared" si="134"/>
        <v>5.3440536240068379</v>
      </c>
      <c r="T1266" s="59"/>
      <c r="U1266" s="59"/>
      <c r="V1266" s="59"/>
    </row>
    <row r="1267" spans="1:22" ht="17.5" customHeight="1" x14ac:dyDescent="0.4">
      <c r="A1267" s="4"/>
      <c r="G1267" s="59"/>
      <c r="H1267" s="83">
        <v>45460</v>
      </c>
      <c r="I1267" s="84">
        <v>19700.4296875</v>
      </c>
      <c r="J1267" s="70">
        <v>99.8519287109375</v>
      </c>
      <c r="K1267" s="85">
        <f t="shared" si="135"/>
        <v>205.25331399971844</v>
      </c>
      <c r="L1267" s="85"/>
      <c r="M1267" s="83">
        <v>45460</v>
      </c>
      <c r="N1267" s="86">
        <f t="shared" si="136"/>
        <v>24880.206822553173</v>
      </c>
      <c r="O1267" s="86">
        <f t="shared" si="137"/>
        <v>21025.764400195876</v>
      </c>
      <c r="P1267" s="86">
        <f t="shared" si="138"/>
        <v>16165.545463050052</v>
      </c>
      <c r="Q1267" s="61">
        <f t="shared" si="133"/>
        <v>62071.516685799106</v>
      </c>
      <c r="R1267" s="61">
        <f t="shared" si="139"/>
        <v>-11608.097253858759</v>
      </c>
      <c r="S1267" s="62">
        <f t="shared" si="134"/>
        <v>5.3472602208915259</v>
      </c>
      <c r="T1267" s="59"/>
      <c r="U1267" s="59"/>
      <c r="V1267" s="59"/>
    </row>
    <row r="1268" spans="1:22" ht="17.5" customHeight="1" x14ac:dyDescent="0.4">
      <c r="G1268" s="59"/>
      <c r="H1268" s="83">
        <v>45467</v>
      </c>
      <c r="I1268" s="84">
        <v>19682.869140625</v>
      </c>
      <c r="J1268" s="70">
        <v>99.463287353515597</v>
      </c>
      <c r="K1268" s="85">
        <f t="shared" si="135"/>
        <v>205.37002105385099</v>
      </c>
      <c r="L1268" s="59"/>
      <c r="M1268" s="83">
        <v>45467</v>
      </c>
      <c r="N1268" s="86">
        <f t="shared" si="136"/>
        <v>24858.029131756692</v>
      </c>
      <c r="O1268" s="86">
        <f t="shared" si="137"/>
        <v>20943.928408414675</v>
      </c>
      <c r="P1268" s="86">
        <f t="shared" si="138"/>
        <v>16174.737193759163</v>
      </c>
      <c r="Q1268" s="61">
        <f t="shared" si="133"/>
        <v>61976.694733930533</v>
      </c>
      <c r="R1268" s="61">
        <f t="shared" si="139"/>
        <v>-11621.498942485161</v>
      </c>
      <c r="S1268" s="62">
        <f t="shared" si="134"/>
        <v>5.3329346791367804</v>
      </c>
      <c r="T1268" s="59"/>
      <c r="U1268" s="59"/>
      <c r="V1268" s="59"/>
    </row>
    <row r="1269" spans="1:22" x14ac:dyDescent="0.4">
      <c r="G1269" s="59"/>
      <c r="H1269" s="83">
        <v>45474</v>
      </c>
      <c r="I1269" s="84">
        <v>20391.970703125</v>
      </c>
      <c r="J1269" s="70">
        <v>106.661445617675</v>
      </c>
      <c r="K1269" s="85">
        <f t="shared" si="135"/>
        <v>205.48679446762577</v>
      </c>
      <c r="L1269" s="59"/>
      <c r="M1269" s="83">
        <v>45474</v>
      </c>
      <c r="N1269" s="86">
        <f t="shared" si="136"/>
        <v>25753.572722076951</v>
      </c>
      <c r="O1269" s="86">
        <f t="shared" si="137"/>
        <v>22459.640540682783</v>
      </c>
      <c r="P1269" s="86">
        <f t="shared" si="138"/>
        <v>16183.934150887244</v>
      </c>
      <c r="Q1269" s="61">
        <f t="shared" si="133"/>
        <v>64397.147413646977</v>
      </c>
      <c r="R1269" s="61">
        <f t="shared" si="139"/>
        <v>-11634.916103523114</v>
      </c>
      <c r="S1269" s="62">
        <f t="shared" si="134"/>
        <v>5.5348183726178464</v>
      </c>
      <c r="T1269" s="59"/>
      <c r="U1269" s="59"/>
      <c r="V1269" s="59"/>
    </row>
    <row r="1270" spans="1:22" x14ac:dyDescent="0.4">
      <c r="G1270" s="59"/>
      <c r="H1270" s="83">
        <v>45481</v>
      </c>
      <c r="I1270" s="84">
        <v>20331.490234375</v>
      </c>
      <c r="J1270" s="70">
        <v>105.87335205078099</v>
      </c>
      <c r="K1270" s="85">
        <f t="shared" si="135"/>
        <v>205.60363427877488</v>
      </c>
      <c r="L1270" s="59"/>
      <c r="M1270" s="83">
        <v>45481</v>
      </c>
      <c r="N1270" s="86">
        <f t="shared" si="136"/>
        <v>25677.190298185975</v>
      </c>
      <c r="O1270" s="86">
        <f t="shared" si="137"/>
        <v>22293.692122091965</v>
      </c>
      <c r="P1270" s="86">
        <f t="shared" si="138"/>
        <v>16193.136337406033</v>
      </c>
      <c r="Q1270" s="61">
        <f t="shared" si="133"/>
        <v>64164.018757683967</v>
      </c>
      <c r="R1270" s="61">
        <f t="shared" si="139"/>
        <v>-11648.348754835704</v>
      </c>
      <c r="S1270" s="62">
        <f t="shared" si="134"/>
        <v>5.5084218465769119</v>
      </c>
      <c r="T1270" s="59"/>
      <c r="U1270" s="59"/>
      <c r="V1270" s="59"/>
    </row>
    <row r="1271" spans="1:22" x14ac:dyDescent="0.4">
      <c r="G1271" s="59"/>
      <c r="H1271" s="83">
        <v>45488</v>
      </c>
      <c r="I1271" s="84">
        <v>19522.619140625</v>
      </c>
      <c r="J1271" s="70">
        <v>97.453773498535099</v>
      </c>
      <c r="K1271" s="85">
        <f t="shared" si="135"/>
        <v>205.72054052505186</v>
      </c>
      <c r="L1271" s="59"/>
      <c r="M1271" s="83">
        <v>45488</v>
      </c>
      <c r="N1271" s="86">
        <f t="shared" si="136"/>
        <v>24655.645061634405</v>
      </c>
      <c r="O1271" s="86">
        <f t="shared" si="137"/>
        <v>20520.786207565816</v>
      </c>
      <c r="P1271" s="86">
        <f t="shared" si="138"/>
        <v>16202.343756288965</v>
      </c>
      <c r="Q1271" s="61">
        <f t="shared" si="133"/>
        <v>61378.775025489187</v>
      </c>
      <c r="R1271" s="61">
        <f t="shared" si="139"/>
        <v>-11661.796914306642</v>
      </c>
      <c r="S1271" s="62">
        <f t="shared" si="134"/>
        <v>5.2632347721807751</v>
      </c>
      <c r="T1271" s="59"/>
      <c r="U1271" s="59"/>
      <c r="V1271" s="59"/>
    </row>
    <row r="1272" spans="1:22" x14ac:dyDescent="0.4">
      <c r="G1272" s="59"/>
      <c r="H1272" s="83">
        <v>45495</v>
      </c>
      <c r="I1272" s="84">
        <v>19023.66015625</v>
      </c>
      <c r="J1272" s="70">
        <v>92.216461181640597</v>
      </c>
      <c r="K1272" s="85">
        <f t="shared" si="135"/>
        <v>205.83751324423176</v>
      </c>
      <c r="L1272" s="59"/>
      <c r="M1272" s="83">
        <v>45495</v>
      </c>
      <c r="N1272" s="86">
        <f t="shared" si="136"/>
        <v>24025.496231170167</v>
      </c>
      <c r="O1272" s="86">
        <f t="shared" si="137"/>
        <v>19417.968302224686</v>
      </c>
      <c r="P1272" s="86">
        <f t="shared" si="138"/>
        <v>16211.556410511161</v>
      </c>
      <c r="Q1272" s="61">
        <f t="shared" si="133"/>
        <v>59655.02094390602</v>
      </c>
      <c r="R1272" s="61">
        <f t="shared" si="139"/>
        <v>-11675.260599840283</v>
      </c>
      <c r="S1272" s="62">
        <f t="shared" si="134"/>
        <v>5.109523717588119</v>
      </c>
      <c r="T1272" s="59"/>
      <c r="U1272" s="59"/>
      <c r="V1272" s="59"/>
    </row>
    <row r="1273" spans="1:22" x14ac:dyDescent="0.4">
      <c r="G1273" s="59"/>
      <c r="H1273" s="83">
        <v>45502</v>
      </c>
      <c r="I1273" s="84">
        <v>18440.849609375</v>
      </c>
      <c r="J1273" s="70">
        <v>86.290824890136705</v>
      </c>
      <c r="K1273" s="85">
        <f t="shared" si="135"/>
        <v>205.95455247411107</v>
      </c>
      <c r="L1273" s="59"/>
      <c r="M1273" s="83">
        <v>45502</v>
      </c>
      <c r="N1273" s="86">
        <f t="shared" si="136"/>
        <v>23289.448988819109</v>
      </c>
      <c r="O1273" s="86">
        <f t="shared" si="137"/>
        <v>18170.21040515801</v>
      </c>
      <c r="P1273" s="86">
        <f t="shared" si="138"/>
        <v>16220.774303049437</v>
      </c>
      <c r="Q1273" s="61">
        <f t="shared" si="133"/>
        <v>57680.433697026558</v>
      </c>
      <c r="R1273" s="61">
        <f t="shared" si="139"/>
        <v>-11688.739829361655</v>
      </c>
      <c r="S1273" s="62">
        <f t="shared" si="134"/>
        <v>4.9347007923074457</v>
      </c>
      <c r="T1273" s="59"/>
      <c r="U1273" s="59"/>
      <c r="V1273" s="59"/>
    </row>
    <row r="1274" spans="1:22" x14ac:dyDescent="0.4">
      <c r="E1274" s="4"/>
      <c r="F1274" s="4"/>
      <c r="G1274" s="59"/>
      <c r="H1274" s="83">
        <v>45509</v>
      </c>
      <c r="I1274" s="84">
        <v>18513.099609375</v>
      </c>
      <c r="J1274" s="70">
        <v>86.699836730957003</v>
      </c>
      <c r="K1274" s="85">
        <f t="shared" si="135"/>
        <v>206.07165825250777</v>
      </c>
      <c r="L1274" s="59"/>
      <c r="M1274" s="83">
        <v>45509</v>
      </c>
      <c r="N1274" s="86">
        <f t="shared" si="136"/>
        <v>23380.695472852403</v>
      </c>
      <c r="O1274" s="86">
        <f t="shared" si="137"/>
        <v>18256.335798157415</v>
      </c>
      <c r="P1274" s="86">
        <f t="shared" si="138"/>
        <v>16229.997436882299</v>
      </c>
      <c r="Q1274" s="61">
        <f t="shared" si="133"/>
        <v>57867.028707892125</v>
      </c>
      <c r="R1274" s="61">
        <f t="shared" si="139"/>
        <v>-11702.234620816478</v>
      </c>
      <c r="S1274" s="62">
        <f t="shared" si="134"/>
        <v>4.9449554365416297</v>
      </c>
      <c r="T1274" s="59"/>
      <c r="U1274" s="59"/>
      <c r="V1274" s="59"/>
    </row>
    <row r="1275" spans="1:22" x14ac:dyDescent="0.4">
      <c r="B1275" s="27"/>
      <c r="C1275" s="4"/>
      <c r="D1275" s="4"/>
      <c r="G1275" s="59"/>
      <c r="H1275" s="83">
        <v>45516</v>
      </c>
      <c r="I1275" s="84">
        <v>19508.51953125</v>
      </c>
      <c r="J1275" s="70">
        <v>96.117012023925696</v>
      </c>
      <c r="K1275" s="85">
        <f t="shared" si="135"/>
        <v>206.18883061726137</v>
      </c>
      <c r="L1275" s="59"/>
      <c r="M1275" s="83">
        <v>45516</v>
      </c>
      <c r="N1275" s="86">
        <f t="shared" si="136"/>
        <v>24637.83828264878</v>
      </c>
      <c r="O1275" s="86">
        <f t="shared" si="137"/>
        <v>20239.305096612403</v>
      </c>
      <c r="P1275" s="86">
        <f t="shared" si="138"/>
        <v>16239.225814989946</v>
      </c>
      <c r="Q1275" s="61">
        <f t="shared" si="133"/>
        <v>61116.369194251121</v>
      </c>
      <c r="R1275" s="61">
        <f t="shared" si="139"/>
        <v>-11715.744992171194</v>
      </c>
      <c r="S1275" s="62">
        <f t="shared" si="134"/>
        <v>5.2166011837139576</v>
      </c>
      <c r="T1275" s="59"/>
      <c r="U1275" s="59"/>
      <c r="V1275" s="59"/>
    </row>
    <row r="1276" spans="1:22" x14ac:dyDescent="0.4">
      <c r="G1276" s="59"/>
      <c r="H1276" s="83">
        <v>45523</v>
      </c>
      <c r="I1276" s="84">
        <v>19720.869140625</v>
      </c>
      <c r="J1276" s="70">
        <v>97.992462158203097</v>
      </c>
      <c r="K1276" s="85">
        <f t="shared" si="135"/>
        <v>206.30606960623285</v>
      </c>
      <c r="L1276" s="59"/>
      <c r="M1276" s="83">
        <v>45523</v>
      </c>
      <c r="N1276" s="86">
        <f t="shared" si="136"/>
        <v>24906.020362113304</v>
      </c>
      <c r="O1276" s="86">
        <f t="shared" si="137"/>
        <v>20634.21757528657</v>
      </c>
      <c r="P1276" s="86">
        <f t="shared" si="138"/>
        <v>16248.459440354276</v>
      </c>
      <c r="Q1276" s="61">
        <f t="shared" si="133"/>
        <v>61788.697377754143</v>
      </c>
      <c r="R1276" s="61">
        <f t="shared" si="139"/>
        <v>-11729.270961412985</v>
      </c>
      <c r="S1276" s="62">
        <f t="shared" si="134"/>
        <v>5.2679060430121281</v>
      </c>
      <c r="T1276" s="59"/>
      <c r="U1276" s="59"/>
      <c r="V1276" s="59"/>
    </row>
    <row r="1277" spans="1:22" x14ac:dyDescent="0.4">
      <c r="G1277" s="59"/>
      <c r="H1277" s="83">
        <v>45530</v>
      </c>
      <c r="I1277" s="84">
        <v>19574.640625</v>
      </c>
      <c r="J1277" s="70">
        <v>96.3165283203125</v>
      </c>
      <c r="K1277" s="85">
        <f t="shared" si="135"/>
        <v>206.42337525730477</v>
      </c>
      <c r="L1277" s="59"/>
      <c r="M1277" s="83">
        <v>45530</v>
      </c>
      <c r="N1277" s="86">
        <f t="shared" si="136"/>
        <v>24721.344404795815</v>
      </c>
      <c r="O1277" s="86">
        <f t="shared" si="137"/>
        <v>20281.31713079126</v>
      </c>
      <c r="P1277" s="86">
        <f t="shared" si="138"/>
        <v>16257.698315958878</v>
      </c>
      <c r="Q1277" s="61">
        <f t="shared" si="133"/>
        <v>61260.359851545953</v>
      </c>
      <c r="R1277" s="61">
        <f t="shared" si="139"/>
        <v>-11742.8125465498</v>
      </c>
      <c r="S1277" s="62">
        <f t="shared" si="134"/>
        <v>5.2168387776525558</v>
      </c>
      <c r="T1277" s="59"/>
      <c r="U1277" s="59"/>
      <c r="V1277" s="59"/>
    </row>
    <row r="1278" spans="1:22" x14ac:dyDescent="0.4">
      <c r="G1278" s="59"/>
      <c r="H1278" s="83">
        <v>45537</v>
      </c>
      <c r="I1278" s="84">
        <v>18421.310546875</v>
      </c>
      <c r="J1278" s="70">
        <v>85.2333984375</v>
      </c>
      <c r="K1278" s="85">
        <f t="shared" si="135"/>
        <v>206.5407476083812</v>
      </c>
      <c r="L1278" s="59"/>
      <c r="M1278" s="83">
        <v>45537</v>
      </c>
      <c r="N1278" s="86">
        <f t="shared" si="136"/>
        <v>23264.772576993066</v>
      </c>
      <c r="O1278" s="86">
        <f t="shared" si="137"/>
        <v>17947.548712482676</v>
      </c>
      <c r="P1278" s="86">
        <f t="shared" si="138"/>
        <v>16266.942444789041</v>
      </c>
      <c r="Q1278" s="61">
        <f t="shared" si="133"/>
        <v>57479.263734264787</v>
      </c>
      <c r="R1278" s="61">
        <f t="shared" si="139"/>
        <v>-11756.369765610378</v>
      </c>
      <c r="S1278" s="62">
        <f t="shared" si="134"/>
        <v>4.889201758726796</v>
      </c>
      <c r="T1278" s="59"/>
      <c r="U1278" s="59"/>
      <c r="V1278" s="59"/>
    </row>
    <row r="1279" spans="1:22" x14ac:dyDescent="0.4">
      <c r="G1279" s="59"/>
      <c r="H1279" s="83">
        <v>45544</v>
      </c>
      <c r="I1279" s="84">
        <v>19514.58984375</v>
      </c>
      <c r="J1279" s="70">
        <v>95.398750305175696</v>
      </c>
      <c r="K1279" s="85">
        <f t="shared" si="135"/>
        <v>206.65818669738778</v>
      </c>
      <c r="L1279" s="59"/>
      <c r="M1279" s="83">
        <v>45544</v>
      </c>
      <c r="N1279" s="86">
        <f t="shared" si="136"/>
        <v>24645.504644899414</v>
      </c>
      <c r="O1279" s="86">
        <f t="shared" si="137"/>
        <v>20088.061130961665</v>
      </c>
      <c r="P1279" s="86">
        <f t="shared" si="138"/>
        <v>16276.191829831749</v>
      </c>
      <c r="Q1279" s="61">
        <f t="shared" si="133"/>
        <v>61009.757605692823</v>
      </c>
      <c r="R1279" s="61">
        <f t="shared" si="139"/>
        <v>-11769.942636644275</v>
      </c>
      <c r="S1279" s="62">
        <f t="shared" si="134"/>
        <v>5.18352208580409</v>
      </c>
      <c r="T1279" s="59"/>
      <c r="U1279" s="59"/>
      <c r="V1279" s="59"/>
    </row>
    <row r="1280" spans="1:22" x14ac:dyDescent="0.4">
      <c r="G1280" s="59"/>
      <c r="H1280" s="83">
        <v>45551</v>
      </c>
      <c r="I1280" s="84">
        <v>19791.490234375</v>
      </c>
      <c r="J1280" s="70">
        <v>98.082244873046804</v>
      </c>
      <c r="K1280" s="85">
        <f t="shared" si="135"/>
        <v>206.77569256227167</v>
      </c>
      <c r="L1280" s="59"/>
      <c r="M1280" s="83">
        <v>45551</v>
      </c>
      <c r="N1280" s="86">
        <f t="shared" si="136"/>
        <v>24995.209656276253</v>
      </c>
      <c r="O1280" s="86">
        <f t="shared" si="137"/>
        <v>20653.123070992904</v>
      </c>
      <c r="P1280" s="86">
        <f t="shared" si="138"/>
        <v>16285.446474075683</v>
      </c>
      <c r="Q1280" s="61">
        <f t="shared" si="133"/>
        <v>61933.779201344834</v>
      </c>
      <c r="R1280" s="61">
        <f t="shared" si="139"/>
        <v>-11783.531177721883</v>
      </c>
      <c r="S1280" s="62">
        <f t="shared" si="134"/>
        <v>5.2559609057120111</v>
      </c>
      <c r="T1280" s="59"/>
      <c r="U1280" s="59"/>
      <c r="V1280" s="59"/>
    </row>
    <row r="1281" spans="7:22" x14ac:dyDescent="0.4">
      <c r="G1281" s="59"/>
      <c r="H1281" s="83">
        <v>45558</v>
      </c>
      <c r="I1281" s="84">
        <v>20008.619140625</v>
      </c>
      <c r="J1281" s="70">
        <v>99.957687377929602</v>
      </c>
      <c r="K1281" s="85">
        <f t="shared" si="135"/>
        <v>206.89326524100167</v>
      </c>
      <c r="L1281" s="59"/>
      <c r="M1281" s="83">
        <v>45558</v>
      </c>
      <c r="N1281" s="86">
        <f t="shared" si="136"/>
        <v>25269.427639353165</v>
      </c>
      <c r="O1281" s="86">
        <f t="shared" si="137"/>
        <v>21048.033943149745</v>
      </c>
      <c r="P1281" s="86">
        <f t="shared" si="138"/>
        <v>16294.706380511227</v>
      </c>
      <c r="Q1281" s="61">
        <f t="shared" si="133"/>
        <v>62612.167963014137</v>
      </c>
      <c r="R1281" s="61">
        <f t="shared" si="139"/>
        <v>-11797.135406934456</v>
      </c>
      <c r="S1281" s="62">
        <f t="shared" si="134"/>
        <v>5.307404365826824</v>
      </c>
      <c r="T1281" s="59"/>
      <c r="U1281" s="59"/>
      <c r="V1281" s="59"/>
    </row>
    <row r="1282" spans="7:22" x14ac:dyDescent="0.4">
      <c r="G1282" s="59"/>
      <c r="H1282" s="83">
        <v>45565</v>
      </c>
      <c r="I1282" s="84">
        <v>20035.01953125</v>
      </c>
      <c r="J1282" s="70">
        <v>100.15852355957</v>
      </c>
      <c r="K1282" s="85">
        <f t="shared" si="135"/>
        <v>207.01090477156814</v>
      </c>
      <c r="L1282" s="59"/>
      <c r="M1282" s="83">
        <v>45565</v>
      </c>
      <c r="N1282" s="86">
        <f t="shared" si="136"/>
        <v>25302.769408510769</v>
      </c>
      <c r="O1282" s="86">
        <f t="shared" si="137"/>
        <v>21090.323904823195</v>
      </c>
      <c r="P1282" s="86">
        <f t="shared" si="138"/>
        <v>16303.971552130462</v>
      </c>
      <c r="Q1282" s="61">
        <f t="shared" ref="Q1282:Q1323" si="140">SUM(N1282:P1282)</f>
        <v>62697.064865464425</v>
      </c>
      <c r="R1282" s="61">
        <f t="shared" si="139"/>
        <v>-11810.755342394135</v>
      </c>
      <c r="S1282" s="62">
        <f t="shared" ref="S1282:S1323" si="141">Q1282/-R1282</f>
        <v>5.3084720704031811</v>
      </c>
      <c r="T1282" s="59"/>
      <c r="U1282" s="59"/>
      <c r="V1282" s="59"/>
    </row>
    <row r="1283" spans="7:22" x14ac:dyDescent="0.4">
      <c r="G1283" s="59"/>
      <c r="H1283" s="83">
        <v>45572</v>
      </c>
      <c r="I1283" s="84">
        <v>20271.970703125</v>
      </c>
      <c r="J1283" s="70">
        <v>102.38427734375</v>
      </c>
      <c r="K1283" s="85">
        <f t="shared" ref="K1283:K1323" si="142">K1282*(1+Tbill_YTM)^(1/52)</f>
        <v>207.12861119198303</v>
      </c>
      <c r="L1283" s="59"/>
      <c r="M1283" s="83">
        <v>45572</v>
      </c>
      <c r="N1283" s="86">
        <f t="shared" ref="N1283:N1323" si="143">IF(YEAR(M1283)&lt;&gt;YEAR(M1282), Q1282*$C$5, N1282)*(I1283/I1282)</f>
        <v>25602.021468319239</v>
      </c>
      <c r="O1283" s="86">
        <f t="shared" ref="O1283:O1323" si="144">IF(YEAR(M1283)&lt;&gt;YEAR(M1282), Q1282*$C$6, O1282)*(J1283/J1282)</f>
        <v>21558.999625794891</v>
      </c>
      <c r="P1283" s="86">
        <f t="shared" ref="P1283:P1323" si="145">IF(YEAR(M1283)&lt;&gt;YEAR(M1282), Q1282*$C$7, P1282)*(1+Tbill_YTM)^(1/52)</f>
        <v>16313.241991927174</v>
      </c>
      <c r="Q1283" s="61">
        <f t="shared" si="140"/>
        <v>63474.263086041305</v>
      </c>
      <c r="R1283" s="61">
        <f t="shared" ref="R1283:R1323" si="146">R1282*EXP($C$20/52) - IF(YEAR(M1284)&lt;&gt;YEAR(M1283), Initial_Assets * $C$19, 0)</f>
        <v>-11824.391002233973</v>
      </c>
      <c r="S1283" s="62">
        <f t="shared" si="141"/>
        <v>5.3680788358613274</v>
      </c>
      <c r="T1283" s="59"/>
      <c r="U1283" s="59"/>
      <c r="V1283" s="59"/>
    </row>
    <row r="1284" spans="7:22" x14ac:dyDescent="0.4">
      <c r="G1284" s="59"/>
      <c r="H1284" s="83">
        <v>45579</v>
      </c>
      <c r="I1284" s="84">
        <v>20324.0390625</v>
      </c>
      <c r="J1284" s="70">
        <v>102.73361206054599</v>
      </c>
      <c r="K1284" s="85">
        <f t="shared" si="142"/>
        <v>207.24638454027993</v>
      </c>
      <c r="L1284" s="59"/>
      <c r="M1284" s="83">
        <v>45579</v>
      </c>
      <c r="N1284" s="86">
        <f t="shared" si="143"/>
        <v>25667.780011189141</v>
      </c>
      <c r="O1284" s="86">
        <f t="shared" si="144"/>
        <v>21632.558840393791</v>
      </c>
      <c r="P1284" s="86">
        <f t="shared" si="145"/>
        <v>16322.517702896848</v>
      </c>
      <c r="Q1284" s="61">
        <f t="shared" si="140"/>
        <v>63622.856554479775</v>
      </c>
      <c r="R1284" s="61">
        <f t="shared" si="146"/>
        <v>-11838.042404607957</v>
      </c>
      <c r="S1284" s="62">
        <f t="shared" si="141"/>
        <v>5.3744406701664271</v>
      </c>
      <c r="T1284" s="59"/>
      <c r="U1284" s="59"/>
      <c r="V1284" s="59"/>
    </row>
    <row r="1285" spans="7:22" x14ac:dyDescent="0.4">
      <c r="G1285" s="59"/>
      <c r="H1285" s="83">
        <v>45586</v>
      </c>
      <c r="I1285" s="84">
        <v>20352.01953125</v>
      </c>
      <c r="J1285" s="70">
        <v>102.903274536132</v>
      </c>
      <c r="K1285" s="85">
        <f t="shared" si="142"/>
        <v>207.36422485451402</v>
      </c>
      <c r="L1285" s="59"/>
      <c r="M1285" s="83">
        <v>45586</v>
      </c>
      <c r="N1285" s="86">
        <f t="shared" si="143"/>
        <v>25703.117303854069</v>
      </c>
      <c r="O1285" s="86">
        <f t="shared" si="144"/>
        <v>21668.284572337863</v>
      </c>
      <c r="P1285" s="86">
        <f t="shared" si="145"/>
        <v>16331.798688036673</v>
      </c>
      <c r="Q1285" s="61">
        <f t="shared" si="140"/>
        <v>63703.200564228602</v>
      </c>
      <c r="R1285" s="61">
        <f t="shared" si="146"/>
        <v>-11851.709567691034</v>
      </c>
      <c r="S1285" s="62">
        <f t="shared" si="141"/>
        <v>5.3750220759619358</v>
      </c>
      <c r="T1285" s="59"/>
      <c r="U1285" s="59"/>
      <c r="V1285" s="59"/>
    </row>
    <row r="1286" spans="7:22" x14ac:dyDescent="0.4">
      <c r="G1286" s="59"/>
      <c r="H1286" s="83">
        <v>45593</v>
      </c>
      <c r="I1286" s="84">
        <v>20033.140625</v>
      </c>
      <c r="J1286" s="70">
        <v>99.459869384765597</v>
      </c>
      <c r="K1286" s="85">
        <f t="shared" si="142"/>
        <v>207.48213217276216</v>
      </c>
      <c r="L1286" s="59"/>
      <c r="M1286" s="83">
        <v>45593</v>
      </c>
      <c r="N1286" s="86">
        <f t="shared" si="143"/>
        <v>25300.396486861759</v>
      </c>
      <c r="O1286" s="86">
        <f t="shared" si="144"/>
        <v>20943.20868865971</v>
      </c>
      <c r="P1286" s="86">
        <f t="shared" si="145"/>
        <v>16341.084950345545</v>
      </c>
      <c r="Q1286" s="61">
        <f t="shared" si="140"/>
        <v>62584.690125867019</v>
      </c>
      <c r="R1286" s="61">
        <f t="shared" si="146"/>
        <v>-11865.392509679132</v>
      </c>
      <c r="S1286" s="62">
        <f t="shared" si="141"/>
        <v>5.2745570848005139</v>
      </c>
      <c r="T1286" s="59"/>
      <c r="U1286" s="59"/>
      <c r="V1286" s="59"/>
    </row>
    <row r="1287" spans="7:22" x14ac:dyDescent="0.4">
      <c r="G1287" s="59"/>
      <c r="H1287" s="83">
        <v>45600</v>
      </c>
      <c r="I1287" s="84">
        <v>21117.1796875</v>
      </c>
      <c r="J1287" s="70">
        <v>110.38896942138599</v>
      </c>
      <c r="K1287" s="85">
        <f t="shared" si="142"/>
        <v>207.60010653312281</v>
      </c>
      <c r="L1287" s="59"/>
      <c r="M1287" s="83">
        <v>45600</v>
      </c>
      <c r="N1287" s="86">
        <f t="shared" si="143"/>
        <v>26669.458812230223</v>
      </c>
      <c r="O1287" s="86">
        <f t="shared" si="144"/>
        <v>23244.543128992678</v>
      </c>
      <c r="P1287" s="86">
        <f t="shared" si="145"/>
        <v>16350.37649282406</v>
      </c>
      <c r="Q1287" s="61">
        <f t="shared" si="140"/>
        <v>66264.378434046957</v>
      </c>
      <c r="R1287" s="61">
        <f t="shared" si="146"/>
        <v>-11879.091248789187</v>
      </c>
      <c r="S1287" s="62">
        <f t="shared" si="141"/>
        <v>5.5782363352753235</v>
      </c>
      <c r="T1287" s="59"/>
      <c r="U1287" s="59"/>
      <c r="V1287" s="59"/>
    </row>
    <row r="1288" spans="7:22" x14ac:dyDescent="0.4">
      <c r="G1288" s="59"/>
      <c r="H1288" s="83">
        <v>45607</v>
      </c>
      <c r="I1288" s="84">
        <v>20394.130859375</v>
      </c>
      <c r="J1288" s="70">
        <v>102.75356292724599</v>
      </c>
      <c r="K1288" s="85">
        <f t="shared" si="142"/>
        <v>207.71814797371616</v>
      </c>
      <c r="L1288" s="59"/>
      <c r="M1288" s="83">
        <v>45607</v>
      </c>
      <c r="N1288" s="86">
        <f t="shared" si="143"/>
        <v>25756.300841976954</v>
      </c>
      <c r="O1288" s="86">
        <f t="shared" si="144"/>
        <v>21636.75988316011</v>
      </c>
      <c r="P1288" s="86">
        <f t="shared" si="145"/>
        <v>16359.673318474524</v>
      </c>
      <c r="Q1288" s="61">
        <f t="shared" si="140"/>
        <v>63752.734043611592</v>
      </c>
      <c r="R1288" s="61">
        <f t="shared" si="146"/>
        <v>-11892.805803259169</v>
      </c>
      <c r="S1288" s="62">
        <f t="shared" si="141"/>
        <v>5.3606133908400695</v>
      </c>
      <c r="T1288" s="59"/>
      <c r="U1288" s="59"/>
      <c r="V1288" s="59"/>
    </row>
    <row r="1289" spans="7:22" x14ac:dyDescent="0.4">
      <c r="G1289" s="59"/>
      <c r="H1289" s="83">
        <v>45614</v>
      </c>
      <c r="I1289" s="84">
        <v>20776.23046875</v>
      </c>
      <c r="J1289" s="70">
        <v>106.51637268066401</v>
      </c>
      <c r="K1289" s="85">
        <f t="shared" si="142"/>
        <v>207.83625653268399</v>
      </c>
      <c r="L1289" s="59"/>
      <c r="M1289" s="83">
        <v>45614</v>
      </c>
      <c r="N1289" s="86">
        <f t="shared" si="143"/>
        <v>26238.864799152918</v>
      </c>
      <c r="O1289" s="86">
        <f t="shared" si="144"/>
        <v>22429.092614029636</v>
      </c>
      <c r="P1289" s="86">
        <f t="shared" si="145"/>
        <v>16368.97543030095</v>
      </c>
      <c r="Q1289" s="61">
        <f t="shared" si="140"/>
        <v>65036.932843483504</v>
      </c>
      <c r="R1289" s="61">
        <f t="shared" si="146"/>
        <v>-11906.536191348101</v>
      </c>
      <c r="S1289" s="62">
        <f t="shared" si="141"/>
        <v>5.4622882590104309</v>
      </c>
      <c r="T1289" s="59"/>
      <c r="U1289" s="59"/>
      <c r="V1289" s="59"/>
    </row>
    <row r="1290" spans="7:22" x14ac:dyDescent="0.4">
      <c r="G1290" s="59"/>
      <c r="H1290" s="83">
        <v>45621</v>
      </c>
      <c r="I1290" s="84">
        <v>20930.369140625</v>
      </c>
      <c r="J1290" s="70">
        <v>108.003532409667</v>
      </c>
      <c r="K1290" s="85">
        <f t="shared" si="142"/>
        <v>207.95443224818985</v>
      </c>
      <c r="L1290" s="59"/>
      <c r="M1290" s="83">
        <v>45621</v>
      </c>
      <c r="N1290" s="86">
        <f t="shared" si="143"/>
        <v>26433.530707279631</v>
      </c>
      <c r="O1290" s="86">
        <f t="shared" si="144"/>
        <v>22742.243000718674</v>
      </c>
      <c r="P1290" s="86">
        <f t="shared" si="145"/>
        <v>16378.282831309058</v>
      </c>
      <c r="Q1290" s="61">
        <f t="shared" si="140"/>
        <v>65554.056539307363</v>
      </c>
      <c r="R1290" s="61">
        <f t="shared" si="146"/>
        <v>-11920.282431336089</v>
      </c>
      <c r="S1290" s="62">
        <f t="shared" si="141"/>
        <v>5.4993710859550262</v>
      </c>
      <c r="T1290" s="59"/>
      <c r="U1290" s="59"/>
      <c r="V1290" s="59"/>
    </row>
    <row r="1291" spans="7:22" x14ac:dyDescent="0.4">
      <c r="G1291" s="59"/>
      <c r="H1291" s="83">
        <v>45628</v>
      </c>
      <c r="I1291" s="84">
        <v>21622.25</v>
      </c>
      <c r="J1291" s="70">
        <v>115.10994720458901</v>
      </c>
      <c r="K1291" s="85">
        <f t="shared" si="142"/>
        <v>208.07267515841895</v>
      </c>
      <c r="L1291" s="59"/>
      <c r="M1291" s="83">
        <v>45628</v>
      </c>
      <c r="N1291" s="86">
        <f t="shared" si="143"/>
        <v>27307.32580469003</v>
      </c>
      <c r="O1291" s="86">
        <f t="shared" si="144"/>
        <v>24238.636762331909</v>
      </c>
      <c r="P1291" s="86">
        <f t="shared" si="145"/>
        <v>16387.595524506276</v>
      </c>
      <c r="Q1291" s="61">
        <f t="shared" si="140"/>
        <v>67933.558091528219</v>
      </c>
      <c r="R1291" s="61">
        <f t="shared" si="146"/>
        <v>-11934.044541524339</v>
      </c>
      <c r="S1291" s="62">
        <f t="shared" si="141"/>
        <v>5.6924170054129064</v>
      </c>
      <c r="T1291" s="59"/>
      <c r="U1291" s="59"/>
      <c r="V1291" s="59"/>
    </row>
    <row r="1292" spans="7:22" x14ac:dyDescent="0.4">
      <c r="G1292" s="59"/>
      <c r="H1292" s="83">
        <v>45635</v>
      </c>
      <c r="I1292" s="84">
        <v>21780.25</v>
      </c>
      <c r="J1292" s="70">
        <v>116.656982421875</v>
      </c>
      <c r="K1292" s="85">
        <f t="shared" si="142"/>
        <v>208.19098530157819</v>
      </c>
      <c r="L1292" s="59"/>
      <c r="M1292" s="83">
        <v>45635</v>
      </c>
      <c r="N1292" s="86">
        <f t="shared" si="143"/>
        <v>27506.868288804355</v>
      </c>
      <c r="O1292" s="86">
        <f t="shared" si="144"/>
        <v>24564.3950968717</v>
      </c>
      <c r="P1292" s="86">
        <f t="shared" si="145"/>
        <v>16396.913512901745</v>
      </c>
      <c r="Q1292" s="61">
        <f t="shared" si="140"/>
        <v>68468.176898577804</v>
      </c>
      <c r="R1292" s="61">
        <f t="shared" si="146"/>
        <v>-11947.822540235193</v>
      </c>
      <c r="S1292" s="62">
        <f t="shared" si="141"/>
        <v>5.7305987486846295</v>
      </c>
      <c r="T1292" s="59"/>
      <c r="U1292" s="59"/>
      <c r="V1292" s="59"/>
    </row>
    <row r="1293" spans="7:22" x14ac:dyDescent="0.4">
      <c r="G1293" s="64"/>
      <c r="H1293" s="83">
        <v>45642</v>
      </c>
      <c r="I1293" s="84">
        <v>21289.150390625</v>
      </c>
      <c r="J1293" s="70">
        <v>111.237350463867</v>
      </c>
      <c r="K1293" s="85">
        <f t="shared" si="142"/>
        <v>208.30936271589624</v>
      </c>
      <c r="L1293" s="59"/>
      <c r="M1293" s="83">
        <v>45642</v>
      </c>
      <c r="N1293" s="86">
        <f t="shared" si="143"/>
        <v>26886.6452761318</v>
      </c>
      <c r="O1293" s="86">
        <f t="shared" si="144"/>
        <v>23423.18624736886</v>
      </c>
      <c r="P1293" s="86">
        <f t="shared" si="145"/>
        <v>16406.236799506314</v>
      </c>
      <c r="Q1293" s="61">
        <f t="shared" si="140"/>
        <v>66716.06832300697</v>
      </c>
      <c r="R1293" s="61">
        <f t="shared" si="146"/>
        <v>-11961.616445812138</v>
      </c>
      <c r="S1293" s="62">
        <f t="shared" si="141"/>
        <v>5.5775127571796386</v>
      </c>
      <c r="T1293" s="59"/>
      <c r="U1293" s="59"/>
      <c r="V1293" s="59"/>
    </row>
    <row r="1294" spans="7:22" x14ac:dyDescent="0.4">
      <c r="G1294" s="64"/>
      <c r="H1294" s="83">
        <v>45649</v>
      </c>
      <c r="I1294" s="84">
        <v>21473.01953125</v>
      </c>
      <c r="J1294" s="70">
        <v>112.944091796875</v>
      </c>
      <c r="K1294" s="85">
        <f t="shared" si="142"/>
        <v>208.42780743962351</v>
      </c>
      <c r="L1294" s="59"/>
      <c r="M1294" s="83">
        <v>45649</v>
      </c>
      <c r="N1294" s="86">
        <f t="shared" si="143"/>
        <v>27118.858599374074</v>
      </c>
      <c r="O1294" s="86">
        <f t="shared" si="144"/>
        <v>23782.573808762769</v>
      </c>
      <c r="P1294" s="86">
        <f t="shared" si="145"/>
        <v>16415.565387332546</v>
      </c>
      <c r="Q1294" s="61">
        <f t="shared" si="140"/>
        <v>67316.99779546939</v>
      </c>
      <c r="R1294" s="61">
        <f t="shared" si="146"/>
        <v>-11975.426276619848</v>
      </c>
      <c r="S1294" s="62">
        <f t="shared" si="141"/>
        <v>5.6212610925504443</v>
      </c>
      <c r="T1294" s="59"/>
      <c r="U1294" s="59"/>
      <c r="V1294" s="59"/>
    </row>
    <row r="1295" spans="7:22" ht="17.5" customHeight="1" thickBot="1" x14ac:dyDescent="0.45">
      <c r="G1295" s="72" t="s">
        <v>49</v>
      </c>
      <c r="H1295" s="90">
        <v>45656</v>
      </c>
      <c r="I1295" s="91">
        <v>21326.16015625</v>
      </c>
      <c r="J1295" s="73">
        <v>111.128494262695</v>
      </c>
      <c r="K1295" s="92">
        <f t="shared" si="142"/>
        <v>208.5463195110321</v>
      </c>
      <c r="L1295" s="74"/>
      <c r="M1295" s="90">
        <v>45656</v>
      </c>
      <c r="N1295" s="86">
        <f t="shared" si="143"/>
        <v>26933.385912646365</v>
      </c>
      <c r="O1295" s="86">
        <f t="shared" si="144"/>
        <v>23400.26445838701</v>
      </c>
      <c r="P1295" s="86">
        <f t="shared" si="145"/>
        <v>16424.899279394715</v>
      </c>
      <c r="Q1295" s="75">
        <f t="shared" si="140"/>
        <v>66758.549650428089</v>
      </c>
      <c r="R1295" s="61">
        <f t="shared" si="146"/>
        <v>-12189.252051044192</v>
      </c>
      <c r="S1295" s="76">
        <f t="shared" si="141"/>
        <v>5.4768372473444114</v>
      </c>
      <c r="T1295" s="74"/>
      <c r="U1295" s="74"/>
      <c r="V1295" s="74"/>
    </row>
    <row r="1296" spans="7:22" ht="17.5" customHeight="1" thickTop="1" x14ac:dyDescent="0.4">
      <c r="G1296" s="64"/>
      <c r="H1296" s="83">
        <v>45663</v>
      </c>
      <c r="I1296" s="84">
        <v>20847.580078125</v>
      </c>
      <c r="J1296" s="70">
        <v>106.08538055419901</v>
      </c>
      <c r="K1296" s="85">
        <f t="shared" si="142"/>
        <v>208.66489896841591</v>
      </c>
      <c r="L1296" s="59"/>
      <c r="M1296" s="83">
        <v>45663</v>
      </c>
      <c r="N1296" s="86">
        <f t="shared" si="143"/>
        <v>26104.168768120326</v>
      </c>
      <c r="O1296" s="86">
        <f t="shared" si="144"/>
        <v>19118.695502624469</v>
      </c>
      <c r="P1296" s="86">
        <f t="shared" si="145"/>
        <v>20038.952570459031</v>
      </c>
      <c r="Q1296" s="61">
        <f t="shared" si="140"/>
        <v>65261.816841203821</v>
      </c>
      <c r="R1296" s="61">
        <f t="shared" si="146"/>
        <v>-12203.324689910352</v>
      </c>
      <c r="S1296" s="62">
        <f t="shared" si="141"/>
        <v>5.3478718709469364</v>
      </c>
      <c r="T1296" s="59"/>
      <c r="U1296" s="59"/>
      <c r="V1296" s="59"/>
    </row>
    <row r="1297" spans="7:22" x14ac:dyDescent="0.4">
      <c r="G1297" s="64"/>
      <c r="H1297" s="83">
        <v>45670</v>
      </c>
      <c r="I1297" s="84">
        <v>21441.16015625</v>
      </c>
      <c r="J1297" s="70">
        <v>112.03726196289</v>
      </c>
      <c r="K1297" s="85">
        <f t="shared" si="142"/>
        <v>208.78354585009063</v>
      </c>
      <c r="L1297" s="59"/>
      <c r="M1297" s="83">
        <v>45670</v>
      </c>
      <c r="N1297" s="86">
        <f t="shared" si="143"/>
        <v>26847.416400637041</v>
      </c>
      <c r="O1297" s="86">
        <f t="shared" si="144"/>
        <v>20191.342909138304</v>
      </c>
      <c r="P1297" s="86">
        <f t="shared" si="145"/>
        <v>20050.346720822923</v>
      </c>
      <c r="Q1297" s="61">
        <f t="shared" si="140"/>
        <v>67089.106030598268</v>
      </c>
      <c r="R1297" s="61">
        <f t="shared" si="146"/>
        <v>-12217.413575808228</v>
      </c>
      <c r="S1297" s="62">
        <f t="shared" si="141"/>
        <v>5.4912691310902169</v>
      </c>
      <c r="T1297" s="59"/>
      <c r="U1297" s="59"/>
      <c r="V1297" s="59"/>
    </row>
    <row r="1298" spans="7:22" x14ac:dyDescent="0.4">
      <c r="G1298" s="64"/>
      <c r="H1298" s="83">
        <v>45677</v>
      </c>
      <c r="I1298" s="84">
        <v>21774.009765625</v>
      </c>
      <c r="J1298" s="70">
        <v>115.332763671875</v>
      </c>
      <c r="K1298" s="85">
        <f t="shared" si="142"/>
        <v>208.9022601943937</v>
      </c>
      <c r="L1298" s="59"/>
      <c r="M1298" s="83">
        <v>45677</v>
      </c>
      <c r="N1298" s="86">
        <f t="shared" si="143"/>
        <v>27264.191985379599</v>
      </c>
      <c r="O1298" s="86">
        <f t="shared" si="144"/>
        <v>20785.257861163886</v>
      </c>
      <c r="P1298" s="86">
        <f t="shared" si="145"/>
        <v>20061.747349901812</v>
      </c>
      <c r="Q1298" s="61">
        <f t="shared" si="140"/>
        <v>68111.197196445297</v>
      </c>
      <c r="R1298" s="61">
        <f t="shared" si="146"/>
        <v>-12231.518727495213</v>
      </c>
      <c r="S1298" s="62">
        <f t="shared" si="141"/>
        <v>5.5684987869362645</v>
      </c>
      <c r="T1298" s="59"/>
      <c r="U1298" s="59"/>
      <c r="V1298" s="59"/>
    </row>
    <row r="1299" spans="7:22" x14ac:dyDescent="0.4">
      <c r="G1299" s="64"/>
      <c r="H1299" s="83">
        <v>45684</v>
      </c>
      <c r="I1299" s="84">
        <v>21478.05078125</v>
      </c>
      <c r="J1299" s="70">
        <v>111.85750579833901</v>
      </c>
      <c r="K1299" s="85">
        <f t="shared" si="142"/>
        <v>209.0210420396844</v>
      </c>
      <c r="L1299" s="59"/>
      <c r="M1299" s="83">
        <v>45684</v>
      </c>
      <c r="N1299" s="86">
        <f t="shared" si="143"/>
        <v>26893.608769120703</v>
      </c>
      <c r="O1299" s="86">
        <f t="shared" si="144"/>
        <v>20158.947273124966</v>
      </c>
      <c r="P1299" s="86">
        <f t="shared" si="145"/>
        <v>20073.154461379494</v>
      </c>
      <c r="Q1299" s="61">
        <f t="shared" si="140"/>
        <v>67125.71050362516</v>
      </c>
      <c r="R1299" s="61">
        <f t="shared" si="146"/>
        <v>-12245.640163750359</v>
      </c>
      <c r="S1299" s="62">
        <f t="shared" si="141"/>
        <v>5.4816007661511419</v>
      </c>
      <c r="T1299" s="59"/>
      <c r="U1299" s="59"/>
      <c r="V1299" s="59"/>
    </row>
    <row r="1300" spans="7:22" x14ac:dyDescent="0.4">
      <c r="G1300" s="64"/>
      <c r="H1300" s="83">
        <v>45691</v>
      </c>
      <c r="I1300" s="84">
        <v>21491.310546875</v>
      </c>
      <c r="J1300" s="70">
        <v>111.997314453125</v>
      </c>
      <c r="K1300" s="85">
        <f t="shared" si="142"/>
        <v>209.1398914243438</v>
      </c>
      <c r="L1300" s="59"/>
      <c r="M1300" s="83">
        <v>45691</v>
      </c>
      <c r="N1300" s="86">
        <f t="shared" si="143"/>
        <v>26910.211902837113</v>
      </c>
      <c r="O1300" s="86">
        <f t="shared" si="144"/>
        <v>20184.143573364654</v>
      </c>
      <c r="P1300" s="86">
        <f t="shared" si="145"/>
        <v>20084.568058941863</v>
      </c>
      <c r="Q1300" s="61">
        <f t="shared" si="140"/>
        <v>67178.923535143636</v>
      </c>
      <c r="R1300" s="61">
        <f t="shared" si="146"/>
        <v>-12259.777903374395</v>
      </c>
      <c r="S1300" s="62">
        <f t="shared" si="141"/>
        <v>5.4796199461862383</v>
      </c>
      <c r="T1300" s="59"/>
      <c r="U1300" s="59"/>
      <c r="V1300" s="59"/>
    </row>
    <row r="1301" spans="7:22" x14ac:dyDescent="0.4">
      <c r="G1301" s="64"/>
      <c r="H1301" s="83">
        <v>45698</v>
      </c>
      <c r="I1301" s="84">
        <v>22114.689453125</v>
      </c>
      <c r="J1301" s="70">
        <v>118.378616333007</v>
      </c>
      <c r="K1301" s="85">
        <f t="shared" si="142"/>
        <v>209.25880838677477</v>
      </c>
      <c r="L1301" s="59"/>
      <c r="M1301" s="83">
        <v>45698</v>
      </c>
      <c r="N1301" s="86">
        <f t="shared" si="143"/>
        <v>27690.771954135871</v>
      </c>
      <c r="O1301" s="86">
        <f t="shared" si="144"/>
        <v>21334.1810895091</v>
      </c>
      <c r="P1301" s="86">
        <f t="shared" si="145"/>
        <v>20095.988146276904</v>
      </c>
      <c r="Q1301" s="61">
        <f t="shared" si="140"/>
        <v>69120.941189921868</v>
      </c>
      <c r="R1301" s="61">
        <f t="shared" si="146"/>
        <v>-12273.931965189759</v>
      </c>
      <c r="S1301" s="62">
        <f t="shared" si="141"/>
        <v>5.6315238984505189</v>
      </c>
      <c r="T1301" s="59"/>
      <c r="U1301" s="59"/>
      <c r="V1301" s="59"/>
    </row>
    <row r="1302" spans="7:22" x14ac:dyDescent="0.4">
      <c r="G1302" s="64"/>
      <c r="H1302" s="83">
        <v>45705</v>
      </c>
      <c r="I1302" s="84">
        <v>21614.080078125</v>
      </c>
      <c r="J1302" s="70">
        <v>112.985961914062</v>
      </c>
      <c r="K1302" s="85">
        <f t="shared" si="142"/>
        <v>209.37779296540205</v>
      </c>
      <c r="L1302" s="59"/>
      <c r="M1302" s="83">
        <v>45705</v>
      </c>
      <c r="N1302" s="86">
        <f t="shared" si="143"/>
        <v>27063.937013920662</v>
      </c>
      <c r="O1302" s="86">
        <f t="shared" si="144"/>
        <v>20362.317508984754</v>
      </c>
      <c r="P1302" s="86">
        <f t="shared" si="145"/>
        <v>20107.414727074705</v>
      </c>
      <c r="Q1302" s="61">
        <f t="shared" si="140"/>
        <v>67533.669249980128</v>
      </c>
      <c r="R1302" s="61">
        <f t="shared" si="146"/>
        <v>-12288.102368040616</v>
      </c>
      <c r="S1302" s="62">
        <f t="shared" si="141"/>
        <v>5.4958582885527036</v>
      </c>
      <c r="T1302" s="59"/>
      <c r="U1302" s="59"/>
      <c r="V1302" s="59"/>
    </row>
    <row r="1303" spans="7:22" x14ac:dyDescent="0.4">
      <c r="G1303" s="64"/>
      <c r="H1303" s="83">
        <v>45712</v>
      </c>
      <c r="I1303" s="84">
        <v>20884.41015625</v>
      </c>
      <c r="J1303" s="70">
        <v>105.14665222167901</v>
      </c>
      <c r="K1303" s="85">
        <f t="shared" si="142"/>
        <v>209.49684519867219</v>
      </c>
      <c r="L1303" s="59"/>
      <c r="M1303" s="83">
        <v>45712</v>
      </c>
      <c r="N1303" s="86">
        <f t="shared" si="143"/>
        <v>26150.285323208016</v>
      </c>
      <c r="O1303" s="86">
        <f t="shared" si="144"/>
        <v>18949.517986784136</v>
      </c>
      <c r="P1303" s="86">
        <f t="shared" si="145"/>
        <v>20118.84780502745</v>
      </c>
      <c r="Q1303" s="61">
        <f t="shared" si="140"/>
        <v>65218.651115019602</v>
      </c>
      <c r="R1303" s="61">
        <f t="shared" si="146"/>
        <v>-12302.289130792891</v>
      </c>
      <c r="S1303" s="62">
        <f t="shared" si="141"/>
        <v>5.3013427356194978</v>
      </c>
      <c r="T1303" s="59"/>
      <c r="U1303" s="59"/>
      <c r="V1303" s="59"/>
    </row>
    <row r="1304" spans="7:22" x14ac:dyDescent="0.4">
      <c r="G1304" s="64"/>
      <c r="H1304" s="83">
        <v>45719</v>
      </c>
      <c r="I1304" s="84">
        <v>20201.369140625</v>
      </c>
      <c r="J1304" s="70">
        <v>98.226089477539006</v>
      </c>
      <c r="K1304" s="85">
        <f t="shared" si="142"/>
        <v>209.61596512505366</v>
      </c>
      <c r="L1304" s="59"/>
      <c r="M1304" s="83">
        <v>45719</v>
      </c>
      <c r="N1304" s="86">
        <f t="shared" si="143"/>
        <v>25295.019729762364</v>
      </c>
      <c r="O1304" s="86">
        <f t="shared" si="144"/>
        <v>17702.2949375684</v>
      </c>
      <c r="P1304" s="86">
        <f t="shared" si="145"/>
        <v>20130.287383829422</v>
      </c>
      <c r="Q1304" s="61">
        <f t="shared" si="140"/>
        <v>63127.602051160182</v>
      </c>
      <c r="R1304" s="61">
        <f t="shared" si="146"/>
        <v>-12316.492272334288</v>
      </c>
      <c r="S1304" s="62">
        <f t="shared" si="141"/>
        <v>5.1254529824988797</v>
      </c>
      <c r="T1304" s="59"/>
      <c r="U1304" s="59"/>
      <c r="V1304" s="59"/>
    </row>
    <row r="1305" spans="7:22" x14ac:dyDescent="0.4">
      <c r="G1305" s="64"/>
      <c r="H1305" s="83">
        <v>45726</v>
      </c>
      <c r="I1305" s="84">
        <v>19704.640625</v>
      </c>
      <c r="J1305" s="70">
        <v>93.063125610351506</v>
      </c>
      <c r="K1305" s="85">
        <f t="shared" si="142"/>
        <v>209.73515278303677</v>
      </c>
      <c r="L1305" s="59"/>
      <c r="M1305" s="83">
        <v>45726</v>
      </c>
      <c r="N1305" s="86">
        <f t="shared" si="143"/>
        <v>24673.044183669193</v>
      </c>
      <c r="O1305" s="86">
        <f t="shared" si="144"/>
        <v>16771.826162774498</v>
      </c>
      <c r="P1305" s="86">
        <f t="shared" si="145"/>
        <v>20141.733467177004</v>
      </c>
      <c r="Q1305" s="61">
        <f t="shared" si="140"/>
        <v>61586.603813620692</v>
      </c>
      <c r="R1305" s="61">
        <f t="shared" si="146"/>
        <v>-12330.711811574316</v>
      </c>
      <c r="S1305" s="62">
        <f t="shared" si="141"/>
        <v>4.9945700422429757</v>
      </c>
      <c r="T1305" s="59"/>
      <c r="U1305" s="59"/>
      <c r="V1305" s="59"/>
    </row>
    <row r="1306" spans="7:22" x14ac:dyDescent="0.4">
      <c r="G1306" s="64"/>
      <c r="H1306" s="83">
        <v>45733</v>
      </c>
      <c r="I1306" s="84">
        <v>19753.970703125</v>
      </c>
      <c r="J1306" s="70">
        <v>93.432624816894503</v>
      </c>
      <c r="K1306" s="85">
        <f t="shared" si="142"/>
        <v>209.85440821113369</v>
      </c>
      <c r="L1306" s="59"/>
      <c r="M1306" s="83">
        <v>45733</v>
      </c>
      <c r="N1306" s="86">
        <f t="shared" si="143"/>
        <v>24734.812536633613</v>
      </c>
      <c r="O1306" s="86">
        <f t="shared" si="144"/>
        <v>16838.417268744539</v>
      </c>
      <c r="P1306" s="86">
        <f t="shared" si="145"/>
        <v>20153.186058768682</v>
      </c>
      <c r="Q1306" s="61">
        <f t="shared" si="140"/>
        <v>61726.415864146838</v>
      </c>
      <c r="R1306" s="61">
        <f t="shared" si="146"/>
        <v>-12344.947767444317</v>
      </c>
      <c r="S1306" s="62">
        <f t="shared" si="141"/>
        <v>5.0001358472272903</v>
      </c>
      <c r="T1306" s="59"/>
      <c r="U1306" s="59"/>
      <c r="V1306" s="59"/>
    </row>
    <row r="1307" spans="7:22" x14ac:dyDescent="0.4">
      <c r="G1307" s="64"/>
      <c r="H1307" s="83">
        <v>45740</v>
      </c>
      <c r="I1307" s="84">
        <v>19281.400390625</v>
      </c>
      <c r="J1307" s="70">
        <v>88.818916320800696</v>
      </c>
      <c r="K1307" s="85">
        <f t="shared" si="142"/>
        <v>209.97373144787852</v>
      </c>
      <c r="L1307" s="59"/>
      <c r="M1307" s="83">
        <v>45740</v>
      </c>
      <c r="N1307" s="86">
        <f t="shared" si="143"/>
        <v>24143.08653553062</v>
      </c>
      <c r="O1307" s="86">
        <f t="shared" si="144"/>
        <v>16006.935235933963</v>
      </c>
      <c r="P1307" s="86">
        <f t="shared" si="145"/>
        <v>20164.645162305042</v>
      </c>
      <c r="Q1307" s="61">
        <f t="shared" si="140"/>
        <v>60314.666933769622</v>
      </c>
      <c r="R1307" s="61">
        <f t="shared" si="146"/>
        <v>-12359.200158897489</v>
      </c>
      <c r="S1307" s="62">
        <f t="shared" si="141"/>
        <v>4.8801432259634216</v>
      </c>
      <c r="T1307" s="59"/>
      <c r="U1307" s="59"/>
      <c r="V1307" s="59"/>
    </row>
    <row r="1308" spans="7:22" ht="17.5" customHeight="1" thickBot="1" x14ac:dyDescent="0.45">
      <c r="G1308" s="65" t="s">
        <v>48</v>
      </c>
      <c r="H1308" s="88">
        <v>45747</v>
      </c>
      <c r="I1308" s="89">
        <v>17397.69921875</v>
      </c>
      <c r="J1308" s="70">
        <v>71.731132507324205</v>
      </c>
      <c r="K1308" s="85">
        <f t="shared" si="142"/>
        <v>210.09312253182728</v>
      </c>
      <c r="L1308" s="59"/>
      <c r="M1308" s="88">
        <v>45747</v>
      </c>
      <c r="N1308" s="86">
        <f t="shared" si="143"/>
        <v>21784.421735344684</v>
      </c>
      <c r="O1308" s="86">
        <f t="shared" si="144"/>
        <v>12927.376734679181</v>
      </c>
      <c r="P1308" s="86">
        <f t="shared" si="145"/>
        <v>20176.110781488776</v>
      </c>
      <c r="Q1308" s="61">
        <f t="shared" si="140"/>
        <v>54887.909251512639</v>
      </c>
      <c r="R1308" s="61">
        <f t="shared" si="146"/>
        <v>-12373.469004908911</v>
      </c>
      <c r="S1308" s="62">
        <f t="shared" si="141"/>
        <v>4.4359354058055205</v>
      </c>
      <c r="T1308" s="59"/>
      <c r="U1308" s="59"/>
      <c r="V1308" s="59"/>
    </row>
    <row r="1309" spans="7:22" ht="17.5" customHeight="1" thickBot="1" x14ac:dyDescent="0.45">
      <c r="G1309" s="66" t="s">
        <v>50</v>
      </c>
      <c r="H1309" s="93">
        <v>45754</v>
      </c>
      <c r="I1309" s="94">
        <v>18690.05078125</v>
      </c>
      <c r="J1309" s="70">
        <v>81.320594787597599</v>
      </c>
      <c r="K1309" s="85">
        <f t="shared" si="142"/>
        <v>210.21258150155788</v>
      </c>
      <c r="L1309" s="59"/>
      <c r="M1309" s="93">
        <v>45754</v>
      </c>
      <c r="N1309" s="86">
        <f t="shared" si="143"/>
        <v>23402.631770697531</v>
      </c>
      <c r="O1309" s="86">
        <f t="shared" si="144"/>
        <v>14655.588561913779</v>
      </c>
      <c r="P1309" s="86">
        <f t="shared" si="145"/>
        <v>20187.582920024688</v>
      </c>
      <c r="Q1309" s="61">
        <f t="shared" si="140"/>
        <v>58245.803252635997</v>
      </c>
      <c r="R1309" s="61">
        <f t="shared" si="146"/>
        <v>-12387.754324475571</v>
      </c>
      <c r="S1309" s="62">
        <f t="shared" si="141"/>
        <v>4.70188556593786</v>
      </c>
      <c r="T1309" s="59"/>
      <c r="U1309" s="59"/>
      <c r="V1309" s="59"/>
    </row>
    <row r="1310" spans="7:22" x14ac:dyDescent="0.4">
      <c r="G1310" s="64"/>
      <c r="H1310" s="83">
        <v>45761</v>
      </c>
      <c r="I1310" s="84">
        <v>18258.08984375</v>
      </c>
      <c r="J1310" s="70">
        <v>77.554733276367102</v>
      </c>
      <c r="K1310" s="85">
        <f t="shared" si="142"/>
        <v>210.33210839567019</v>
      </c>
      <c r="L1310" s="59"/>
      <c r="M1310" s="83">
        <v>45761</v>
      </c>
      <c r="N1310" s="86">
        <f t="shared" si="143"/>
        <v>22861.754547946526</v>
      </c>
      <c r="O1310" s="86">
        <f t="shared" si="144"/>
        <v>13976.905418561286</v>
      </c>
      <c r="P1310" s="86">
        <f t="shared" si="145"/>
        <v>20199.061581619677</v>
      </c>
      <c r="Q1310" s="61">
        <f t="shared" si="140"/>
        <v>57037.721548127491</v>
      </c>
      <c r="R1310" s="61">
        <f t="shared" si="146"/>
        <v>-12402.056136616384</v>
      </c>
      <c r="S1310" s="62">
        <f t="shared" si="141"/>
        <v>4.5990536504448469</v>
      </c>
      <c r="T1310" s="59"/>
      <c r="U1310" s="59"/>
      <c r="V1310" s="59"/>
    </row>
    <row r="1311" spans="7:22" x14ac:dyDescent="0.4">
      <c r="G1311" s="64"/>
      <c r="H1311" s="83">
        <v>45768</v>
      </c>
      <c r="I1311" s="84">
        <v>19432.560546875</v>
      </c>
      <c r="J1311" s="70">
        <v>87.463836669921804</v>
      </c>
      <c r="K1311" s="85">
        <f t="shared" si="142"/>
        <v>210.45170325278602</v>
      </c>
      <c r="L1311" s="59"/>
      <c r="M1311" s="83">
        <v>45768</v>
      </c>
      <c r="N1311" s="86">
        <f t="shared" si="143"/>
        <v>24332.360792541673</v>
      </c>
      <c r="O1311" s="86">
        <f t="shared" si="144"/>
        <v>15762.722931735078</v>
      </c>
      <c r="P1311" s="86">
        <f t="shared" si="145"/>
        <v>20210.546769982753</v>
      </c>
      <c r="Q1311" s="61">
        <f t="shared" si="140"/>
        <v>60305.630494259502</v>
      </c>
      <c r="R1311" s="61">
        <f t="shared" si="146"/>
        <v>-12416.37446037223</v>
      </c>
      <c r="S1311" s="62">
        <f t="shared" si="141"/>
        <v>4.8569436019128887</v>
      </c>
      <c r="T1311" s="59"/>
      <c r="U1311" s="59"/>
      <c r="V1311" s="59"/>
    </row>
    <row r="1312" spans="7:22" x14ac:dyDescent="0.4">
      <c r="G1312" s="64"/>
      <c r="H1312" s="83">
        <v>45775</v>
      </c>
      <c r="I1312" s="84">
        <v>20102.609375</v>
      </c>
      <c r="J1312" s="70">
        <v>93.437271118164006</v>
      </c>
      <c r="K1312" s="85">
        <f t="shared" si="142"/>
        <v>210.57136611154914</v>
      </c>
      <c r="L1312" s="59"/>
      <c r="M1312" s="83">
        <v>45775</v>
      </c>
      <c r="N1312" s="86">
        <f t="shared" si="143"/>
        <v>25171.358298569212</v>
      </c>
      <c r="O1312" s="86">
        <f t="shared" si="144"/>
        <v>16839.254624643352</v>
      </c>
      <c r="P1312" s="86">
        <f t="shared" si="145"/>
        <v>20222.038488825041</v>
      </c>
      <c r="Q1312" s="61">
        <f t="shared" si="140"/>
        <v>62232.651412037609</v>
      </c>
      <c r="R1312" s="61">
        <f t="shared" si="146"/>
        <v>-12430.709314805967</v>
      </c>
      <c r="S1312" s="62">
        <f t="shared" si="141"/>
        <v>5.0063636624431043</v>
      </c>
      <c r="T1312" s="59"/>
      <c r="U1312" s="59"/>
      <c r="V1312" s="59"/>
    </row>
    <row r="1313" spans="1:22" x14ac:dyDescent="0.4">
      <c r="G1313" s="64"/>
      <c r="H1313" s="83">
        <v>45782</v>
      </c>
      <c r="I1313" s="84">
        <v>20061.44921875</v>
      </c>
      <c r="J1313" s="70">
        <v>92.977783203125</v>
      </c>
      <c r="K1313" s="85">
        <f t="shared" si="142"/>
        <v>210.69109701062527</v>
      </c>
      <c r="L1313" s="59"/>
      <c r="M1313" s="83">
        <v>45782</v>
      </c>
      <c r="N1313" s="86">
        <f t="shared" si="143"/>
        <v>25119.819862873279</v>
      </c>
      <c r="O1313" s="86">
        <f t="shared" si="144"/>
        <v>16756.445763621468</v>
      </c>
      <c r="P1313" s="86">
        <f t="shared" si="145"/>
        <v>20233.536741859771</v>
      </c>
      <c r="Q1313" s="61">
        <f t="shared" si="140"/>
        <v>62109.802368354518</v>
      </c>
      <c r="R1313" s="61">
        <f t="shared" si="146"/>
        <v>-12445.060719002462</v>
      </c>
      <c r="S1313" s="62">
        <f t="shared" si="141"/>
        <v>4.9907191110380493</v>
      </c>
      <c r="T1313" s="59"/>
      <c r="U1313" s="59"/>
      <c r="V1313" s="59"/>
    </row>
    <row r="1314" spans="1:22" x14ac:dyDescent="0.4">
      <c r="G1314" s="64"/>
      <c r="H1314" s="83">
        <v>45789</v>
      </c>
      <c r="I1314" s="84">
        <v>21427.939453125</v>
      </c>
      <c r="J1314" s="70">
        <v>105.943519592285</v>
      </c>
      <c r="K1314" s="85">
        <f t="shared" si="142"/>
        <v>210.81089598870219</v>
      </c>
      <c r="L1314" s="59"/>
      <c r="M1314" s="83">
        <v>45789</v>
      </c>
      <c r="N1314" s="86">
        <f t="shared" si="143"/>
        <v>26830.862178788993</v>
      </c>
      <c r="O1314" s="86">
        <f t="shared" si="144"/>
        <v>19093.129335822086</v>
      </c>
      <c r="P1314" s="86">
        <f t="shared" si="145"/>
        <v>20245.041532802286</v>
      </c>
      <c r="Q1314" s="61">
        <f t="shared" si="140"/>
        <v>66169.033047413366</v>
      </c>
      <c r="R1314" s="61">
        <f t="shared" si="146"/>
        <v>-12459.428692068615</v>
      </c>
      <c r="S1314" s="62">
        <f t="shared" si="141"/>
        <v>5.3107598014935506</v>
      </c>
      <c r="T1314" s="59"/>
      <c r="U1314" s="59"/>
      <c r="V1314" s="59"/>
    </row>
    <row r="1315" spans="1:22" x14ac:dyDescent="0.4">
      <c r="G1315" s="64"/>
      <c r="H1315" s="83">
        <v>45796</v>
      </c>
      <c r="I1315" s="84">
        <v>20915.66015625</v>
      </c>
      <c r="J1315" s="70">
        <v>100.829147338867</v>
      </c>
      <c r="K1315" s="85">
        <f t="shared" si="142"/>
        <v>210.93076308448957</v>
      </c>
      <c r="L1315" s="59"/>
      <c r="M1315" s="83">
        <v>45796</v>
      </c>
      <c r="N1315" s="86">
        <f t="shared" si="143"/>
        <v>26189.414817899818</v>
      </c>
      <c r="O1315" s="86">
        <f t="shared" si="144"/>
        <v>18171.417736265594</v>
      </c>
      <c r="P1315" s="86">
        <f t="shared" si="145"/>
        <v>20256.552865370038</v>
      </c>
      <c r="Q1315" s="61">
        <f t="shared" si="140"/>
        <v>64617.385419535451</v>
      </c>
      <c r="R1315" s="61">
        <f t="shared" si="146"/>
        <v>-12473.813253133389</v>
      </c>
      <c r="S1315" s="62">
        <f t="shared" si="141"/>
        <v>5.1802431308087558</v>
      </c>
      <c r="T1315" s="59"/>
      <c r="U1315" s="59"/>
      <c r="V1315" s="59"/>
    </row>
    <row r="1316" spans="1:22" x14ac:dyDescent="0.4">
      <c r="G1316" s="64"/>
      <c r="H1316" s="83">
        <v>45803</v>
      </c>
      <c r="I1316" s="84">
        <v>21340.990234375</v>
      </c>
      <c r="J1316" s="70">
        <v>104.614990234375</v>
      </c>
      <c r="K1316" s="85">
        <f t="shared" si="142"/>
        <v>211.05069833671919</v>
      </c>
      <c r="L1316" s="59"/>
      <c r="M1316" s="83">
        <v>45803</v>
      </c>
      <c r="N1316" s="86">
        <f t="shared" si="143"/>
        <v>26721.989250995906</v>
      </c>
      <c r="O1316" s="86">
        <f t="shared" si="144"/>
        <v>18853.701922473632</v>
      </c>
      <c r="P1316" s="86">
        <f t="shared" si="145"/>
        <v>20268.070743282602</v>
      </c>
      <c r="Q1316" s="61">
        <f t="shared" si="140"/>
        <v>65843.761916752148</v>
      </c>
      <c r="R1316" s="61">
        <f t="shared" si="146"/>
        <v>-12488.214421347828</v>
      </c>
      <c r="S1316" s="62">
        <f t="shared" si="141"/>
        <v>5.2724720840952513</v>
      </c>
      <c r="T1316" s="59"/>
      <c r="U1316" s="59"/>
      <c r="V1316" s="59"/>
    </row>
    <row r="1317" spans="1:22" x14ac:dyDescent="0.4">
      <c r="G1317" s="64"/>
      <c r="H1317" s="83">
        <v>45810</v>
      </c>
      <c r="I1317" s="84">
        <v>21761.7890625</v>
      </c>
      <c r="J1317" s="70">
        <v>108.830345153808</v>
      </c>
      <c r="K1317" s="85">
        <f t="shared" si="142"/>
        <v>211.1707017841448</v>
      </c>
      <c r="L1317" s="59"/>
      <c r="M1317" s="83">
        <v>45810</v>
      </c>
      <c r="N1317" s="86">
        <f t="shared" si="143"/>
        <v>27248.889907361692</v>
      </c>
      <c r="O1317" s="86">
        <f t="shared" si="144"/>
        <v>19613.392717935829</v>
      </c>
      <c r="P1317" s="86">
        <f t="shared" si="145"/>
        <v>20279.595170261655</v>
      </c>
      <c r="Q1317" s="61">
        <f t="shared" si="140"/>
        <v>67141.87779555918</v>
      </c>
      <c r="R1317" s="61">
        <f t="shared" si="146"/>
        <v>-12502.632215885085</v>
      </c>
      <c r="S1317" s="62">
        <f t="shared" si="141"/>
        <v>5.3702193775045854</v>
      </c>
      <c r="T1317" s="59"/>
      <c r="U1317" s="59"/>
      <c r="V1317" s="59"/>
    </row>
    <row r="1318" spans="1:22" x14ac:dyDescent="0.4">
      <c r="G1318" s="64"/>
      <c r="H1318" s="83">
        <v>45817</v>
      </c>
      <c r="I1318" s="84">
        <v>21631.0390625</v>
      </c>
      <c r="J1318" s="70">
        <v>107.491821289062</v>
      </c>
      <c r="K1318" s="85">
        <f t="shared" si="142"/>
        <v>211.29077346554217</v>
      </c>
      <c r="L1318" s="59"/>
      <c r="M1318" s="83">
        <v>45817</v>
      </c>
      <c r="N1318" s="86">
        <f t="shared" si="143"/>
        <v>27085.172101571221</v>
      </c>
      <c r="O1318" s="86">
        <f t="shared" si="144"/>
        <v>19372.164095675285</v>
      </c>
      <c r="P1318" s="86">
        <f t="shared" si="145"/>
        <v>20291.126150030999</v>
      </c>
      <c r="Q1318" s="61">
        <f t="shared" si="140"/>
        <v>66748.462347277498</v>
      </c>
      <c r="R1318" s="61">
        <f t="shared" si="146"/>
        <v>-12517.066655940454</v>
      </c>
      <c r="S1318" s="62">
        <f t="shared" si="141"/>
        <v>5.3325962209843674</v>
      </c>
      <c r="T1318" s="59"/>
      <c r="U1318" s="59"/>
      <c r="V1318" s="59"/>
    </row>
    <row r="1319" spans="1:22" ht="17.5" customHeight="1" x14ac:dyDescent="0.4">
      <c r="A1319" s="4"/>
      <c r="G1319" s="64"/>
      <c r="H1319" s="83">
        <v>45824</v>
      </c>
      <c r="I1319" s="84">
        <v>21626.390625</v>
      </c>
      <c r="J1319" s="70">
        <v>107.23210144042901</v>
      </c>
      <c r="K1319" s="85">
        <f t="shared" si="142"/>
        <v>211.41091341970917</v>
      </c>
      <c r="L1319" s="85"/>
      <c r="M1319" s="83">
        <v>45824</v>
      </c>
      <c r="N1319" s="86">
        <f t="shared" si="143"/>
        <v>27079.351589235815</v>
      </c>
      <c r="O1319" s="86">
        <f t="shared" si="144"/>
        <v>19325.357413396712</v>
      </c>
      <c r="P1319" s="86">
        <f t="shared" si="145"/>
        <v>20302.663686316555</v>
      </c>
      <c r="Q1319" s="61">
        <f t="shared" si="140"/>
        <v>66707.372688949079</v>
      </c>
      <c r="R1319" s="61">
        <f t="shared" si="146"/>
        <v>-12531.517760731385</v>
      </c>
      <c r="S1319" s="62">
        <f t="shared" si="141"/>
        <v>5.3231678686186363</v>
      </c>
      <c r="T1319" s="59"/>
      <c r="U1319" s="59"/>
      <c r="V1319" s="59"/>
    </row>
    <row r="1320" spans="1:22" ht="17.5" customHeight="1" thickBot="1" x14ac:dyDescent="0.45">
      <c r="G1320" s="67" t="s">
        <v>51</v>
      </c>
      <c r="H1320" s="97">
        <v>45831</v>
      </c>
      <c r="I1320" s="98">
        <v>22534.19921875</v>
      </c>
      <c r="J1320" s="70">
        <v>116.10235595703099</v>
      </c>
      <c r="K1320" s="85">
        <f t="shared" si="142"/>
        <v>211.53112168546571</v>
      </c>
      <c r="L1320" s="59"/>
      <c r="M1320" s="97">
        <v>45831</v>
      </c>
      <c r="N1320" s="86">
        <f t="shared" si="143"/>
        <v>28216.058518845621</v>
      </c>
      <c r="O1320" s="86">
        <f t="shared" si="144"/>
        <v>20923.953697330959</v>
      </c>
      <c r="P1320" s="86">
        <f t="shared" si="145"/>
        <v>20314.207782846355</v>
      </c>
      <c r="Q1320" s="61">
        <f t="shared" si="140"/>
        <v>69454.219999022927</v>
      </c>
      <c r="R1320" s="61">
        <f t="shared" si="146"/>
        <v>-12545.985549497518</v>
      </c>
      <c r="S1320" s="62">
        <f t="shared" si="141"/>
        <v>5.5359716241506955</v>
      </c>
      <c r="T1320" s="59"/>
      <c r="U1320" s="59"/>
      <c r="V1320" s="59"/>
    </row>
    <row r="1321" spans="1:22" x14ac:dyDescent="0.4">
      <c r="G1321" s="64"/>
      <c r="H1321" s="83">
        <v>45838</v>
      </c>
      <c r="I1321" s="84">
        <v>22866.970703125</v>
      </c>
      <c r="J1321" s="70">
        <v>119.48999786376901</v>
      </c>
      <c r="K1321" s="85">
        <f t="shared" si="142"/>
        <v>211.65139830165373</v>
      </c>
      <c r="L1321" s="59"/>
      <c r="M1321" s="83">
        <v>45838</v>
      </c>
      <c r="N1321" s="86">
        <f t="shared" si="143"/>
        <v>28632.736279851451</v>
      </c>
      <c r="O1321" s="86">
        <f t="shared" si="144"/>
        <v>21534.474145563356</v>
      </c>
      <c r="P1321" s="86">
        <f t="shared" si="145"/>
        <v>20325.758443350554</v>
      </c>
      <c r="Q1321" s="61">
        <f t="shared" si="140"/>
        <v>70492.968868765369</v>
      </c>
      <c r="R1321" s="61">
        <f t="shared" si="146"/>
        <v>-12560.470041500703</v>
      </c>
      <c r="S1321" s="62">
        <f t="shared" si="141"/>
        <v>5.6122874889117602</v>
      </c>
      <c r="T1321" s="59"/>
      <c r="U1321" s="59"/>
      <c r="V1321" s="59"/>
    </row>
    <row r="1322" spans="1:22" x14ac:dyDescent="0.4">
      <c r="G1322" s="64"/>
      <c r="H1322" s="83">
        <v>45845</v>
      </c>
      <c r="I1322" s="84">
        <v>22780.599609375</v>
      </c>
      <c r="J1322" s="70">
        <v>118.5</v>
      </c>
      <c r="K1322" s="85">
        <f t="shared" si="142"/>
        <v>211.77174330713731</v>
      </c>
      <c r="L1322" s="59"/>
      <c r="M1322" s="83">
        <v>45845</v>
      </c>
      <c r="N1322" s="86">
        <f t="shared" si="143"/>
        <v>28524.587247710166</v>
      </c>
      <c r="O1322" s="86">
        <f t="shared" si="144"/>
        <v>21356.056840494839</v>
      </c>
      <c r="P1322" s="86">
        <f t="shared" si="145"/>
        <v>20337.315671561428</v>
      </c>
      <c r="Q1322" s="61">
        <f t="shared" si="140"/>
        <v>70217.95975976644</v>
      </c>
      <c r="R1322" s="61">
        <f t="shared" si="146"/>
        <v>-12574.971256025028</v>
      </c>
      <c r="S1322" s="62">
        <f t="shared" si="141"/>
        <v>5.5839459454925597</v>
      </c>
      <c r="T1322" s="59"/>
      <c r="U1322" s="59"/>
      <c r="V1322" s="59"/>
    </row>
    <row r="1323" spans="1:22" ht="17.5" customHeight="1" thickBot="1" x14ac:dyDescent="0.45">
      <c r="G1323" s="72" t="s">
        <v>49</v>
      </c>
      <c r="H1323" s="90">
        <v>45852</v>
      </c>
      <c r="I1323" s="91">
        <v>23065.474609375</v>
      </c>
      <c r="J1323" s="73">
        <v>121.370002746582</v>
      </c>
      <c r="K1323" s="92">
        <f t="shared" si="142"/>
        <v>211.89215674080262</v>
      </c>
      <c r="L1323" s="74"/>
      <c r="M1323" s="90">
        <v>45852</v>
      </c>
      <c r="N1323" s="86">
        <f t="shared" si="143"/>
        <v>28881.291721320569</v>
      </c>
      <c r="O1323" s="86">
        <f t="shared" si="144"/>
        <v>21873.2884167681</v>
      </c>
      <c r="P1323" s="86">
        <f t="shared" si="145"/>
        <v>20348.879471213379</v>
      </c>
      <c r="Q1323" s="75">
        <f t="shared" si="140"/>
        <v>71103.459609302052</v>
      </c>
      <c r="R1323" s="61">
        <f t="shared" si="146"/>
        <v>-12789.489212376848</v>
      </c>
      <c r="S1323" s="76">
        <f t="shared" si="141"/>
        <v>5.5595230136706855</v>
      </c>
      <c r="T1323" s="74"/>
      <c r="U1323" s="74"/>
      <c r="V1323" s="74"/>
    </row>
    <row r="1324" spans="1:22" ht="17.5" customHeight="1" thickTop="1" x14ac:dyDescent="0.4">
      <c r="G1324" s="59"/>
      <c r="H1324" s="99"/>
      <c r="I1324" s="60"/>
      <c r="J1324" s="70"/>
      <c r="K1324" s="85"/>
      <c r="L1324" s="59"/>
      <c r="M1324" s="100"/>
      <c r="N1324" s="86"/>
      <c r="O1324" s="86"/>
      <c r="P1324" s="86"/>
      <c r="Q1324" s="61"/>
      <c r="R1324" s="61"/>
      <c r="S1324" s="62"/>
      <c r="T1324" s="59"/>
      <c r="U1324" s="59"/>
      <c r="V1324" s="59"/>
    </row>
    <row r="1325" spans="1:22" x14ac:dyDescent="0.4">
      <c r="G1325" s="59"/>
      <c r="H1325" s="99"/>
      <c r="I1325" s="60"/>
      <c r="J1325" s="70"/>
      <c r="K1325" s="85"/>
      <c r="L1325" s="59"/>
      <c r="M1325" s="100"/>
      <c r="N1325" s="86"/>
      <c r="O1325" s="86"/>
      <c r="P1325" s="86"/>
      <c r="Q1325" s="61"/>
      <c r="R1325" s="61"/>
      <c r="S1325" s="62"/>
      <c r="T1325" s="59"/>
      <c r="U1325" s="59"/>
      <c r="V1325" s="59"/>
    </row>
    <row r="1326" spans="1:22" x14ac:dyDescent="0.4">
      <c r="E1326" s="4"/>
      <c r="F1326" s="4"/>
      <c r="G1326" s="59"/>
      <c r="H1326" s="99"/>
      <c r="I1326" s="60"/>
      <c r="J1326" s="70"/>
      <c r="K1326" s="85"/>
      <c r="L1326" s="59"/>
      <c r="M1326" s="100"/>
      <c r="N1326" s="86"/>
      <c r="O1326" s="86"/>
      <c r="P1326" s="86"/>
      <c r="Q1326" s="61"/>
      <c r="R1326" s="61"/>
      <c r="S1326" s="62"/>
      <c r="T1326" s="59"/>
      <c r="U1326" s="59"/>
      <c r="V1326" s="59"/>
    </row>
    <row r="1327" spans="1:22" x14ac:dyDescent="0.4">
      <c r="B1327" s="27"/>
      <c r="C1327" s="4"/>
      <c r="D1327" s="4"/>
      <c r="G1327" s="59"/>
      <c r="H1327" s="99"/>
      <c r="I1327" s="60"/>
      <c r="J1327" s="70"/>
      <c r="K1327" s="85"/>
      <c r="L1327" s="59"/>
      <c r="M1327" s="100"/>
      <c r="N1327" s="86"/>
      <c r="O1327" s="86"/>
      <c r="P1327" s="86"/>
      <c r="Q1327" s="61"/>
      <c r="R1327" s="61"/>
      <c r="S1327" s="62"/>
      <c r="T1327" s="59"/>
      <c r="U1327" s="59"/>
      <c r="V1327" s="59"/>
    </row>
    <row r="1328" spans="1:22" x14ac:dyDescent="0.4">
      <c r="G1328" s="59"/>
      <c r="H1328" s="99"/>
      <c r="I1328" s="60"/>
      <c r="J1328" s="70"/>
      <c r="K1328" s="85"/>
      <c r="L1328" s="59"/>
      <c r="M1328" s="100"/>
      <c r="N1328" s="86"/>
      <c r="O1328" s="86"/>
      <c r="P1328" s="86"/>
      <c r="Q1328" s="61"/>
      <c r="R1328" s="61"/>
      <c r="S1328" s="62"/>
      <c r="T1328" s="59"/>
      <c r="U1328" s="59"/>
      <c r="V1328" s="59"/>
    </row>
    <row r="1329" spans="7:22" x14ac:dyDescent="0.4">
      <c r="G1329" s="59"/>
      <c r="H1329" s="99"/>
      <c r="I1329" s="60"/>
      <c r="J1329" s="70"/>
      <c r="K1329" s="85"/>
      <c r="L1329" s="59"/>
      <c r="M1329" s="100"/>
      <c r="N1329" s="86"/>
      <c r="O1329" s="86"/>
      <c r="P1329" s="86"/>
      <c r="Q1329" s="61"/>
      <c r="R1329" s="61"/>
      <c r="S1329" s="62"/>
      <c r="T1329" s="59"/>
      <c r="U1329" s="59"/>
      <c r="V1329" s="59"/>
    </row>
    <row r="1330" spans="7:22" x14ac:dyDescent="0.4">
      <c r="G1330" s="59"/>
      <c r="H1330" s="99"/>
      <c r="I1330" s="60"/>
      <c r="J1330" s="70"/>
      <c r="K1330" s="85"/>
      <c r="L1330" s="59"/>
      <c r="M1330" s="100"/>
      <c r="N1330" s="86"/>
      <c r="O1330" s="86"/>
      <c r="P1330" s="86"/>
      <c r="Q1330" s="61"/>
      <c r="R1330" s="61"/>
      <c r="S1330" s="62"/>
      <c r="T1330" s="59"/>
      <c r="U1330" s="59"/>
      <c r="V1330" s="59"/>
    </row>
    <row r="1331" spans="7:22" x14ac:dyDescent="0.4">
      <c r="G1331" s="59"/>
      <c r="H1331" s="99"/>
      <c r="I1331" s="60"/>
      <c r="J1331" s="70"/>
      <c r="K1331" s="85"/>
      <c r="L1331" s="59"/>
      <c r="M1331" s="100"/>
      <c r="N1331" s="86"/>
      <c r="O1331" s="86"/>
      <c r="P1331" s="86"/>
      <c r="Q1331" s="61"/>
      <c r="R1331" s="61"/>
      <c r="S1331" s="62"/>
      <c r="T1331" s="59"/>
      <c r="U1331" s="59"/>
      <c r="V1331" s="59"/>
    </row>
    <row r="1332" spans="7:22" x14ac:dyDescent="0.4">
      <c r="G1332" s="59"/>
      <c r="H1332" s="99"/>
      <c r="I1332" s="60"/>
      <c r="J1332" s="70"/>
      <c r="K1332" s="85"/>
      <c r="L1332" s="59"/>
      <c r="M1332" s="100"/>
      <c r="N1332" s="86"/>
      <c r="O1332" s="86"/>
      <c r="P1332" s="86"/>
      <c r="Q1332" s="61"/>
      <c r="R1332" s="61"/>
      <c r="S1332" s="62"/>
      <c r="T1332" s="59"/>
      <c r="U1332" s="59"/>
      <c r="V1332" s="59"/>
    </row>
    <row r="1333" spans="7:22" x14ac:dyDescent="0.4">
      <c r="G1333" s="59"/>
      <c r="H1333" s="99"/>
      <c r="I1333" s="60"/>
      <c r="J1333" s="70"/>
      <c r="K1333" s="85"/>
      <c r="L1333" s="59"/>
      <c r="M1333" s="100"/>
      <c r="N1333" s="86"/>
      <c r="O1333" s="86"/>
      <c r="P1333" s="86"/>
      <c r="Q1333" s="61"/>
      <c r="R1333" s="61"/>
      <c r="S1333" s="62"/>
      <c r="T1333" s="59"/>
      <c r="U1333" s="59"/>
      <c r="V1333" s="59"/>
    </row>
    <row r="1334" spans="7:22" x14ac:dyDescent="0.4">
      <c r="G1334" s="59"/>
      <c r="H1334" s="99"/>
      <c r="I1334" s="60"/>
      <c r="J1334" s="70"/>
      <c r="K1334" s="85"/>
      <c r="L1334" s="59"/>
      <c r="M1334" s="100"/>
      <c r="N1334" s="86"/>
      <c r="O1334" s="86"/>
      <c r="P1334" s="86"/>
      <c r="Q1334" s="61"/>
      <c r="R1334" s="61"/>
      <c r="S1334" s="62"/>
      <c r="T1334" s="59"/>
      <c r="U1334" s="59"/>
      <c r="V1334" s="59"/>
    </row>
    <row r="1335" spans="7:22" x14ac:dyDescent="0.4">
      <c r="G1335" s="59"/>
      <c r="H1335" s="99"/>
      <c r="I1335" s="60"/>
      <c r="J1335" s="70"/>
      <c r="K1335" s="85"/>
      <c r="L1335" s="59"/>
      <c r="M1335" s="100"/>
      <c r="N1335" s="86"/>
      <c r="O1335" s="86"/>
      <c r="P1335" s="86"/>
      <c r="Q1335" s="61"/>
      <c r="R1335" s="61"/>
      <c r="S1335" s="62"/>
      <c r="T1335" s="59"/>
      <c r="U1335" s="59"/>
      <c r="V1335" s="59"/>
    </row>
    <row r="1336" spans="7:22" x14ac:dyDescent="0.4">
      <c r="G1336" s="59"/>
      <c r="H1336" s="99"/>
      <c r="I1336" s="60"/>
      <c r="J1336" s="70"/>
      <c r="K1336" s="85"/>
      <c r="L1336" s="59"/>
      <c r="M1336" s="100"/>
      <c r="N1336" s="86"/>
      <c r="O1336" s="86"/>
      <c r="P1336" s="86"/>
      <c r="Q1336" s="61"/>
      <c r="R1336" s="61"/>
      <c r="S1336" s="62"/>
      <c r="T1336" s="59"/>
      <c r="U1336" s="59"/>
      <c r="V1336" s="59"/>
    </row>
    <row r="1337" spans="7:22" x14ac:dyDescent="0.4">
      <c r="G1337" s="59"/>
      <c r="H1337" s="99"/>
      <c r="I1337" s="60"/>
      <c r="J1337" s="70"/>
      <c r="K1337" s="85"/>
      <c r="L1337" s="59"/>
      <c r="M1337" s="100"/>
      <c r="N1337" s="86"/>
      <c r="O1337" s="86"/>
      <c r="P1337" s="86"/>
      <c r="Q1337" s="61"/>
      <c r="R1337" s="61"/>
      <c r="S1337" s="62"/>
      <c r="T1337" s="59"/>
      <c r="U1337" s="59"/>
      <c r="V1337" s="59"/>
    </row>
    <row r="1338" spans="7:22" x14ac:dyDescent="0.4">
      <c r="G1338" s="59"/>
      <c r="H1338" s="99"/>
      <c r="I1338" s="60"/>
      <c r="J1338" s="70"/>
      <c r="K1338" s="85"/>
      <c r="L1338" s="59"/>
      <c r="M1338" s="100"/>
      <c r="N1338" s="86"/>
      <c r="O1338" s="86"/>
      <c r="P1338" s="86"/>
      <c r="Q1338" s="61"/>
      <c r="R1338" s="61"/>
      <c r="S1338" s="62"/>
      <c r="T1338" s="59"/>
      <c r="U1338" s="59"/>
      <c r="V1338" s="59"/>
    </row>
    <row r="1339" spans="7:22" x14ac:dyDescent="0.4">
      <c r="G1339" s="59"/>
      <c r="H1339" s="99"/>
      <c r="I1339" s="60"/>
      <c r="J1339" s="70"/>
      <c r="K1339" s="85"/>
      <c r="L1339" s="59"/>
      <c r="M1339" s="100"/>
      <c r="N1339" s="86"/>
      <c r="O1339" s="86"/>
      <c r="P1339" s="86"/>
      <c r="Q1339" s="61"/>
      <c r="R1339" s="61"/>
      <c r="S1339" s="62"/>
      <c r="T1339" s="59"/>
      <c r="U1339" s="59"/>
      <c r="V1339" s="59"/>
    </row>
    <row r="1340" spans="7:22" x14ac:dyDescent="0.4">
      <c r="G1340" s="59"/>
      <c r="H1340" s="99"/>
      <c r="I1340" s="60"/>
      <c r="J1340" s="70"/>
      <c r="K1340" s="85"/>
      <c r="L1340" s="59"/>
      <c r="M1340" s="100"/>
      <c r="N1340" s="86"/>
      <c r="O1340" s="86"/>
      <c r="P1340" s="86"/>
      <c r="Q1340" s="61"/>
      <c r="R1340" s="61"/>
      <c r="S1340" s="62"/>
      <c r="T1340" s="59"/>
      <c r="U1340" s="59"/>
      <c r="V1340" s="59"/>
    </row>
    <row r="1341" spans="7:22" x14ac:dyDescent="0.4">
      <c r="G1341" s="59"/>
      <c r="H1341" s="99"/>
      <c r="I1341" s="60"/>
      <c r="J1341" s="70"/>
      <c r="K1341" s="85"/>
      <c r="L1341" s="59"/>
      <c r="M1341" s="100"/>
      <c r="N1341" s="86"/>
      <c r="O1341" s="86"/>
      <c r="P1341" s="86"/>
      <c r="Q1341" s="61"/>
      <c r="R1341" s="61"/>
      <c r="S1341" s="62"/>
      <c r="T1341" s="59"/>
      <c r="U1341" s="59"/>
      <c r="V1341" s="59"/>
    </row>
    <row r="1342" spans="7:22" x14ac:dyDescent="0.4">
      <c r="G1342" s="59"/>
      <c r="H1342" s="99"/>
      <c r="I1342" s="60"/>
      <c r="J1342" s="70"/>
      <c r="K1342" s="85"/>
      <c r="L1342" s="59"/>
      <c r="M1342" s="100"/>
      <c r="N1342" s="86"/>
      <c r="O1342" s="86"/>
      <c r="P1342" s="86"/>
      <c r="Q1342" s="61"/>
      <c r="R1342" s="61"/>
      <c r="S1342" s="62"/>
      <c r="T1342" s="59"/>
      <c r="U1342" s="59"/>
      <c r="V1342" s="59"/>
    </row>
    <row r="1343" spans="7:22" x14ac:dyDescent="0.4">
      <c r="G1343" s="59"/>
      <c r="H1343" s="99"/>
      <c r="I1343" s="60"/>
      <c r="J1343" s="70"/>
      <c r="K1343" s="85"/>
      <c r="L1343" s="59"/>
      <c r="M1343" s="100"/>
      <c r="N1343" s="86"/>
      <c r="O1343" s="86"/>
      <c r="P1343" s="86"/>
      <c r="Q1343" s="61"/>
      <c r="R1343" s="61"/>
      <c r="S1343" s="62"/>
      <c r="T1343" s="59"/>
      <c r="U1343" s="59"/>
      <c r="V1343" s="59"/>
    </row>
    <row r="1344" spans="7:22" x14ac:dyDescent="0.4">
      <c r="G1344" s="59"/>
      <c r="H1344" s="99"/>
      <c r="I1344" s="60"/>
      <c r="J1344" s="70"/>
      <c r="K1344" s="85"/>
      <c r="L1344" s="59"/>
      <c r="M1344" s="100"/>
      <c r="N1344" s="86"/>
      <c r="O1344" s="86"/>
      <c r="P1344" s="86"/>
      <c r="Q1344" s="61"/>
      <c r="R1344" s="61"/>
      <c r="S1344" s="62"/>
      <c r="T1344" s="59"/>
      <c r="U1344" s="59"/>
      <c r="V1344" s="59"/>
    </row>
    <row r="1345" spans="7:22" x14ac:dyDescent="0.4">
      <c r="G1345" s="59"/>
      <c r="H1345" s="99"/>
      <c r="I1345" s="60"/>
      <c r="J1345" s="70"/>
      <c r="K1345" s="85"/>
      <c r="L1345" s="59"/>
      <c r="M1345" s="100"/>
      <c r="N1345" s="86"/>
      <c r="O1345" s="86"/>
      <c r="P1345" s="86"/>
      <c r="Q1345" s="61"/>
      <c r="R1345" s="61"/>
      <c r="S1345" s="62"/>
      <c r="T1345" s="59"/>
      <c r="U1345" s="59"/>
      <c r="V1345" s="59"/>
    </row>
    <row r="1346" spans="7:22" x14ac:dyDescent="0.4">
      <c r="G1346" s="59"/>
      <c r="H1346" s="99"/>
      <c r="I1346" s="60"/>
      <c r="J1346" s="70"/>
      <c r="K1346" s="85"/>
      <c r="L1346" s="59"/>
      <c r="M1346" s="100"/>
      <c r="N1346" s="86"/>
      <c r="O1346" s="86"/>
      <c r="P1346" s="86"/>
      <c r="Q1346" s="61"/>
      <c r="R1346" s="61"/>
      <c r="S1346" s="62"/>
      <c r="T1346" s="59"/>
      <c r="U1346" s="59"/>
      <c r="V1346" s="59"/>
    </row>
    <row r="1347" spans="7:22" x14ac:dyDescent="0.4">
      <c r="G1347" s="59"/>
      <c r="H1347" s="99"/>
      <c r="I1347" s="60"/>
      <c r="J1347" s="70"/>
      <c r="K1347" s="85"/>
      <c r="L1347" s="59"/>
      <c r="M1347" s="100"/>
      <c r="N1347" s="86"/>
      <c r="O1347" s="86"/>
      <c r="P1347" s="86"/>
      <c r="Q1347" s="61"/>
      <c r="R1347" s="61"/>
      <c r="S1347" s="62"/>
      <c r="T1347" s="59"/>
      <c r="U1347" s="59"/>
      <c r="V1347" s="59"/>
    </row>
    <row r="1348" spans="7:22" x14ac:dyDescent="0.4">
      <c r="G1348" s="59"/>
      <c r="H1348" s="99"/>
      <c r="I1348" s="60"/>
      <c r="J1348" s="70"/>
      <c r="K1348" s="85"/>
      <c r="L1348" s="59"/>
      <c r="M1348" s="100"/>
      <c r="N1348" s="86"/>
      <c r="O1348" s="86"/>
      <c r="P1348" s="86"/>
      <c r="Q1348" s="61"/>
      <c r="R1348" s="61"/>
      <c r="S1348" s="62"/>
      <c r="T1348" s="59"/>
      <c r="U1348" s="59"/>
      <c r="V1348" s="59"/>
    </row>
    <row r="1349" spans="7:22" x14ac:dyDescent="0.4">
      <c r="G1349" s="59"/>
      <c r="H1349" s="99"/>
      <c r="I1349" s="60"/>
      <c r="J1349" s="70"/>
      <c r="K1349" s="85"/>
      <c r="L1349" s="59"/>
      <c r="M1349" s="100"/>
      <c r="N1349" s="86"/>
      <c r="O1349" s="86"/>
      <c r="P1349" s="86"/>
      <c r="Q1349" s="61"/>
      <c r="R1349" s="61"/>
      <c r="S1349" s="62"/>
      <c r="T1349" s="59"/>
      <c r="U1349" s="59"/>
      <c r="V1349" s="59"/>
    </row>
    <row r="1350" spans="7:22" x14ac:dyDescent="0.4">
      <c r="G1350" s="59"/>
      <c r="H1350" s="99"/>
      <c r="I1350" s="60"/>
      <c r="J1350" s="70"/>
      <c r="K1350" s="85"/>
      <c r="L1350" s="59"/>
      <c r="M1350" s="100"/>
      <c r="N1350" s="86"/>
      <c r="O1350" s="86"/>
      <c r="P1350" s="86"/>
      <c r="Q1350" s="61"/>
      <c r="R1350" s="61"/>
      <c r="S1350" s="62"/>
      <c r="T1350" s="59"/>
      <c r="U1350" s="59"/>
      <c r="V1350" s="59"/>
    </row>
    <row r="1351" spans="7:22" x14ac:dyDescent="0.4">
      <c r="G1351" s="59"/>
      <c r="H1351" s="99"/>
      <c r="I1351" s="60"/>
      <c r="J1351" s="70"/>
      <c r="K1351" s="85"/>
      <c r="L1351" s="59"/>
      <c r="M1351" s="100"/>
      <c r="N1351" s="86"/>
      <c r="O1351" s="86"/>
      <c r="P1351" s="86"/>
      <c r="Q1351" s="61"/>
      <c r="R1351" s="61"/>
      <c r="S1351" s="62"/>
      <c r="T1351" s="59"/>
      <c r="U1351" s="59"/>
      <c r="V1351" s="59"/>
    </row>
    <row r="1352" spans="7:22" ht="17.5" customHeight="1" thickBot="1" x14ac:dyDescent="0.45">
      <c r="G1352" s="59"/>
      <c r="H1352" s="99"/>
      <c r="I1352" s="60"/>
      <c r="J1352" s="70"/>
      <c r="K1352" s="85"/>
      <c r="L1352" s="59"/>
      <c r="M1352" s="100"/>
      <c r="N1352" s="86"/>
      <c r="O1352" s="86"/>
      <c r="P1352" s="86"/>
      <c r="Q1352" s="61"/>
      <c r="R1352" s="61"/>
      <c r="S1352" s="62"/>
      <c r="T1352" s="59"/>
      <c r="U1352" s="59"/>
      <c r="V1352" s="59"/>
    </row>
    <row r="1353" spans="7:22" ht="17.5" customHeight="1" thickBot="1" x14ac:dyDescent="0.45">
      <c r="G1353" s="59"/>
      <c r="H1353" s="99"/>
      <c r="I1353" s="60"/>
      <c r="J1353" s="70"/>
      <c r="K1353" s="85"/>
      <c r="L1353" s="59"/>
      <c r="M1353" s="100"/>
      <c r="N1353" s="86"/>
      <c r="O1353" s="86"/>
      <c r="P1353" s="86"/>
      <c r="Q1353" s="61"/>
      <c r="R1353" s="61"/>
      <c r="S1353" s="62"/>
      <c r="T1353" s="59"/>
      <c r="U1353" s="59"/>
      <c r="V1353" s="59"/>
    </row>
    <row r="1354" spans="7:22" x14ac:dyDescent="0.4">
      <c r="G1354" s="59"/>
      <c r="H1354" s="99"/>
      <c r="I1354" s="60"/>
      <c r="J1354" s="70"/>
      <c r="K1354" s="85"/>
      <c r="L1354" s="59"/>
      <c r="M1354" s="100"/>
      <c r="N1354" s="86"/>
      <c r="O1354" s="86"/>
      <c r="P1354" s="86"/>
      <c r="Q1354" s="61"/>
      <c r="R1354" s="61"/>
      <c r="S1354" s="62"/>
      <c r="T1354" s="59"/>
      <c r="U1354" s="59"/>
      <c r="V1354" s="59"/>
    </row>
    <row r="1355" spans="7:22" x14ac:dyDescent="0.4">
      <c r="G1355" s="59"/>
      <c r="H1355" s="99"/>
      <c r="I1355" s="60"/>
      <c r="J1355" s="70"/>
      <c r="K1355" s="85"/>
      <c r="L1355" s="59"/>
      <c r="M1355" s="100"/>
      <c r="N1355" s="86"/>
      <c r="O1355" s="86"/>
      <c r="P1355" s="86"/>
      <c r="Q1355" s="61"/>
      <c r="R1355" s="61"/>
      <c r="S1355" s="62"/>
      <c r="T1355" s="59"/>
      <c r="U1355" s="59"/>
      <c r="V1355" s="59"/>
    </row>
    <row r="1356" spans="7:22" x14ac:dyDescent="0.4">
      <c r="G1356" s="59"/>
      <c r="H1356" s="99"/>
      <c r="I1356" s="60"/>
      <c r="J1356" s="70"/>
      <c r="K1356" s="85"/>
      <c r="L1356" s="59"/>
      <c r="M1356" s="100"/>
      <c r="N1356" s="86"/>
      <c r="O1356" s="86"/>
      <c r="P1356" s="86"/>
      <c r="Q1356" s="61"/>
      <c r="R1356" s="61"/>
      <c r="S1356" s="62"/>
      <c r="T1356" s="59"/>
      <c r="U1356" s="59"/>
      <c r="V1356" s="59"/>
    </row>
    <row r="1357" spans="7:22" x14ac:dyDescent="0.4">
      <c r="G1357" s="59"/>
      <c r="H1357" s="99"/>
      <c r="I1357" s="60"/>
      <c r="J1357" s="70"/>
      <c r="K1357" s="85"/>
      <c r="L1357" s="59"/>
      <c r="M1357" s="100"/>
      <c r="N1357" s="86"/>
      <c r="O1357" s="86"/>
      <c r="P1357" s="86"/>
      <c r="Q1357" s="61"/>
      <c r="R1357" s="61"/>
      <c r="S1357" s="62"/>
      <c r="T1357" s="59"/>
      <c r="U1357" s="59"/>
      <c r="V1357" s="59"/>
    </row>
    <row r="1358" spans="7:22" x14ac:dyDescent="0.4">
      <c r="G1358" s="59"/>
      <c r="H1358" s="99"/>
      <c r="I1358" s="60"/>
      <c r="J1358" s="70"/>
      <c r="K1358" s="85"/>
      <c r="L1358" s="59"/>
      <c r="M1358" s="100"/>
      <c r="N1358" s="86"/>
      <c r="O1358" s="86"/>
      <c r="P1358" s="86"/>
      <c r="Q1358" s="61"/>
      <c r="R1358" s="61"/>
      <c r="S1358" s="62"/>
      <c r="T1358" s="59"/>
      <c r="U1358" s="59"/>
      <c r="V1358" s="59"/>
    </row>
    <row r="1359" spans="7:22" x14ac:dyDescent="0.4">
      <c r="G1359" s="59"/>
      <c r="H1359" s="99"/>
      <c r="I1359" s="60"/>
      <c r="J1359" s="70"/>
      <c r="K1359" s="85"/>
      <c r="L1359" s="59"/>
      <c r="M1359" s="100"/>
      <c r="N1359" s="86"/>
      <c r="O1359" s="86"/>
      <c r="P1359" s="86"/>
      <c r="Q1359" s="61"/>
      <c r="R1359" s="61"/>
      <c r="S1359" s="62"/>
      <c r="T1359" s="59"/>
      <c r="U1359" s="59"/>
      <c r="V1359" s="59"/>
    </row>
    <row r="1360" spans="7:22" x14ac:dyDescent="0.4">
      <c r="G1360" s="59"/>
      <c r="H1360" s="99"/>
      <c r="I1360" s="60"/>
      <c r="J1360" s="70"/>
      <c r="K1360" s="85"/>
      <c r="L1360" s="59"/>
      <c r="M1360" s="100"/>
      <c r="N1360" s="86"/>
      <c r="O1360" s="86"/>
      <c r="P1360" s="86"/>
      <c r="Q1360" s="61"/>
      <c r="R1360" s="61"/>
      <c r="S1360" s="62"/>
      <c r="T1360" s="59"/>
      <c r="U1360" s="59"/>
      <c r="V1360" s="59"/>
    </row>
    <row r="1361" spans="1:22" x14ac:dyDescent="0.4">
      <c r="G1361" s="59"/>
      <c r="H1361" s="99"/>
      <c r="I1361" s="60"/>
      <c r="J1361" s="70"/>
      <c r="K1361" s="85"/>
      <c r="L1361" s="59"/>
      <c r="M1361" s="100"/>
      <c r="N1361" s="86"/>
      <c r="O1361" s="86"/>
      <c r="P1361" s="86"/>
      <c r="Q1361" s="61"/>
      <c r="R1361" s="61"/>
      <c r="S1361" s="62"/>
      <c r="T1361" s="59"/>
      <c r="U1361" s="59"/>
      <c r="V1361" s="59"/>
    </row>
    <row r="1362" spans="1:22" x14ac:dyDescent="0.4">
      <c r="G1362" s="59"/>
      <c r="H1362" s="99"/>
      <c r="I1362" s="60"/>
      <c r="J1362" s="70"/>
      <c r="K1362" s="85"/>
      <c r="L1362" s="59"/>
      <c r="M1362" s="100"/>
      <c r="N1362" s="86"/>
      <c r="O1362" s="86"/>
      <c r="P1362" s="86"/>
      <c r="Q1362" s="61"/>
      <c r="R1362" s="61"/>
      <c r="S1362" s="62"/>
      <c r="T1362" s="59"/>
      <c r="U1362" s="59"/>
      <c r="V1362" s="59"/>
    </row>
    <row r="1363" spans="1:22" x14ac:dyDescent="0.4">
      <c r="G1363" s="59"/>
      <c r="H1363" s="99"/>
      <c r="I1363" s="60"/>
      <c r="J1363" s="70"/>
      <c r="K1363" s="85"/>
      <c r="L1363" s="59"/>
      <c r="M1363" s="100"/>
      <c r="N1363" s="86"/>
      <c r="O1363" s="86"/>
      <c r="P1363" s="86"/>
      <c r="Q1363" s="61"/>
      <c r="R1363" s="61"/>
      <c r="S1363" s="62"/>
      <c r="T1363" s="59"/>
      <c r="U1363" s="59"/>
      <c r="V1363" s="59"/>
    </row>
    <row r="1364" spans="1:22" x14ac:dyDescent="0.4">
      <c r="G1364" s="59"/>
      <c r="H1364" s="99"/>
      <c r="I1364" s="60"/>
      <c r="J1364" s="70"/>
      <c r="K1364" s="85"/>
      <c r="L1364" s="59"/>
      <c r="M1364" s="100"/>
      <c r="N1364" s="86"/>
      <c r="O1364" s="86"/>
      <c r="P1364" s="86"/>
      <c r="Q1364" s="61"/>
      <c r="R1364" s="61"/>
      <c r="S1364" s="62"/>
      <c r="T1364" s="59"/>
      <c r="U1364" s="59"/>
      <c r="V1364" s="59"/>
    </row>
    <row r="1365" spans="1:22" x14ac:dyDescent="0.4">
      <c r="G1365" s="59"/>
      <c r="H1365" s="99"/>
      <c r="I1365" s="60"/>
      <c r="J1365" s="70"/>
      <c r="K1365" s="85"/>
      <c r="L1365" s="59"/>
      <c r="M1365" s="100"/>
      <c r="N1365" s="86"/>
      <c r="O1365" s="86"/>
      <c r="P1365" s="86"/>
      <c r="Q1365" s="61"/>
      <c r="R1365" s="61"/>
      <c r="S1365" s="62"/>
      <c r="T1365" s="59"/>
      <c r="U1365" s="59"/>
      <c r="V1365" s="59"/>
    </row>
    <row r="1366" spans="1:22" x14ac:dyDescent="0.4">
      <c r="G1366" s="59"/>
      <c r="H1366" s="99"/>
      <c r="I1366" s="60"/>
      <c r="J1366" s="70"/>
      <c r="K1366" s="85"/>
      <c r="L1366" s="59"/>
      <c r="M1366" s="100"/>
      <c r="N1366" s="86"/>
      <c r="O1366" s="86"/>
      <c r="P1366" s="86"/>
      <c r="Q1366" s="61"/>
      <c r="R1366" s="61"/>
      <c r="S1366" s="62"/>
      <c r="T1366" s="59"/>
      <c r="U1366" s="59"/>
      <c r="V1366" s="59"/>
    </row>
    <row r="1367" spans="1:22" x14ac:dyDescent="0.4">
      <c r="G1367" s="59"/>
      <c r="H1367" s="99"/>
      <c r="I1367" s="60"/>
      <c r="J1367" s="70"/>
      <c r="K1367" s="85"/>
      <c r="L1367" s="59"/>
      <c r="M1367" s="100"/>
      <c r="N1367" s="86"/>
      <c r="O1367" s="86"/>
      <c r="P1367" s="86"/>
      <c r="Q1367" s="61"/>
      <c r="R1367" s="61"/>
      <c r="S1367" s="62"/>
      <c r="T1367" s="59"/>
      <c r="U1367" s="59"/>
      <c r="V1367" s="59"/>
    </row>
    <row r="1368" spans="1:22" x14ac:dyDescent="0.4">
      <c r="G1368" s="59"/>
      <c r="H1368" s="99"/>
      <c r="I1368" s="60"/>
      <c r="J1368" s="70"/>
      <c r="K1368" s="85"/>
      <c r="L1368" s="59"/>
      <c r="M1368" s="100"/>
      <c r="N1368" s="86"/>
      <c r="O1368" s="86"/>
      <c r="P1368" s="86"/>
      <c r="Q1368" s="61"/>
      <c r="R1368" s="61"/>
      <c r="S1368" s="62"/>
      <c r="T1368" s="59"/>
      <c r="U1368" s="59"/>
      <c r="V1368" s="59"/>
    </row>
    <row r="1369" spans="1:22" x14ac:dyDescent="0.4">
      <c r="G1369" s="59"/>
      <c r="H1369" s="99"/>
      <c r="I1369" s="60"/>
      <c r="J1369" s="70"/>
      <c r="K1369" s="85"/>
      <c r="L1369" s="59"/>
      <c r="M1369" s="100"/>
      <c r="N1369" s="86"/>
      <c r="O1369" s="86"/>
      <c r="P1369" s="86"/>
      <c r="Q1369" s="61"/>
      <c r="R1369" s="61"/>
      <c r="S1369" s="62"/>
      <c r="T1369" s="59"/>
      <c r="U1369" s="59"/>
      <c r="V1369" s="59"/>
    </row>
    <row r="1370" spans="1:22" x14ac:dyDescent="0.4">
      <c r="G1370" s="59"/>
      <c r="H1370" s="99"/>
      <c r="I1370" s="60"/>
      <c r="J1370" s="70"/>
      <c r="K1370" s="85"/>
      <c r="L1370" s="59"/>
      <c r="M1370" s="100"/>
      <c r="N1370" s="86"/>
      <c r="O1370" s="86"/>
      <c r="P1370" s="86"/>
      <c r="Q1370" s="61"/>
      <c r="R1370" s="61"/>
      <c r="S1370" s="62"/>
      <c r="T1370" s="59"/>
      <c r="U1370" s="59"/>
      <c r="V1370" s="59"/>
    </row>
    <row r="1371" spans="1:22" ht="17.5" customHeight="1" thickBot="1" x14ac:dyDescent="0.45">
      <c r="A1371" s="4"/>
      <c r="G1371" s="59"/>
      <c r="H1371" s="99"/>
      <c r="I1371" s="60"/>
      <c r="J1371" s="70"/>
      <c r="K1371" s="85"/>
      <c r="L1371" s="85"/>
      <c r="M1371" s="100"/>
      <c r="N1371" s="101"/>
      <c r="O1371" s="86"/>
      <c r="P1371" s="86"/>
      <c r="Q1371" s="61"/>
      <c r="R1371" s="63"/>
      <c r="S1371" s="62"/>
      <c r="T1371" s="59"/>
      <c r="U1371" s="59"/>
      <c r="V1371" s="59"/>
    </row>
    <row r="1372" spans="1:22" ht="17.5" customHeight="1" thickTop="1" x14ac:dyDescent="0.4">
      <c r="G1372" s="59"/>
      <c r="H1372" s="99"/>
      <c r="I1372" s="60"/>
      <c r="J1372" s="70"/>
      <c r="K1372" s="85"/>
      <c r="L1372" s="59"/>
      <c r="M1372" s="100"/>
      <c r="N1372" s="86"/>
      <c r="O1372" s="86"/>
      <c r="P1372" s="86"/>
      <c r="Q1372" s="61"/>
      <c r="R1372" s="61"/>
      <c r="S1372" s="62"/>
      <c r="T1372" s="59"/>
      <c r="U1372" s="59"/>
      <c r="V1372" s="59"/>
    </row>
    <row r="1373" spans="1:22" x14ac:dyDescent="0.4">
      <c r="G1373" s="59"/>
      <c r="H1373" s="99"/>
      <c r="I1373" s="60"/>
      <c r="J1373" s="70"/>
      <c r="K1373" s="85"/>
      <c r="L1373" s="59"/>
      <c r="M1373" s="100"/>
      <c r="N1373" s="86"/>
      <c r="O1373" s="86"/>
      <c r="P1373" s="86"/>
      <c r="Q1373" s="61"/>
      <c r="R1373" s="61"/>
      <c r="S1373" s="62"/>
      <c r="T1373" s="59"/>
      <c r="U1373" s="59"/>
      <c r="V1373" s="59"/>
    </row>
    <row r="1374" spans="1:22" x14ac:dyDescent="0.4">
      <c r="G1374" s="59"/>
      <c r="H1374" s="99"/>
      <c r="I1374" s="60"/>
      <c r="J1374" s="70"/>
      <c r="K1374" s="85"/>
      <c r="L1374" s="59"/>
      <c r="M1374" s="100"/>
      <c r="N1374" s="86"/>
      <c r="O1374" s="86"/>
      <c r="P1374" s="86"/>
      <c r="Q1374" s="61"/>
      <c r="R1374" s="61"/>
      <c r="S1374" s="62"/>
      <c r="T1374" s="59"/>
      <c r="U1374" s="59"/>
      <c r="V1374" s="59"/>
    </row>
    <row r="1375" spans="1:22" x14ac:dyDescent="0.4">
      <c r="G1375" s="59"/>
      <c r="H1375" s="99"/>
      <c r="I1375" s="60"/>
      <c r="J1375" s="70"/>
      <c r="K1375" s="85"/>
      <c r="L1375" s="59"/>
      <c r="M1375" s="100"/>
      <c r="N1375" s="86"/>
      <c r="O1375" s="86"/>
      <c r="P1375" s="86"/>
      <c r="Q1375" s="61"/>
      <c r="R1375" s="61"/>
      <c r="S1375" s="62"/>
      <c r="T1375" s="59"/>
      <c r="U1375" s="59"/>
      <c r="V1375" s="59"/>
    </row>
    <row r="1376" spans="1:22" x14ac:dyDescent="0.4">
      <c r="G1376" s="59"/>
      <c r="H1376" s="99"/>
      <c r="I1376" s="60"/>
      <c r="J1376" s="70"/>
      <c r="K1376" s="85"/>
      <c r="L1376" s="59"/>
      <c r="M1376" s="100"/>
      <c r="N1376" s="86"/>
      <c r="O1376" s="86"/>
      <c r="P1376" s="86"/>
      <c r="Q1376" s="61"/>
      <c r="R1376" s="61"/>
      <c r="S1376" s="62"/>
      <c r="T1376" s="59"/>
      <c r="U1376" s="59"/>
      <c r="V1376" s="59"/>
    </row>
    <row r="1377" spans="2:22" x14ac:dyDescent="0.4">
      <c r="G1377" s="59"/>
      <c r="H1377" s="99"/>
      <c r="I1377" s="60"/>
      <c r="J1377" s="70"/>
      <c r="K1377" s="85"/>
      <c r="L1377" s="59"/>
      <c r="M1377" s="100"/>
      <c r="N1377" s="86"/>
      <c r="O1377" s="86"/>
      <c r="P1377" s="86"/>
      <c r="Q1377" s="61"/>
      <c r="R1377" s="61"/>
      <c r="S1377" s="62"/>
      <c r="T1377" s="59"/>
      <c r="U1377" s="59"/>
      <c r="V1377" s="59"/>
    </row>
    <row r="1378" spans="2:22" x14ac:dyDescent="0.4">
      <c r="E1378" s="4"/>
      <c r="F1378" s="4"/>
      <c r="G1378" s="59"/>
      <c r="H1378" s="99"/>
      <c r="I1378" s="60"/>
      <c r="J1378" s="70"/>
      <c r="K1378" s="85"/>
      <c r="L1378" s="59"/>
      <c r="M1378" s="100"/>
      <c r="N1378" s="86"/>
      <c r="O1378" s="86"/>
      <c r="P1378" s="86"/>
      <c r="Q1378" s="61"/>
      <c r="R1378" s="61"/>
      <c r="S1378" s="62"/>
      <c r="T1378" s="59"/>
      <c r="U1378" s="59"/>
      <c r="V1378" s="59"/>
    </row>
    <row r="1379" spans="2:22" x14ac:dyDescent="0.4">
      <c r="B1379" s="27"/>
      <c r="C1379" s="4"/>
      <c r="D1379" s="4"/>
      <c r="G1379" s="59"/>
      <c r="H1379" s="99"/>
      <c r="I1379" s="60"/>
      <c r="J1379" s="70"/>
      <c r="K1379" s="85"/>
      <c r="L1379" s="59"/>
      <c r="M1379" s="100"/>
      <c r="N1379" s="86"/>
      <c r="O1379" s="86"/>
      <c r="P1379" s="86"/>
      <c r="Q1379" s="61"/>
      <c r="R1379" s="61"/>
      <c r="S1379" s="62"/>
      <c r="T1379" s="59"/>
      <c r="U1379" s="59"/>
      <c r="V1379" s="59"/>
    </row>
    <row r="1380" spans="2:22" x14ac:dyDescent="0.4">
      <c r="G1380" s="59"/>
      <c r="H1380" s="99"/>
      <c r="I1380" s="60"/>
      <c r="J1380" s="70"/>
      <c r="K1380" s="85"/>
      <c r="L1380" s="59"/>
      <c r="M1380" s="100"/>
      <c r="N1380" s="86"/>
      <c r="O1380" s="86"/>
      <c r="P1380" s="86"/>
      <c r="Q1380" s="61"/>
      <c r="R1380" s="61"/>
      <c r="S1380" s="62"/>
      <c r="T1380" s="59"/>
      <c r="U1380" s="59"/>
      <c r="V1380" s="59"/>
    </row>
    <row r="1381" spans="2:22" x14ac:dyDescent="0.4">
      <c r="G1381" s="59"/>
      <c r="H1381" s="99"/>
      <c r="I1381" s="60"/>
      <c r="J1381" s="70"/>
      <c r="K1381" s="85"/>
      <c r="L1381" s="59"/>
      <c r="M1381" s="100"/>
      <c r="N1381" s="86"/>
      <c r="O1381" s="86"/>
      <c r="P1381" s="86"/>
      <c r="Q1381" s="61"/>
      <c r="R1381" s="61"/>
      <c r="S1381" s="62"/>
      <c r="T1381" s="59"/>
      <c r="U1381" s="59"/>
      <c r="V1381" s="59"/>
    </row>
    <row r="1382" spans="2:22" x14ac:dyDescent="0.4">
      <c r="G1382" s="59"/>
      <c r="H1382" s="99"/>
      <c r="I1382" s="60"/>
      <c r="J1382" s="70"/>
      <c r="K1382" s="85"/>
      <c r="L1382" s="59"/>
      <c r="M1382" s="100"/>
      <c r="N1382" s="86"/>
      <c r="O1382" s="86"/>
      <c r="P1382" s="86"/>
      <c r="Q1382" s="61"/>
      <c r="R1382" s="61"/>
      <c r="S1382" s="62"/>
      <c r="T1382" s="59"/>
      <c r="U1382" s="59"/>
      <c r="V1382" s="59"/>
    </row>
    <row r="1383" spans="2:22" x14ac:dyDescent="0.4">
      <c r="G1383" s="59"/>
      <c r="H1383" s="99"/>
      <c r="I1383" s="60"/>
      <c r="J1383" s="70"/>
      <c r="K1383" s="85"/>
      <c r="L1383" s="59"/>
      <c r="M1383" s="100"/>
      <c r="N1383" s="86"/>
      <c r="O1383" s="86"/>
      <c r="P1383" s="86"/>
      <c r="Q1383" s="61"/>
      <c r="R1383" s="61"/>
      <c r="S1383" s="62"/>
      <c r="T1383" s="59"/>
      <c r="U1383" s="59"/>
      <c r="V1383" s="59"/>
    </row>
    <row r="1384" spans="2:22" x14ac:dyDescent="0.4">
      <c r="G1384" s="59"/>
      <c r="H1384" s="99"/>
      <c r="I1384" s="60"/>
      <c r="J1384" s="70"/>
      <c r="K1384" s="85"/>
      <c r="L1384" s="59"/>
      <c r="M1384" s="100"/>
      <c r="N1384" s="86"/>
      <c r="O1384" s="86"/>
      <c r="P1384" s="86"/>
      <c r="Q1384" s="61"/>
      <c r="R1384" s="61"/>
      <c r="S1384" s="62"/>
      <c r="T1384" s="59"/>
      <c r="U1384" s="59"/>
      <c r="V1384" s="59"/>
    </row>
    <row r="1385" spans="2:22" x14ac:dyDescent="0.4">
      <c r="G1385" s="59"/>
      <c r="H1385" s="99"/>
      <c r="I1385" s="60"/>
      <c r="J1385" s="70"/>
      <c r="K1385" s="85"/>
      <c r="L1385" s="59"/>
      <c r="M1385" s="100"/>
      <c r="N1385" s="86"/>
      <c r="O1385" s="86"/>
      <c r="P1385" s="86"/>
      <c r="Q1385" s="61"/>
      <c r="R1385" s="61"/>
      <c r="S1385" s="62"/>
      <c r="T1385" s="59"/>
      <c r="U1385" s="59"/>
      <c r="V1385" s="59"/>
    </row>
    <row r="1386" spans="2:22" x14ac:dyDescent="0.4">
      <c r="G1386" s="59"/>
      <c r="H1386" s="99"/>
      <c r="I1386" s="60"/>
      <c r="J1386" s="70"/>
      <c r="K1386" s="85"/>
      <c r="L1386" s="59"/>
      <c r="M1386" s="100"/>
      <c r="N1386" s="86"/>
      <c r="O1386" s="86"/>
      <c r="P1386" s="86"/>
      <c r="Q1386" s="61"/>
      <c r="R1386" s="61"/>
      <c r="S1386" s="62"/>
      <c r="T1386" s="59"/>
      <c r="U1386" s="59"/>
      <c r="V1386" s="59"/>
    </row>
    <row r="1387" spans="2:22" x14ac:dyDescent="0.4">
      <c r="G1387" s="59"/>
      <c r="H1387" s="99"/>
      <c r="I1387" s="60"/>
      <c r="J1387" s="70"/>
      <c r="K1387" s="85"/>
      <c r="L1387" s="59"/>
      <c r="M1387" s="100"/>
      <c r="N1387" s="86"/>
      <c r="O1387" s="86"/>
      <c r="P1387" s="86"/>
      <c r="Q1387" s="61"/>
      <c r="R1387" s="61"/>
      <c r="S1387" s="62"/>
      <c r="T1387" s="59"/>
      <c r="U1387" s="59"/>
      <c r="V1387" s="59"/>
    </row>
    <row r="1388" spans="2:22" x14ac:dyDescent="0.4">
      <c r="G1388" s="59"/>
      <c r="H1388" s="99"/>
      <c r="I1388" s="60"/>
      <c r="J1388" s="70"/>
      <c r="K1388" s="85"/>
      <c r="L1388" s="59"/>
      <c r="M1388" s="100"/>
      <c r="N1388" s="86"/>
      <c r="O1388" s="86"/>
      <c r="P1388" s="86"/>
      <c r="Q1388" s="61"/>
      <c r="R1388" s="61"/>
      <c r="S1388" s="62"/>
      <c r="T1388" s="59"/>
      <c r="U1388" s="59"/>
      <c r="V1388" s="59"/>
    </row>
    <row r="1389" spans="2:22" x14ac:dyDescent="0.4">
      <c r="G1389" s="59"/>
      <c r="H1389" s="99"/>
      <c r="I1389" s="60"/>
      <c r="J1389" s="70"/>
      <c r="K1389" s="85"/>
      <c r="L1389" s="59"/>
      <c r="M1389" s="100"/>
      <c r="N1389" s="86"/>
      <c r="O1389" s="86"/>
      <c r="P1389" s="86"/>
      <c r="Q1389" s="61"/>
      <c r="R1389" s="61"/>
      <c r="S1389" s="62"/>
      <c r="T1389" s="59"/>
      <c r="U1389" s="59"/>
      <c r="V1389" s="59"/>
    </row>
    <row r="1390" spans="2:22" x14ac:dyDescent="0.4">
      <c r="G1390" s="59"/>
      <c r="H1390" s="99"/>
      <c r="I1390" s="60"/>
      <c r="J1390" s="70"/>
      <c r="K1390" s="85"/>
      <c r="L1390" s="59"/>
      <c r="M1390" s="100"/>
      <c r="N1390" s="86"/>
      <c r="O1390" s="86"/>
      <c r="P1390" s="86"/>
      <c r="Q1390" s="61"/>
      <c r="R1390" s="61"/>
      <c r="S1390" s="62"/>
      <c r="T1390" s="59"/>
      <c r="U1390" s="59"/>
      <c r="V1390" s="59"/>
    </row>
    <row r="1391" spans="2:22" x14ac:dyDescent="0.4">
      <c r="G1391" s="59"/>
      <c r="H1391" s="99"/>
      <c r="I1391" s="60"/>
      <c r="J1391" s="70"/>
      <c r="K1391" s="85"/>
      <c r="L1391" s="59"/>
      <c r="M1391" s="100"/>
      <c r="N1391" s="86"/>
      <c r="O1391" s="86"/>
      <c r="P1391" s="86"/>
      <c r="Q1391" s="61"/>
      <c r="R1391" s="61"/>
      <c r="S1391" s="62"/>
      <c r="T1391" s="59"/>
      <c r="U1391" s="59"/>
      <c r="V1391" s="59"/>
    </row>
    <row r="1392" spans="2:22" x14ac:dyDescent="0.4">
      <c r="G1392" s="59"/>
      <c r="H1392" s="99"/>
      <c r="I1392" s="60"/>
      <c r="J1392" s="70"/>
      <c r="K1392" s="85"/>
      <c r="L1392" s="59"/>
      <c r="M1392" s="100"/>
      <c r="N1392" s="86"/>
      <c r="O1392" s="86"/>
      <c r="P1392" s="86"/>
      <c r="Q1392" s="61"/>
      <c r="R1392" s="61"/>
      <c r="S1392" s="62"/>
      <c r="T1392" s="59"/>
      <c r="U1392" s="59"/>
      <c r="V1392" s="59"/>
    </row>
    <row r="1393" spans="7:22" x14ac:dyDescent="0.4">
      <c r="G1393" s="59"/>
      <c r="H1393" s="99"/>
      <c r="I1393" s="60"/>
      <c r="J1393" s="70"/>
      <c r="K1393" s="85"/>
      <c r="L1393" s="59"/>
      <c r="M1393" s="100"/>
      <c r="N1393" s="86"/>
      <c r="O1393" s="86"/>
      <c r="P1393" s="86"/>
      <c r="Q1393" s="61"/>
      <c r="R1393" s="61"/>
      <c r="S1393" s="62"/>
      <c r="T1393" s="59"/>
      <c r="U1393" s="59"/>
      <c r="V1393" s="59"/>
    </row>
    <row r="1394" spans="7:22" x14ac:dyDescent="0.4">
      <c r="G1394" s="59"/>
      <c r="H1394" s="99"/>
      <c r="I1394" s="60"/>
      <c r="J1394" s="70"/>
      <c r="K1394" s="85"/>
      <c r="L1394" s="59"/>
      <c r="M1394" s="100"/>
      <c r="N1394" s="86"/>
      <c r="O1394" s="86"/>
      <c r="P1394" s="86"/>
      <c r="Q1394" s="61"/>
      <c r="R1394" s="61"/>
      <c r="S1394" s="62"/>
      <c r="T1394" s="59"/>
      <c r="U1394" s="59"/>
      <c r="V1394" s="59"/>
    </row>
    <row r="1395" spans="7:22" x14ac:dyDescent="0.4">
      <c r="G1395" s="59"/>
      <c r="H1395" s="99"/>
      <c r="I1395" s="60"/>
      <c r="J1395" s="70"/>
      <c r="K1395" s="85"/>
      <c r="L1395" s="59"/>
      <c r="M1395" s="100"/>
      <c r="N1395" s="86"/>
      <c r="O1395" s="86"/>
      <c r="P1395" s="86"/>
      <c r="Q1395" s="61"/>
      <c r="R1395" s="61"/>
      <c r="S1395" s="62"/>
      <c r="T1395" s="59"/>
      <c r="U1395" s="59"/>
      <c r="V1395" s="59"/>
    </row>
    <row r="1396" spans="7:22" x14ac:dyDescent="0.4">
      <c r="G1396" s="59"/>
      <c r="H1396" s="99"/>
      <c r="I1396" s="60"/>
      <c r="J1396" s="70"/>
      <c r="K1396" s="85"/>
      <c r="L1396" s="59"/>
      <c r="M1396" s="100"/>
      <c r="N1396" s="86"/>
      <c r="O1396" s="86"/>
      <c r="P1396" s="86"/>
      <c r="Q1396" s="61"/>
      <c r="R1396" s="61"/>
      <c r="S1396" s="62"/>
      <c r="T1396" s="59"/>
      <c r="U1396" s="59"/>
      <c r="V1396" s="59"/>
    </row>
    <row r="1397" spans="7:22" x14ac:dyDescent="0.4">
      <c r="G1397" s="59"/>
      <c r="H1397" s="99"/>
      <c r="I1397" s="60"/>
      <c r="J1397" s="70"/>
      <c r="K1397" s="85"/>
      <c r="L1397" s="59"/>
      <c r="M1397" s="100"/>
      <c r="N1397" s="86"/>
      <c r="O1397" s="86"/>
      <c r="P1397" s="86"/>
      <c r="Q1397" s="61"/>
      <c r="R1397" s="61"/>
      <c r="S1397" s="62"/>
      <c r="T1397" s="59"/>
      <c r="U1397" s="59"/>
      <c r="V1397" s="59"/>
    </row>
    <row r="1398" spans="7:22" x14ac:dyDescent="0.4">
      <c r="G1398" s="59"/>
      <c r="H1398" s="99"/>
      <c r="I1398" s="60"/>
      <c r="J1398" s="70"/>
      <c r="K1398" s="85"/>
      <c r="L1398" s="59"/>
      <c r="M1398" s="100"/>
      <c r="N1398" s="86"/>
      <c r="O1398" s="86"/>
      <c r="P1398" s="86"/>
      <c r="Q1398" s="61"/>
      <c r="R1398" s="61"/>
      <c r="S1398" s="62"/>
      <c r="T1398" s="59"/>
      <c r="U1398" s="59"/>
      <c r="V1398" s="59"/>
    </row>
    <row r="1399" spans="7:22" x14ac:dyDescent="0.4">
      <c r="G1399" s="59"/>
      <c r="H1399" s="99"/>
      <c r="I1399" s="60"/>
      <c r="J1399" s="70"/>
      <c r="K1399" s="85"/>
      <c r="L1399" s="59"/>
      <c r="M1399" s="100"/>
      <c r="N1399" s="86"/>
      <c r="O1399" s="86"/>
      <c r="P1399" s="86"/>
      <c r="Q1399" s="61"/>
      <c r="R1399" s="61"/>
      <c r="S1399" s="62"/>
      <c r="T1399" s="59"/>
      <c r="U1399" s="59"/>
      <c r="V1399" s="59"/>
    </row>
    <row r="1400" spans="7:22" x14ac:dyDescent="0.4">
      <c r="G1400" s="59"/>
      <c r="H1400" s="99"/>
      <c r="I1400" s="60"/>
      <c r="J1400" s="70"/>
      <c r="K1400" s="85"/>
      <c r="L1400" s="59"/>
      <c r="M1400" s="100"/>
      <c r="N1400" s="86"/>
      <c r="O1400" s="86"/>
      <c r="P1400" s="86"/>
      <c r="Q1400" s="61"/>
      <c r="R1400" s="61"/>
      <c r="S1400" s="62"/>
      <c r="T1400" s="59"/>
      <c r="U1400" s="59"/>
      <c r="V1400" s="59"/>
    </row>
    <row r="1401" spans="7:22" x14ac:dyDescent="0.4">
      <c r="G1401" s="59"/>
      <c r="H1401" s="99"/>
      <c r="I1401" s="60"/>
      <c r="J1401" s="70"/>
      <c r="K1401" s="85"/>
      <c r="L1401" s="59"/>
      <c r="M1401" s="100"/>
      <c r="N1401" s="86"/>
      <c r="O1401" s="86"/>
      <c r="P1401" s="86"/>
      <c r="Q1401" s="61"/>
      <c r="R1401" s="61"/>
      <c r="S1401" s="62"/>
      <c r="T1401" s="59"/>
      <c r="U1401" s="59"/>
      <c r="V1401" s="59"/>
    </row>
    <row r="1402" spans="7:22" x14ac:dyDescent="0.4">
      <c r="G1402" s="59"/>
      <c r="H1402" s="99"/>
      <c r="I1402" s="60"/>
      <c r="J1402" s="70"/>
      <c r="K1402" s="85"/>
      <c r="L1402" s="59"/>
      <c r="M1402" s="100"/>
      <c r="N1402" s="86"/>
      <c r="O1402" s="86"/>
      <c r="P1402" s="86"/>
      <c r="Q1402" s="61"/>
      <c r="R1402" s="61"/>
      <c r="S1402" s="62"/>
      <c r="T1402" s="59"/>
      <c r="U1402" s="59"/>
      <c r="V1402" s="59"/>
    </row>
    <row r="1403" spans="7:22" x14ac:dyDescent="0.4">
      <c r="G1403" s="59"/>
      <c r="H1403" s="99"/>
      <c r="I1403" s="60"/>
      <c r="J1403" s="70"/>
      <c r="K1403" s="85"/>
      <c r="L1403" s="59"/>
      <c r="M1403" s="100"/>
      <c r="N1403" s="86"/>
      <c r="O1403" s="86"/>
      <c r="P1403" s="86"/>
      <c r="Q1403" s="61"/>
      <c r="R1403" s="61"/>
      <c r="S1403" s="62"/>
      <c r="T1403" s="59"/>
      <c r="U1403" s="59"/>
      <c r="V1403" s="59"/>
    </row>
    <row r="1404" spans="7:22" x14ac:dyDescent="0.4">
      <c r="G1404" s="59"/>
      <c r="H1404" s="99"/>
      <c r="I1404" s="60"/>
      <c r="J1404" s="70"/>
      <c r="K1404" s="85"/>
      <c r="L1404" s="59"/>
      <c r="M1404" s="100"/>
      <c r="N1404" s="86"/>
      <c r="O1404" s="86"/>
      <c r="P1404" s="86"/>
      <c r="Q1404" s="61"/>
      <c r="R1404" s="61"/>
      <c r="S1404" s="62"/>
      <c r="T1404" s="59"/>
      <c r="U1404" s="59"/>
      <c r="V1404" s="59"/>
    </row>
    <row r="1405" spans="7:22" x14ac:dyDescent="0.4">
      <c r="G1405" s="59"/>
      <c r="H1405" s="99"/>
      <c r="I1405" s="60"/>
      <c r="J1405" s="70"/>
      <c r="K1405" s="85"/>
      <c r="L1405" s="59"/>
      <c r="M1405" s="100"/>
      <c r="N1405" s="86"/>
      <c r="O1405" s="86"/>
      <c r="P1405" s="86"/>
      <c r="Q1405" s="61"/>
      <c r="R1405" s="61"/>
      <c r="S1405" s="62"/>
      <c r="T1405" s="59"/>
      <c r="U1405" s="59"/>
      <c r="V1405" s="59"/>
    </row>
    <row r="1406" spans="7:22" x14ac:dyDescent="0.4">
      <c r="G1406" s="59"/>
      <c r="H1406" s="99"/>
      <c r="I1406" s="60"/>
      <c r="J1406" s="70"/>
      <c r="K1406" s="85"/>
      <c r="L1406" s="59"/>
      <c r="M1406" s="100"/>
      <c r="N1406" s="86"/>
      <c r="O1406" s="86"/>
      <c r="P1406" s="86"/>
      <c r="Q1406" s="61"/>
      <c r="R1406" s="61"/>
      <c r="S1406" s="62"/>
      <c r="T1406" s="59"/>
      <c r="U1406" s="59"/>
      <c r="V1406" s="59"/>
    </row>
    <row r="1407" spans="7:22" x14ac:dyDescent="0.4">
      <c r="G1407" s="59"/>
      <c r="H1407" s="99"/>
      <c r="I1407" s="60"/>
      <c r="J1407" s="70"/>
      <c r="K1407" s="85"/>
      <c r="L1407" s="59"/>
      <c r="M1407" s="100"/>
      <c r="N1407" s="86"/>
      <c r="O1407" s="86"/>
      <c r="P1407" s="86"/>
      <c r="Q1407" s="61"/>
      <c r="R1407" s="61"/>
      <c r="S1407" s="62"/>
      <c r="T1407" s="59"/>
      <c r="U1407" s="59"/>
      <c r="V1407" s="59"/>
    </row>
    <row r="1408" spans="7:22" x14ac:dyDescent="0.4">
      <c r="G1408" s="59"/>
      <c r="H1408" s="99"/>
      <c r="I1408" s="60"/>
      <c r="J1408" s="70"/>
      <c r="K1408" s="85"/>
      <c r="L1408" s="59"/>
      <c r="M1408" s="100"/>
      <c r="N1408" s="86"/>
      <c r="O1408" s="86"/>
      <c r="P1408" s="86"/>
      <c r="Q1408" s="61"/>
      <c r="R1408" s="61"/>
      <c r="S1408" s="62"/>
      <c r="T1408" s="59"/>
      <c r="U1408" s="59"/>
      <c r="V1408" s="59"/>
    </row>
    <row r="1409" spans="1:22" x14ac:dyDescent="0.4">
      <c r="G1409" s="59"/>
      <c r="H1409" s="99"/>
      <c r="I1409" s="60"/>
      <c r="J1409" s="70"/>
      <c r="K1409" s="85"/>
      <c r="L1409" s="59"/>
      <c r="M1409" s="100"/>
      <c r="N1409" s="86"/>
      <c r="O1409" s="86"/>
      <c r="P1409" s="86"/>
      <c r="Q1409" s="61"/>
      <c r="R1409" s="61"/>
      <c r="S1409" s="62"/>
      <c r="T1409" s="59"/>
      <c r="U1409" s="59"/>
      <c r="V1409" s="59"/>
    </row>
    <row r="1410" spans="1:22" x14ac:dyDescent="0.4">
      <c r="G1410" s="59"/>
      <c r="H1410" s="99"/>
      <c r="I1410" s="60"/>
      <c r="J1410" s="70"/>
      <c r="K1410" s="85"/>
      <c r="L1410" s="59"/>
      <c r="M1410" s="100"/>
      <c r="N1410" s="86"/>
      <c r="O1410" s="86"/>
      <c r="P1410" s="86"/>
      <c r="Q1410" s="61"/>
      <c r="R1410" s="61"/>
      <c r="S1410" s="62"/>
      <c r="T1410" s="59"/>
      <c r="U1410" s="59"/>
      <c r="V1410" s="59"/>
    </row>
    <row r="1411" spans="1:22" x14ac:dyDescent="0.4">
      <c r="G1411" s="59"/>
      <c r="H1411" s="99"/>
      <c r="I1411" s="60"/>
      <c r="J1411" s="70"/>
      <c r="K1411" s="85"/>
      <c r="L1411" s="59"/>
      <c r="M1411" s="100"/>
      <c r="N1411" s="86"/>
      <c r="O1411" s="86"/>
      <c r="P1411" s="86"/>
      <c r="Q1411" s="61"/>
      <c r="R1411" s="61"/>
      <c r="S1411" s="62"/>
      <c r="T1411" s="59"/>
      <c r="U1411" s="59"/>
      <c r="V1411" s="59"/>
    </row>
    <row r="1412" spans="1:22" x14ac:dyDescent="0.4">
      <c r="G1412" s="59"/>
      <c r="H1412" s="99"/>
      <c r="I1412" s="60"/>
      <c r="J1412" s="70"/>
      <c r="K1412" s="85"/>
      <c r="L1412" s="59"/>
      <c r="M1412" s="100"/>
      <c r="N1412" s="86"/>
      <c r="O1412" s="86"/>
      <c r="P1412" s="86"/>
      <c r="Q1412" s="61"/>
      <c r="R1412" s="61"/>
      <c r="S1412" s="62"/>
      <c r="T1412" s="59"/>
      <c r="U1412" s="59"/>
      <c r="V1412" s="59"/>
    </row>
    <row r="1413" spans="1:22" x14ac:dyDescent="0.4">
      <c r="G1413" s="59"/>
      <c r="H1413" s="99"/>
      <c r="I1413" s="60"/>
      <c r="J1413" s="70"/>
      <c r="K1413" s="85"/>
      <c r="L1413" s="59"/>
      <c r="M1413" s="100"/>
      <c r="N1413" s="86"/>
      <c r="O1413" s="86"/>
      <c r="P1413" s="86"/>
      <c r="Q1413" s="61"/>
      <c r="R1413" s="61"/>
      <c r="S1413" s="62"/>
      <c r="T1413" s="59"/>
      <c r="U1413" s="59"/>
      <c r="V1413" s="59"/>
    </row>
    <row r="1414" spans="1:22" x14ac:dyDescent="0.4">
      <c r="G1414" s="59"/>
      <c r="H1414" s="99"/>
      <c r="I1414" s="60"/>
      <c r="J1414" s="70"/>
      <c r="K1414" s="85"/>
      <c r="L1414" s="59"/>
      <c r="M1414" s="100"/>
      <c r="N1414" s="86"/>
      <c r="O1414" s="86"/>
      <c r="P1414" s="86"/>
      <c r="Q1414" s="61"/>
      <c r="R1414" s="61"/>
      <c r="S1414" s="62"/>
      <c r="T1414" s="59"/>
      <c r="U1414" s="59"/>
      <c r="V1414" s="59"/>
    </row>
    <row r="1415" spans="1:22" x14ac:dyDescent="0.4">
      <c r="G1415" s="59"/>
      <c r="H1415" s="99"/>
      <c r="I1415" s="60"/>
      <c r="J1415" s="70"/>
      <c r="K1415" s="85"/>
      <c r="L1415" s="59"/>
      <c r="M1415" s="100"/>
      <c r="N1415" s="86"/>
      <c r="O1415" s="86"/>
      <c r="P1415" s="86"/>
      <c r="Q1415" s="61"/>
      <c r="R1415" s="61"/>
      <c r="S1415" s="62"/>
      <c r="T1415" s="59"/>
      <c r="U1415" s="59"/>
      <c r="V1415" s="59"/>
    </row>
    <row r="1416" spans="1:22" x14ac:dyDescent="0.4">
      <c r="G1416" s="59"/>
      <c r="H1416" s="99"/>
      <c r="I1416" s="60"/>
      <c r="J1416" s="70"/>
      <c r="K1416" s="85"/>
      <c r="L1416" s="59"/>
      <c r="M1416" s="100"/>
      <c r="N1416" s="86"/>
      <c r="O1416" s="86"/>
      <c r="P1416" s="86"/>
      <c r="Q1416" s="61"/>
      <c r="R1416" s="61"/>
      <c r="S1416" s="62"/>
      <c r="T1416" s="59"/>
      <c r="U1416" s="59"/>
      <c r="V1416" s="59"/>
    </row>
    <row r="1417" spans="1:22" x14ac:dyDescent="0.4">
      <c r="G1417" s="59"/>
      <c r="H1417" s="99"/>
      <c r="I1417" s="60"/>
      <c r="J1417" s="70"/>
      <c r="K1417" s="85"/>
      <c r="L1417" s="59"/>
      <c r="M1417" s="100"/>
      <c r="N1417" s="86"/>
      <c r="O1417" s="86"/>
      <c r="P1417" s="86"/>
      <c r="Q1417" s="61"/>
      <c r="R1417" s="61"/>
      <c r="S1417" s="62"/>
      <c r="T1417" s="59"/>
      <c r="U1417" s="59"/>
      <c r="V1417" s="59"/>
    </row>
    <row r="1418" spans="1:22" x14ac:dyDescent="0.4">
      <c r="G1418" s="59"/>
      <c r="H1418" s="99"/>
      <c r="I1418" s="60"/>
      <c r="J1418" s="70"/>
      <c r="K1418" s="85"/>
      <c r="L1418" s="59"/>
      <c r="M1418" s="100"/>
      <c r="N1418" s="86"/>
      <c r="O1418" s="86"/>
      <c r="P1418" s="86"/>
      <c r="Q1418" s="61"/>
      <c r="R1418" s="61"/>
      <c r="S1418" s="62"/>
      <c r="T1418" s="59"/>
      <c r="U1418" s="59"/>
      <c r="V1418" s="59"/>
    </row>
    <row r="1419" spans="1:22" x14ac:dyDescent="0.4">
      <c r="G1419" s="59"/>
      <c r="H1419" s="99"/>
      <c r="I1419" s="60"/>
      <c r="J1419" s="70"/>
      <c r="K1419" s="85"/>
      <c r="L1419" s="59"/>
      <c r="M1419" s="100"/>
      <c r="N1419" s="86"/>
      <c r="O1419" s="86"/>
      <c r="P1419" s="86"/>
      <c r="Q1419" s="61"/>
      <c r="R1419" s="61"/>
      <c r="S1419" s="62"/>
      <c r="T1419" s="59"/>
      <c r="U1419" s="59"/>
      <c r="V1419" s="59"/>
    </row>
    <row r="1420" spans="1:22" x14ac:dyDescent="0.4">
      <c r="G1420" s="59"/>
      <c r="H1420" s="99"/>
      <c r="I1420" s="60"/>
      <c r="J1420" s="70"/>
      <c r="K1420" s="85"/>
      <c r="L1420" s="59"/>
      <c r="M1420" s="100"/>
      <c r="N1420" s="86"/>
      <c r="O1420" s="86"/>
      <c r="P1420" s="86"/>
      <c r="Q1420" s="61"/>
      <c r="R1420" s="61"/>
      <c r="S1420" s="62"/>
      <c r="T1420" s="59"/>
      <c r="U1420" s="59"/>
      <c r="V1420" s="59"/>
    </row>
    <row r="1421" spans="1:22" x14ac:dyDescent="0.4">
      <c r="G1421" s="59"/>
      <c r="H1421" s="99"/>
      <c r="I1421" s="60"/>
      <c r="J1421" s="70"/>
      <c r="K1421" s="85"/>
      <c r="L1421" s="59"/>
      <c r="M1421" s="100"/>
      <c r="N1421" s="86"/>
      <c r="O1421" s="86"/>
      <c r="P1421" s="86"/>
      <c r="Q1421" s="61"/>
      <c r="R1421" s="61"/>
      <c r="S1421" s="62"/>
      <c r="T1421" s="59"/>
      <c r="U1421" s="59"/>
      <c r="V1421" s="59"/>
    </row>
    <row r="1422" spans="1:22" x14ac:dyDescent="0.4">
      <c r="G1422" s="59"/>
      <c r="H1422" s="99"/>
      <c r="I1422" s="60"/>
      <c r="J1422" s="70"/>
      <c r="K1422" s="85"/>
      <c r="L1422" s="59"/>
      <c r="M1422" s="100"/>
      <c r="N1422" s="86"/>
      <c r="O1422" s="86"/>
      <c r="P1422" s="86"/>
      <c r="Q1422" s="61"/>
      <c r="R1422" s="61"/>
      <c r="S1422" s="62"/>
      <c r="T1422" s="59"/>
      <c r="U1422" s="59"/>
      <c r="V1422" s="59"/>
    </row>
    <row r="1423" spans="1:22" x14ac:dyDescent="0.4">
      <c r="G1423" s="59"/>
      <c r="H1423" s="99"/>
      <c r="I1423" s="60"/>
      <c r="J1423" s="70"/>
      <c r="K1423" s="85"/>
      <c r="L1423" s="59"/>
      <c r="M1423" s="100"/>
      <c r="N1423" s="86"/>
      <c r="O1423" s="86"/>
      <c r="P1423" s="86"/>
      <c r="Q1423" s="61"/>
      <c r="R1423" s="61"/>
      <c r="S1423" s="62"/>
      <c r="T1423" s="59"/>
      <c r="U1423" s="59"/>
      <c r="V1423" s="59"/>
    </row>
    <row r="1424" spans="1:22" ht="17.5" customHeight="1" thickBot="1" x14ac:dyDescent="0.45">
      <c r="A1424" s="4"/>
      <c r="G1424" s="59"/>
      <c r="H1424" s="99"/>
      <c r="I1424" s="60"/>
      <c r="J1424" s="70"/>
      <c r="K1424" s="85"/>
      <c r="L1424" s="85"/>
      <c r="M1424" s="100"/>
      <c r="N1424" s="101"/>
      <c r="O1424" s="86"/>
      <c r="P1424" s="86"/>
      <c r="Q1424" s="61"/>
      <c r="R1424" s="63"/>
      <c r="S1424" s="62"/>
      <c r="T1424" s="59"/>
      <c r="U1424" s="59"/>
      <c r="V1424" s="59"/>
    </row>
    <row r="1425" spans="2:22" ht="17.5" customHeight="1" thickTop="1" x14ac:dyDescent="0.4">
      <c r="G1425" s="59"/>
      <c r="H1425" s="99"/>
      <c r="I1425" s="60"/>
      <c r="J1425" s="70"/>
      <c r="K1425" s="85"/>
      <c r="L1425" s="59"/>
      <c r="M1425" s="100"/>
      <c r="N1425" s="86"/>
      <c r="O1425" s="86"/>
      <c r="P1425" s="86"/>
      <c r="Q1425" s="61"/>
      <c r="R1425" s="61"/>
      <c r="S1425" s="62"/>
      <c r="T1425" s="59"/>
      <c r="U1425" s="59"/>
      <c r="V1425" s="59"/>
    </row>
    <row r="1426" spans="2:22" x14ac:dyDescent="0.4">
      <c r="G1426" s="59"/>
      <c r="H1426" s="99"/>
      <c r="I1426" s="60"/>
      <c r="J1426" s="70"/>
      <c r="K1426" s="85"/>
      <c r="L1426" s="59"/>
      <c r="M1426" s="100"/>
      <c r="N1426" s="86"/>
      <c r="O1426" s="86"/>
      <c r="P1426" s="86"/>
      <c r="Q1426" s="61"/>
      <c r="R1426" s="61"/>
      <c r="S1426" s="62"/>
      <c r="T1426" s="59"/>
      <c r="U1426" s="59"/>
      <c r="V1426" s="59"/>
    </row>
    <row r="1427" spans="2:22" x14ac:dyDescent="0.4">
      <c r="G1427" s="59"/>
      <c r="H1427" s="99"/>
      <c r="I1427" s="60"/>
      <c r="J1427" s="70"/>
      <c r="K1427" s="85"/>
      <c r="L1427" s="59"/>
      <c r="M1427" s="100"/>
      <c r="N1427" s="86"/>
      <c r="O1427" s="86"/>
      <c r="P1427" s="86"/>
      <c r="Q1427" s="61"/>
      <c r="R1427" s="61"/>
      <c r="S1427" s="62"/>
      <c r="T1427" s="59"/>
      <c r="U1427" s="59"/>
      <c r="V1427" s="59"/>
    </row>
    <row r="1428" spans="2:22" x14ac:dyDescent="0.4">
      <c r="G1428" s="59"/>
      <c r="H1428" s="99"/>
      <c r="I1428" s="60"/>
      <c r="J1428" s="70"/>
      <c r="K1428" s="85"/>
      <c r="L1428" s="59"/>
      <c r="M1428" s="100"/>
      <c r="N1428" s="86"/>
      <c r="O1428" s="86"/>
      <c r="P1428" s="86"/>
      <c r="Q1428" s="61"/>
      <c r="R1428" s="61"/>
      <c r="S1428" s="62"/>
      <c r="T1428" s="59"/>
      <c r="U1428" s="59"/>
      <c r="V1428" s="59"/>
    </row>
    <row r="1429" spans="2:22" x14ac:dyDescent="0.4">
      <c r="G1429" s="59"/>
      <c r="H1429" s="99"/>
      <c r="I1429" s="60"/>
      <c r="J1429" s="70"/>
      <c r="K1429" s="85"/>
      <c r="L1429" s="59"/>
      <c r="M1429" s="100"/>
      <c r="N1429" s="86"/>
      <c r="O1429" s="86"/>
      <c r="P1429" s="86"/>
      <c r="Q1429" s="61"/>
      <c r="R1429" s="61"/>
      <c r="S1429" s="62"/>
      <c r="T1429" s="59"/>
      <c r="U1429" s="59"/>
      <c r="V1429" s="59"/>
    </row>
    <row r="1430" spans="2:22" x14ac:dyDescent="0.4">
      <c r="G1430" s="59"/>
      <c r="H1430" s="99"/>
      <c r="I1430" s="60"/>
      <c r="J1430" s="70"/>
      <c r="K1430" s="85"/>
      <c r="L1430" s="59"/>
      <c r="M1430" s="100"/>
      <c r="N1430" s="86"/>
      <c r="O1430" s="86"/>
      <c r="P1430" s="86"/>
      <c r="Q1430" s="61"/>
      <c r="R1430" s="61"/>
      <c r="S1430" s="62"/>
      <c r="T1430" s="59"/>
      <c r="U1430" s="59"/>
      <c r="V1430" s="59"/>
    </row>
    <row r="1431" spans="2:22" x14ac:dyDescent="0.4">
      <c r="E1431" s="4"/>
      <c r="F1431" s="4"/>
      <c r="G1431" s="59"/>
      <c r="H1431" s="99"/>
      <c r="I1431" s="60"/>
      <c r="J1431" s="70"/>
      <c r="K1431" s="85"/>
      <c r="L1431" s="59"/>
      <c r="M1431" s="100"/>
      <c r="N1431" s="86"/>
      <c r="O1431" s="86"/>
      <c r="P1431" s="86"/>
      <c r="Q1431" s="61"/>
      <c r="R1431" s="61"/>
      <c r="S1431" s="62"/>
      <c r="T1431" s="59"/>
      <c r="U1431" s="59"/>
      <c r="V1431" s="59"/>
    </row>
    <row r="1432" spans="2:22" x14ac:dyDescent="0.4">
      <c r="B1432" s="27"/>
      <c r="C1432" s="4"/>
      <c r="D1432" s="4"/>
      <c r="G1432" s="59"/>
      <c r="H1432" s="99"/>
      <c r="I1432" s="60"/>
      <c r="J1432" s="70"/>
      <c r="K1432" s="85"/>
      <c r="L1432" s="59"/>
      <c r="M1432" s="100"/>
      <c r="N1432" s="86"/>
      <c r="O1432" s="86"/>
      <c r="P1432" s="86"/>
      <c r="Q1432" s="61"/>
      <c r="R1432" s="61"/>
      <c r="S1432" s="62"/>
      <c r="T1432" s="59"/>
      <c r="U1432" s="59"/>
      <c r="V1432" s="59"/>
    </row>
    <row r="1433" spans="2:22" x14ac:dyDescent="0.4">
      <c r="G1433" s="59"/>
      <c r="H1433" s="99"/>
      <c r="I1433" s="60"/>
      <c r="J1433" s="70"/>
      <c r="K1433" s="85"/>
      <c r="L1433" s="59"/>
      <c r="M1433" s="100"/>
      <c r="N1433" s="86"/>
      <c r="O1433" s="86"/>
      <c r="P1433" s="86"/>
      <c r="Q1433" s="61"/>
      <c r="R1433" s="61"/>
      <c r="S1433" s="62"/>
      <c r="T1433" s="59"/>
      <c r="U1433" s="59"/>
      <c r="V1433" s="59"/>
    </row>
    <row r="1434" spans="2:22" x14ac:dyDescent="0.4">
      <c r="G1434" s="59"/>
      <c r="H1434" s="99"/>
      <c r="I1434" s="60"/>
      <c r="J1434" s="70"/>
      <c r="K1434" s="85"/>
      <c r="L1434" s="59"/>
      <c r="M1434" s="100"/>
      <c r="N1434" s="86"/>
      <c r="O1434" s="86"/>
      <c r="P1434" s="86"/>
      <c r="Q1434" s="61"/>
      <c r="R1434" s="61"/>
      <c r="S1434" s="62"/>
      <c r="T1434" s="59"/>
      <c r="U1434" s="59"/>
      <c r="V1434" s="59"/>
    </row>
    <row r="1435" spans="2:22" x14ac:dyDescent="0.4">
      <c r="G1435" s="59"/>
      <c r="H1435" s="99"/>
      <c r="I1435" s="60"/>
      <c r="J1435" s="70"/>
      <c r="K1435" s="85"/>
      <c r="L1435" s="59"/>
      <c r="M1435" s="100"/>
      <c r="N1435" s="86"/>
      <c r="O1435" s="86"/>
      <c r="P1435" s="86"/>
      <c r="Q1435" s="61"/>
      <c r="R1435" s="61"/>
      <c r="S1435" s="62"/>
      <c r="T1435" s="59"/>
      <c r="U1435" s="59"/>
      <c r="V1435" s="59"/>
    </row>
    <row r="1436" spans="2:22" x14ac:dyDescent="0.4">
      <c r="G1436" s="59"/>
      <c r="H1436" s="99"/>
      <c r="I1436" s="60"/>
      <c r="J1436" s="70"/>
      <c r="K1436" s="85"/>
      <c r="L1436" s="59"/>
      <c r="M1436" s="100"/>
      <c r="N1436" s="86"/>
      <c r="O1436" s="86"/>
      <c r="P1436" s="86"/>
      <c r="Q1436" s="61"/>
      <c r="R1436" s="61"/>
      <c r="S1436" s="62"/>
      <c r="T1436" s="59"/>
      <c r="U1436" s="59"/>
      <c r="V1436" s="59"/>
    </row>
    <row r="1437" spans="2:22" x14ac:dyDescent="0.4">
      <c r="G1437" s="59"/>
      <c r="H1437" s="99"/>
      <c r="I1437" s="60"/>
      <c r="J1437" s="70"/>
      <c r="K1437" s="85"/>
      <c r="L1437" s="59"/>
      <c r="M1437" s="100"/>
      <c r="N1437" s="86"/>
      <c r="O1437" s="86"/>
      <c r="P1437" s="86"/>
      <c r="Q1437" s="61"/>
      <c r="R1437" s="61"/>
      <c r="S1437" s="62"/>
      <c r="T1437" s="59"/>
      <c r="U1437" s="59"/>
      <c r="V1437" s="59"/>
    </row>
    <row r="1438" spans="2:22" x14ac:dyDescent="0.4">
      <c r="G1438" s="59"/>
      <c r="H1438" s="99"/>
      <c r="I1438" s="60"/>
      <c r="J1438" s="70"/>
      <c r="K1438" s="85"/>
      <c r="L1438" s="59"/>
      <c r="M1438" s="100"/>
      <c r="N1438" s="86"/>
      <c r="O1438" s="86"/>
      <c r="P1438" s="86"/>
      <c r="Q1438" s="61"/>
      <c r="R1438" s="61"/>
      <c r="S1438" s="62"/>
      <c r="T1438" s="59"/>
      <c r="U1438" s="59"/>
      <c r="V1438" s="59"/>
    </row>
    <row r="1439" spans="2:22" x14ac:dyDescent="0.4">
      <c r="G1439" s="59"/>
      <c r="H1439" s="99"/>
      <c r="I1439" s="60"/>
      <c r="J1439" s="70"/>
      <c r="K1439" s="85"/>
      <c r="L1439" s="59"/>
      <c r="M1439" s="100"/>
      <c r="N1439" s="86"/>
      <c r="O1439" s="86"/>
      <c r="P1439" s="86"/>
      <c r="Q1439" s="61"/>
      <c r="R1439" s="61"/>
      <c r="S1439" s="62"/>
      <c r="T1439" s="59"/>
      <c r="U1439" s="59"/>
      <c r="V1439" s="59"/>
    </row>
    <row r="1440" spans="2:22" x14ac:dyDescent="0.4">
      <c r="G1440" s="59"/>
      <c r="H1440" s="99"/>
      <c r="I1440" s="60"/>
      <c r="J1440" s="70"/>
      <c r="K1440" s="85"/>
      <c r="L1440" s="59"/>
      <c r="M1440" s="100"/>
      <c r="N1440" s="86"/>
      <c r="O1440" s="86"/>
      <c r="P1440" s="86"/>
      <c r="Q1440" s="61"/>
      <c r="R1440" s="61"/>
      <c r="S1440" s="62"/>
      <c r="T1440" s="59"/>
      <c r="U1440" s="59"/>
      <c r="V1440" s="59"/>
    </row>
    <row r="1441" spans="7:22" x14ac:dyDescent="0.4">
      <c r="G1441" s="59"/>
      <c r="H1441" s="99"/>
      <c r="I1441" s="60"/>
      <c r="J1441" s="70"/>
      <c r="K1441" s="85"/>
      <c r="L1441" s="59"/>
      <c r="M1441" s="100"/>
      <c r="N1441" s="86"/>
      <c r="O1441" s="86"/>
      <c r="P1441" s="86"/>
      <c r="Q1441" s="61"/>
      <c r="R1441" s="61"/>
      <c r="S1441" s="62"/>
      <c r="T1441" s="59"/>
      <c r="U1441" s="59"/>
      <c r="V1441" s="59"/>
    </row>
    <row r="1442" spans="7:22" x14ac:dyDescent="0.4">
      <c r="G1442" s="59"/>
      <c r="H1442" s="99"/>
      <c r="I1442" s="60"/>
      <c r="J1442" s="70"/>
      <c r="K1442" s="85"/>
      <c r="L1442" s="59"/>
      <c r="M1442" s="100"/>
      <c r="N1442" s="86"/>
      <c r="O1442" s="86"/>
      <c r="P1442" s="86"/>
      <c r="Q1442" s="61"/>
      <c r="R1442" s="61"/>
      <c r="S1442" s="62"/>
      <c r="T1442" s="59"/>
      <c r="U1442" s="59"/>
      <c r="V1442" s="59"/>
    </row>
    <row r="1443" spans="7:22" x14ac:dyDescent="0.4">
      <c r="G1443" s="59"/>
      <c r="H1443" s="99"/>
      <c r="I1443" s="60"/>
      <c r="J1443" s="70"/>
      <c r="K1443" s="85"/>
      <c r="L1443" s="59"/>
      <c r="M1443" s="100"/>
      <c r="N1443" s="86"/>
      <c r="O1443" s="86"/>
      <c r="P1443" s="86"/>
      <c r="Q1443" s="61"/>
      <c r="R1443" s="61"/>
      <c r="S1443" s="62"/>
      <c r="T1443" s="59"/>
      <c r="U1443" s="59"/>
      <c r="V1443" s="59"/>
    </row>
    <row r="1444" spans="7:22" x14ac:dyDescent="0.4">
      <c r="G1444" s="59"/>
      <c r="H1444" s="99"/>
      <c r="I1444" s="60"/>
      <c r="J1444" s="70"/>
      <c r="K1444" s="85"/>
      <c r="L1444" s="59"/>
      <c r="M1444" s="100"/>
      <c r="N1444" s="86"/>
      <c r="O1444" s="86"/>
      <c r="P1444" s="86"/>
      <c r="Q1444" s="61"/>
      <c r="R1444" s="61"/>
      <c r="S1444" s="62"/>
      <c r="T1444" s="59"/>
      <c r="U1444" s="59"/>
      <c r="V1444" s="59"/>
    </row>
    <row r="1445" spans="7:22" x14ac:dyDescent="0.4">
      <c r="G1445" s="59"/>
      <c r="H1445" s="99"/>
      <c r="I1445" s="60"/>
      <c r="J1445" s="70"/>
      <c r="K1445" s="85"/>
      <c r="L1445" s="59"/>
      <c r="M1445" s="100"/>
      <c r="N1445" s="86"/>
      <c r="O1445" s="86"/>
      <c r="P1445" s="86"/>
      <c r="Q1445" s="61"/>
      <c r="R1445" s="61"/>
      <c r="S1445" s="62"/>
      <c r="T1445" s="59"/>
      <c r="U1445" s="59"/>
      <c r="V1445" s="59"/>
    </row>
    <row r="1446" spans="7:22" x14ac:dyDescent="0.4">
      <c r="G1446" s="59"/>
      <c r="H1446" s="99"/>
      <c r="I1446" s="60"/>
      <c r="J1446" s="70"/>
      <c r="K1446" s="85"/>
      <c r="L1446" s="59"/>
      <c r="M1446" s="100"/>
      <c r="N1446" s="86"/>
      <c r="O1446" s="86"/>
      <c r="P1446" s="86"/>
      <c r="Q1446" s="61"/>
      <c r="R1446" s="61"/>
      <c r="S1446" s="62"/>
      <c r="T1446" s="59"/>
      <c r="U1446" s="59"/>
      <c r="V1446" s="59"/>
    </row>
    <row r="1447" spans="7:22" x14ac:dyDescent="0.4">
      <c r="G1447" s="59"/>
      <c r="H1447" s="99"/>
      <c r="I1447" s="60"/>
      <c r="J1447" s="70"/>
      <c r="K1447" s="85"/>
      <c r="L1447" s="59"/>
      <c r="M1447" s="100"/>
      <c r="N1447" s="86"/>
      <c r="O1447" s="86"/>
      <c r="P1447" s="86"/>
      <c r="Q1447" s="61"/>
      <c r="R1447" s="61"/>
      <c r="S1447" s="62"/>
      <c r="T1447" s="59"/>
      <c r="U1447" s="59"/>
      <c r="V1447" s="59"/>
    </row>
    <row r="1448" spans="7:22" x14ac:dyDescent="0.4">
      <c r="G1448" s="59"/>
      <c r="H1448" s="99"/>
      <c r="I1448" s="60"/>
      <c r="J1448" s="70"/>
      <c r="K1448" s="85"/>
      <c r="L1448" s="59"/>
      <c r="M1448" s="100"/>
      <c r="N1448" s="86"/>
      <c r="O1448" s="86"/>
      <c r="P1448" s="86"/>
      <c r="Q1448" s="61"/>
      <c r="R1448" s="61"/>
      <c r="S1448" s="62"/>
      <c r="T1448" s="59"/>
      <c r="U1448" s="59"/>
      <c r="V1448" s="59"/>
    </row>
    <row r="1449" spans="7:22" x14ac:dyDescent="0.4">
      <c r="G1449" s="59"/>
      <c r="H1449" s="99"/>
      <c r="I1449" s="60"/>
      <c r="J1449" s="70"/>
      <c r="K1449" s="85"/>
      <c r="L1449" s="59"/>
      <c r="M1449" s="100"/>
      <c r="N1449" s="86"/>
      <c r="O1449" s="86"/>
      <c r="P1449" s="86"/>
      <c r="Q1449" s="61"/>
      <c r="R1449" s="61"/>
      <c r="S1449" s="62"/>
      <c r="T1449" s="59"/>
      <c r="U1449" s="59"/>
      <c r="V1449" s="59"/>
    </row>
    <row r="1450" spans="7:22" x14ac:dyDescent="0.4">
      <c r="G1450" s="59"/>
      <c r="H1450" s="99"/>
      <c r="I1450" s="60"/>
      <c r="J1450" s="70"/>
      <c r="K1450" s="85"/>
      <c r="L1450" s="59"/>
      <c r="M1450" s="100"/>
      <c r="N1450" s="86"/>
      <c r="O1450" s="86"/>
      <c r="P1450" s="86"/>
      <c r="Q1450" s="61"/>
      <c r="R1450" s="61"/>
      <c r="S1450" s="62"/>
      <c r="T1450" s="59"/>
      <c r="U1450" s="59"/>
      <c r="V1450" s="59"/>
    </row>
    <row r="1451" spans="7:22" x14ac:dyDescent="0.4">
      <c r="G1451" s="59"/>
      <c r="H1451" s="99"/>
      <c r="I1451" s="60"/>
      <c r="J1451" s="70"/>
      <c r="K1451" s="85"/>
      <c r="L1451" s="59"/>
      <c r="M1451" s="100"/>
      <c r="N1451" s="86"/>
      <c r="O1451" s="86"/>
      <c r="P1451" s="86"/>
      <c r="Q1451" s="61"/>
      <c r="R1451" s="61"/>
      <c r="S1451" s="62"/>
      <c r="T1451" s="59"/>
      <c r="U1451" s="59"/>
      <c r="V1451" s="59"/>
    </row>
    <row r="1452" spans="7:22" x14ac:dyDescent="0.4">
      <c r="G1452" s="59"/>
      <c r="H1452" s="99"/>
      <c r="I1452" s="60"/>
      <c r="J1452" s="70"/>
      <c r="K1452" s="85"/>
      <c r="L1452" s="59"/>
      <c r="M1452" s="100"/>
      <c r="N1452" s="86"/>
      <c r="O1452" s="86"/>
      <c r="P1452" s="86"/>
      <c r="Q1452" s="61"/>
      <c r="R1452" s="61"/>
      <c r="S1452" s="62"/>
      <c r="T1452" s="59"/>
      <c r="U1452" s="59"/>
      <c r="V1452" s="59"/>
    </row>
    <row r="1453" spans="7:22" x14ac:dyDescent="0.4">
      <c r="G1453" s="59"/>
      <c r="H1453" s="99"/>
      <c r="I1453" s="60"/>
      <c r="J1453" s="70"/>
      <c r="K1453" s="85"/>
      <c r="L1453" s="59"/>
      <c r="M1453" s="100"/>
      <c r="N1453" s="86"/>
      <c r="O1453" s="86"/>
      <c r="P1453" s="86"/>
      <c r="Q1453" s="61"/>
      <c r="R1453" s="61"/>
      <c r="S1453" s="62"/>
      <c r="T1453" s="59"/>
      <c r="U1453" s="59"/>
      <c r="V1453" s="59"/>
    </row>
    <row r="1454" spans="7:22" x14ac:dyDescent="0.4">
      <c r="G1454" s="59"/>
      <c r="H1454" s="99"/>
      <c r="I1454" s="60"/>
      <c r="J1454" s="70"/>
      <c r="K1454" s="85"/>
      <c r="L1454" s="59"/>
      <c r="M1454" s="100"/>
      <c r="N1454" s="86"/>
      <c r="O1454" s="86"/>
      <c r="P1454" s="86"/>
      <c r="Q1454" s="61"/>
      <c r="R1454" s="61"/>
      <c r="S1454" s="62"/>
      <c r="T1454" s="59"/>
      <c r="U1454" s="59"/>
      <c r="V1454" s="59"/>
    </row>
    <row r="1455" spans="7:22" x14ac:dyDescent="0.4">
      <c r="G1455" s="59"/>
      <c r="H1455" s="99"/>
      <c r="I1455" s="60"/>
      <c r="J1455" s="70"/>
      <c r="K1455" s="85"/>
      <c r="L1455" s="59"/>
      <c r="M1455" s="100"/>
      <c r="N1455" s="86"/>
      <c r="O1455" s="86"/>
      <c r="P1455" s="86"/>
      <c r="Q1455" s="61"/>
      <c r="R1455" s="61"/>
      <c r="S1455" s="62"/>
      <c r="T1455" s="59"/>
      <c r="U1455" s="59"/>
      <c r="V1455" s="59"/>
    </row>
    <row r="1456" spans="7:22" x14ac:dyDescent="0.4">
      <c r="G1456" s="59"/>
      <c r="H1456" s="99"/>
      <c r="I1456" s="60"/>
      <c r="J1456" s="70"/>
      <c r="K1456" s="85"/>
      <c r="L1456" s="59"/>
      <c r="M1456" s="100"/>
      <c r="N1456" s="86"/>
      <c r="O1456" s="86"/>
      <c r="P1456" s="86"/>
      <c r="Q1456" s="61"/>
      <c r="R1456" s="61"/>
      <c r="S1456" s="62"/>
      <c r="T1456" s="59"/>
      <c r="U1456" s="59"/>
      <c r="V1456" s="59"/>
    </row>
    <row r="1457" spans="7:22" x14ac:dyDescent="0.4">
      <c r="G1457" s="59"/>
      <c r="H1457" s="99"/>
      <c r="I1457" s="60"/>
      <c r="J1457" s="70"/>
      <c r="K1457" s="85"/>
      <c r="L1457" s="59"/>
      <c r="M1457" s="100"/>
      <c r="N1457" s="86"/>
      <c r="O1457" s="86"/>
      <c r="P1457" s="86"/>
      <c r="Q1457" s="61"/>
      <c r="R1457" s="61"/>
      <c r="S1457" s="62"/>
      <c r="T1457" s="59"/>
      <c r="U1457" s="59"/>
      <c r="V1457" s="59"/>
    </row>
    <row r="1458" spans="7:22" x14ac:dyDescent="0.4">
      <c r="G1458" s="59"/>
      <c r="H1458" s="99"/>
      <c r="I1458" s="60"/>
      <c r="J1458" s="70"/>
      <c r="K1458" s="85"/>
      <c r="L1458" s="59"/>
      <c r="M1458" s="100"/>
      <c r="N1458" s="86"/>
      <c r="O1458" s="86"/>
      <c r="P1458" s="86"/>
      <c r="Q1458" s="61"/>
      <c r="R1458" s="61"/>
      <c r="S1458" s="62"/>
      <c r="T1458" s="59"/>
      <c r="U1458" s="59"/>
      <c r="V1458" s="59"/>
    </row>
    <row r="1459" spans="7:22" x14ac:dyDescent="0.4">
      <c r="G1459" s="59"/>
      <c r="H1459" s="99"/>
      <c r="I1459" s="60"/>
      <c r="J1459" s="70"/>
      <c r="K1459" s="85"/>
      <c r="L1459" s="59"/>
      <c r="M1459" s="100"/>
      <c r="N1459" s="86"/>
      <c r="O1459" s="86"/>
      <c r="P1459" s="86"/>
      <c r="Q1459" s="61"/>
      <c r="R1459" s="61"/>
      <c r="S1459" s="62"/>
      <c r="T1459" s="59"/>
      <c r="U1459" s="59"/>
      <c r="V1459" s="59"/>
    </row>
    <row r="1460" spans="7:22" x14ac:dyDescent="0.4">
      <c r="G1460" s="59"/>
      <c r="H1460" s="99"/>
      <c r="I1460" s="60"/>
      <c r="J1460" s="70"/>
      <c r="K1460" s="85"/>
      <c r="L1460" s="59"/>
      <c r="M1460" s="100"/>
      <c r="N1460" s="86"/>
      <c r="O1460" s="86"/>
      <c r="P1460" s="86"/>
      <c r="Q1460" s="61"/>
      <c r="R1460" s="61"/>
      <c r="S1460" s="62"/>
      <c r="T1460" s="59"/>
      <c r="U1460" s="59"/>
      <c r="V1460" s="59"/>
    </row>
    <row r="1461" spans="7:22" x14ac:dyDescent="0.4">
      <c r="G1461" s="59"/>
      <c r="H1461" s="99"/>
      <c r="I1461" s="60"/>
      <c r="J1461" s="70"/>
      <c r="K1461" s="85"/>
      <c r="L1461" s="59"/>
      <c r="M1461" s="100"/>
      <c r="N1461" s="86"/>
      <c r="O1461" s="86"/>
      <c r="P1461" s="86"/>
      <c r="Q1461" s="61"/>
      <c r="R1461" s="61"/>
      <c r="S1461" s="62"/>
      <c r="T1461" s="59"/>
      <c r="U1461" s="59"/>
      <c r="V1461" s="59"/>
    </row>
    <row r="1462" spans="7:22" x14ac:dyDescent="0.4">
      <c r="G1462" s="59"/>
      <c r="H1462" s="99"/>
      <c r="I1462" s="60"/>
      <c r="J1462" s="70"/>
      <c r="K1462" s="85"/>
      <c r="L1462" s="59"/>
      <c r="M1462" s="100"/>
      <c r="N1462" s="86"/>
      <c r="O1462" s="86"/>
      <c r="P1462" s="86"/>
      <c r="Q1462" s="61"/>
      <c r="R1462" s="61"/>
      <c r="S1462" s="62"/>
      <c r="T1462" s="59"/>
      <c r="U1462" s="59"/>
      <c r="V1462" s="59"/>
    </row>
    <row r="1463" spans="7:22" x14ac:dyDescent="0.4">
      <c r="G1463" s="59"/>
      <c r="H1463" s="99"/>
      <c r="I1463" s="60"/>
      <c r="J1463" s="70"/>
      <c r="K1463" s="85"/>
      <c r="L1463" s="59"/>
      <c r="M1463" s="100"/>
      <c r="N1463" s="86"/>
      <c r="O1463" s="86"/>
      <c r="P1463" s="86"/>
      <c r="Q1463" s="61"/>
      <c r="R1463" s="61"/>
      <c r="S1463" s="62"/>
      <c r="T1463" s="59"/>
      <c r="U1463" s="59"/>
      <c r="V1463" s="59"/>
    </row>
    <row r="1464" spans="7:22" x14ac:dyDescent="0.4">
      <c r="G1464" s="59"/>
      <c r="H1464" s="99"/>
      <c r="I1464" s="60"/>
      <c r="J1464" s="70"/>
      <c r="K1464" s="85"/>
      <c r="L1464" s="59"/>
      <c r="M1464" s="100"/>
      <c r="N1464" s="86"/>
      <c r="O1464" s="86"/>
      <c r="P1464" s="86"/>
      <c r="Q1464" s="61"/>
      <c r="R1464" s="61"/>
      <c r="S1464" s="62"/>
      <c r="T1464" s="59"/>
      <c r="U1464" s="59"/>
      <c r="V1464" s="59"/>
    </row>
    <row r="1465" spans="7:22" x14ac:dyDescent="0.4">
      <c r="G1465" s="59"/>
      <c r="H1465" s="99"/>
      <c r="I1465" s="60"/>
      <c r="J1465" s="70"/>
      <c r="K1465" s="85"/>
      <c r="L1465" s="59"/>
      <c r="M1465" s="100"/>
      <c r="N1465" s="86"/>
      <c r="O1465" s="86"/>
      <c r="P1465" s="86"/>
      <c r="Q1465" s="61"/>
      <c r="R1465" s="61"/>
      <c r="S1465" s="62"/>
      <c r="T1465" s="59"/>
      <c r="U1465" s="59"/>
      <c r="V1465" s="59"/>
    </row>
    <row r="1466" spans="7:22" x14ac:dyDescent="0.4">
      <c r="G1466" s="59"/>
      <c r="H1466" s="99"/>
      <c r="I1466" s="60"/>
      <c r="J1466" s="70"/>
      <c r="K1466" s="85"/>
      <c r="L1466" s="59"/>
      <c r="M1466" s="100"/>
      <c r="N1466" s="86"/>
      <c r="O1466" s="86"/>
      <c r="P1466" s="86"/>
      <c r="Q1466" s="61"/>
      <c r="R1466" s="61"/>
      <c r="S1466" s="62"/>
      <c r="T1466" s="59"/>
      <c r="U1466" s="59"/>
      <c r="V1466" s="59"/>
    </row>
    <row r="1467" spans="7:22" x14ac:dyDescent="0.4">
      <c r="G1467" s="59"/>
      <c r="H1467" s="99"/>
      <c r="I1467" s="60"/>
      <c r="J1467" s="70"/>
      <c r="K1467" s="85"/>
      <c r="L1467" s="59"/>
      <c r="M1467" s="100"/>
      <c r="N1467" s="86"/>
      <c r="O1467" s="86"/>
      <c r="P1467" s="86"/>
      <c r="Q1467" s="61"/>
      <c r="R1467" s="61"/>
      <c r="S1467" s="62"/>
      <c r="T1467" s="59"/>
      <c r="U1467" s="59"/>
      <c r="V1467" s="59"/>
    </row>
    <row r="1468" spans="7:22" x14ac:dyDescent="0.4">
      <c r="G1468" s="59"/>
      <c r="H1468" s="99"/>
      <c r="I1468" s="60"/>
      <c r="J1468" s="70"/>
      <c r="K1468" s="85"/>
      <c r="L1468" s="59"/>
      <c r="M1468" s="100"/>
      <c r="N1468" s="86"/>
      <c r="O1468" s="86"/>
      <c r="P1468" s="86"/>
      <c r="Q1468" s="61"/>
      <c r="R1468" s="61"/>
      <c r="S1468" s="62"/>
      <c r="T1468" s="59"/>
      <c r="U1468" s="59"/>
      <c r="V1468" s="59"/>
    </row>
    <row r="1469" spans="7:22" x14ac:dyDescent="0.4">
      <c r="G1469" s="59"/>
      <c r="H1469" s="99"/>
      <c r="I1469" s="60"/>
      <c r="J1469" s="70"/>
      <c r="K1469" s="85"/>
      <c r="L1469" s="59"/>
      <c r="M1469" s="100"/>
      <c r="N1469" s="86"/>
      <c r="O1469" s="86"/>
      <c r="P1469" s="86"/>
      <c r="Q1469" s="61"/>
      <c r="R1469" s="61"/>
      <c r="S1469" s="62"/>
      <c r="T1469" s="59"/>
      <c r="U1469" s="59"/>
      <c r="V1469" s="59"/>
    </row>
    <row r="1470" spans="7:22" x14ac:dyDescent="0.4">
      <c r="G1470" s="59"/>
      <c r="H1470" s="99"/>
      <c r="I1470" s="60"/>
      <c r="J1470" s="70"/>
      <c r="K1470" s="85"/>
      <c r="L1470" s="59"/>
      <c r="M1470" s="100"/>
      <c r="N1470" s="86"/>
      <c r="O1470" s="86"/>
      <c r="P1470" s="86"/>
      <c r="Q1470" s="61"/>
      <c r="R1470" s="61"/>
      <c r="S1470" s="62"/>
      <c r="T1470" s="59"/>
      <c r="U1470" s="59"/>
      <c r="V1470" s="59"/>
    </row>
    <row r="1471" spans="7:22" x14ac:dyDescent="0.4">
      <c r="G1471" s="59"/>
      <c r="H1471" s="99"/>
      <c r="I1471" s="60"/>
      <c r="J1471" s="70"/>
      <c r="K1471" s="85"/>
      <c r="L1471" s="59"/>
      <c r="M1471" s="100"/>
      <c r="N1471" s="86"/>
      <c r="O1471" s="86"/>
      <c r="P1471" s="86"/>
      <c r="Q1471" s="61"/>
      <c r="R1471" s="61"/>
      <c r="S1471" s="62"/>
      <c r="T1471" s="59"/>
      <c r="U1471" s="59"/>
      <c r="V1471" s="59"/>
    </row>
    <row r="1472" spans="7:22" x14ac:dyDescent="0.4">
      <c r="G1472" s="59"/>
      <c r="H1472" s="99"/>
      <c r="I1472" s="60"/>
      <c r="J1472" s="70"/>
      <c r="K1472" s="85"/>
      <c r="L1472" s="59"/>
      <c r="M1472" s="100"/>
      <c r="N1472" s="86"/>
      <c r="O1472" s="86"/>
      <c r="P1472" s="86"/>
      <c r="Q1472" s="61"/>
      <c r="R1472" s="61"/>
      <c r="S1472" s="62"/>
      <c r="T1472" s="59"/>
      <c r="U1472" s="59"/>
      <c r="V1472" s="59"/>
    </row>
    <row r="1473" spans="1:22" x14ac:dyDescent="0.4">
      <c r="G1473" s="59"/>
      <c r="H1473" s="99"/>
      <c r="I1473" s="60"/>
      <c r="J1473" s="70"/>
      <c r="K1473" s="85"/>
      <c r="L1473" s="59"/>
      <c r="M1473" s="100"/>
      <c r="N1473" s="86"/>
      <c r="O1473" s="86"/>
      <c r="P1473" s="86"/>
      <c r="Q1473" s="61"/>
      <c r="R1473" s="61"/>
      <c r="S1473" s="62"/>
      <c r="T1473" s="59"/>
      <c r="U1473" s="59"/>
      <c r="V1473" s="59"/>
    </row>
    <row r="1474" spans="1:22" x14ac:dyDescent="0.4">
      <c r="G1474" s="59"/>
      <c r="H1474" s="99"/>
      <c r="I1474" s="60"/>
      <c r="J1474" s="70"/>
      <c r="K1474" s="85"/>
      <c r="L1474" s="59"/>
      <c r="M1474" s="100"/>
      <c r="N1474" s="86"/>
      <c r="O1474" s="86"/>
      <c r="P1474" s="86"/>
      <c r="Q1474" s="61"/>
      <c r="R1474" s="61"/>
      <c r="S1474" s="62"/>
      <c r="T1474" s="59"/>
      <c r="U1474" s="59"/>
      <c r="V1474" s="59"/>
    </row>
    <row r="1475" spans="1:22" x14ac:dyDescent="0.4">
      <c r="G1475" s="59"/>
      <c r="H1475" s="99"/>
      <c r="I1475" s="60"/>
      <c r="J1475" s="70"/>
      <c r="K1475" s="85"/>
      <c r="L1475" s="59"/>
      <c r="M1475" s="100"/>
      <c r="N1475" s="86"/>
      <c r="O1475" s="86"/>
      <c r="P1475" s="86"/>
      <c r="Q1475" s="61"/>
      <c r="R1475" s="61"/>
      <c r="S1475" s="62"/>
      <c r="T1475" s="59"/>
      <c r="U1475" s="59"/>
      <c r="V1475" s="59"/>
    </row>
    <row r="1476" spans="1:22" ht="17.5" customHeight="1" thickBot="1" x14ac:dyDescent="0.45">
      <c r="A1476" s="4"/>
      <c r="G1476" s="59"/>
      <c r="H1476" s="99"/>
      <c r="I1476" s="60"/>
      <c r="J1476" s="70"/>
      <c r="K1476" s="85"/>
      <c r="L1476" s="85"/>
      <c r="M1476" s="100"/>
      <c r="N1476" s="101"/>
      <c r="O1476" s="86"/>
      <c r="P1476" s="86"/>
      <c r="Q1476" s="61"/>
      <c r="R1476" s="63"/>
      <c r="S1476" s="62"/>
      <c r="T1476" s="59"/>
      <c r="U1476" s="59"/>
      <c r="V1476" s="59"/>
    </row>
    <row r="1477" spans="1:22" ht="17.5" customHeight="1" thickTop="1" x14ac:dyDescent="0.4">
      <c r="G1477" s="59"/>
      <c r="H1477" s="99"/>
      <c r="I1477" s="60"/>
      <c r="J1477" s="70"/>
      <c r="K1477" s="85"/>
      <c r="L1477" s="59"/>
      <c r="M1477" s="100"/>
      <c r="N1477" s="86"/>
      <c r="O1477" s="86"/>
      <c r="P1477" s="86"/>
      <c r="Q1477" s="61"/>
      <c r="R1477" s="61"/>
      <c r="S1477" s="62"/>
      <c r="T1477" s="59"/>
      <c r="U1477" s="59"/>
      <c r="V1477" s="59"/>
    </row>
    <row r="1478" spans="1:22" x14ac:dyDescent="0.4">
      <c r="G1478" s="59"/>
      <c r="H1478" s="99"/>
      <c r="I1478" s="60"/>
      <c r="J1478" s="70"/>
      <c r="K1478" s="85"/>
      <c r="L1478" s="59"/>
      <c r="M1478" s="100"/>
      <c r="N1478" s="86"/>
      <c r="O1478" s="86"/>
      <c r="P1478" s="86"/>
      <c r="Q1478" s="61"/>
      <c r="R1478" s="61"/>
      <c r="S1478" s="62"/>
      <c r="T1478" s="59"/>
      <c r="U1478" s="59"/>
      <c r="V1478" s="59"/>
    </row>
    <row r="1479" spans="1:22" x14ac:dyDescent="0.4">
      <c r="G1479" s="59"/>
      <c r="H1479" s="99"/>
      <c r="I1479" s="60"/>
      <c r="J1479" s="70"/>
      <c r="K1479" s="85"/>
      <c r="L1479" s="59"/>
      <c r="M1479" s="100"/>
      <c r="N1479" s="86"/>
      <c r="O1479" s="86"/>
      <c r="P1479" s="86"/>
      <c r="Q1479" s="61"/>
      <c r="R1479" s="61"/>
      <c r="S1479" s="62"/>
      <c r="T1479" s="59"/>
      <c r="U1479" s="59"/>
      <c r="V1479" s="59"/>
    </row>
    <row r="1480" spans="1:22" x14ac:dyDescent="0.4">
      <c r="G1480" s="59"/>
      <c r="H1480" s="99"/>
      <c r="I1480" s="60"/>
      <c r="J1480" s="70"/>
      <c r="K1480" s="85"/>
      <c r="L1480" s="59"/>
      <c r="M1480" s="100"/>
      <c r="N1480" s="86"/>
      <c r="O1480" s="86"/>
      <c r="P1480" s="86"/>
      <c r="Q1480" s="61"/>
      <c r="R1480" s="61"/>
      <c r="S1480" s="62"/>
      <c r="T1480" s="59"/>
      <c r="U1480" s="59"/>
      <c r="V1480" s="59"/>
    </row>
    <row r="1481" spans="1:22" x14ac:dyDescent="0.4">
      <c r="G1481" s="59"/>
      <c r="H1481" s="99"/>
      <c r="I1481" s="60"/>
      <c r="J1481" s="70"/>
      <c r="K1481" s="85"/>
      <c r="L1481" s="59"/>
      <c r="M1481" s="100"/>
      <c r="N1481" s="86"/>
      <c r="O1481" s="86"/>
      <c r="P1481" s="86"/>
      <c r="Q1481" s="61"/>
      <c r="R1481" s="61"/>
      <c r="S1481" s="62"/>
      <c r="T1481" s="59"/>
      <c r="U1481" s="59"/>
      <c r="V1481" s="59"/>
    </row>
    <row r="1482" spans="1:22" x14ac:dyDescent="0.4">
      <c r="G1482" s="59"/>
      <c r="H1482" s="99"/>
      <c r="I1482" s="60"/>
      <c r="J1482" s="70"/>
      <c r="K1482" s="85"/>
      <c r="L1482" s="59"/>
      <c r="M1482" s="100"/>
      <c r="N1482" s="86"/>
      <c r="O1482" s="86"/>
      <c r="P1482" s="86"/>
      <c r="Q1482" s="61"/>
      <c r="R1482" s="61"/>
      <c r="S1482" s="62"/>
      <c r="T1482" s="59"/>
      <c r="U1482" s="59"/>
      <c r="V1482" s="59"/>
    </row>
    <row r="1483" spans="1:22" x14ac:dyDescent="0.4">
      <c r="E1483" s="4"/>
      <c r="F1483" s="4"/>
      <c r="G1483" s="59"/>
      <c r="H1483" s="99"/>
      <c r="I1483" s="60"/>
      <c r="J1483" s="70"/>
      <c r="K1483" s="85"/>
      <c r="L1483" s="59"/>
      <c r="M1483" s="100"/>
      <c r="N1483" s="86"/>
      <c r="O1483" s="86"/>
      <c r="P1483" s="86"/>
      <c r="Q1483" s="61"/>
      <c r="R1483" s="61"/>
      <c r="S1483" s="62"/>
      <c r="T1483" s="59"/>
      <c r="U1483" s="59"/>
      <c r="V1483" s="59"/>
    </row>
    <row r="1484" spans="1:22" x14ac:dyDescent="0.4">
      <c r="B1484" s="27"/>
      <c r="C1484" s="4"/>
      <c r="D1484" s="4"/>
      <c r="G1484" s="59"/>
      <c r="H1484" s="99"/>
      <c r="I1484" s="60"/>
      <c r="J1484" s="70"/>
      <c r="K1484" s="85"/>
      <c r="L1484" s="59"/>
      <c r="M1484" s="100"/>
      <c r="N1484" s="86"/>
      <c r="O1484" s="86"/>
      <c r="P1484" s="86"/>
      <c r="Q1484" s="61"/>
      <c r="R1484" s="61"/>
      <c r="S1484" s="62"/>
      <c r="T1484" s="59"/>
      <c r="U1484" s="59"/>
      <c r="V1484" s="59"/>
    </row>
    <row r="1485" spans="1:22" x14ac:dyDescent="0.4">
      <c r="G1485" s="59"/>
      <c r="H1485" s="99"/>
      <c r="I1485" s="60"/>
      <c r="J1485" s="70"/>
      <c r="K1485" s="85"/>
      <c r="L1485" s="59"/>
      <c r="M1485" s="100"/>
      <c r="N1485" s="86"/>
      <c r="O1485" s="86"/>
      <c r="P1485" s="86"/>
      <c r="Q1485" s="61"/>
      <c r="R1485" s="61"/>
      <c r="S1485" s="62"/>
      <c r="T1485" s="59"/>
      <c r="U1485" s="59"/>
      <c r="V1485" s="59"/>
    </row>
    <row r="1486" spans="1:22" x14ac:dyDescent="0.4">
      <c r="G1486" s="59"/>
      <c r="H1486" s="99"/>
      <c r="I1486" s="60"/>
      <c r="J1486" s="70"/>
      <c r="K1486" s="85"/>
      <c r="L1486" s="59"/>
      <c r="M1486" s="100"/>
      <c r="N1486" s="86"/>
      <c r="O1486" s="86"/>
      <c r="P1486" s="86"/>
      <c r="Q1486" s="61"/>
      <c r="R1486" s="61"/>
      <c r="S1486" s="62"/>
      <c r="T1486" s="59"/>
      <c r="U1486" s="59"/>
      <c r="V1486" s="59"/>
    </row>
    <row r="1487" spans="1:22" x14ac:dyDescent="0.4">
      <c r="G1487" s="59"/>
      <c r="H1487" s="99"/>
      <c r="I1487" s="60"/>
      <c r="J1487" s="70"/>
      <c r="K1487" s="85"/>
      <c r="L1487" s="59"/>
      <c r="M1487" s="100"/>
      <c r="N1487" s="86"/>
      <c r="O1487" s="86"/>
      <c r="P1487" s="86"/>
      <c r="Q1487" s="61"/>
      <c r="R1487" s="61"/>
      <c r="S1487" s="62"/>
      <c r="T1487" s="59"/>
      <c r="U1487" s="59"/>
      <c r="V1487" s="59"/>
    </row>
    <row r="1488" spans="1:22" x14ac:dyDescent="0.4">
      <c r="G1488" s="59"/>
      <c r="H1488" s="99"/>
      <c r="I1488" s="60"/>
      <c r="J1488" s="70"/>
      <c r="K1488" s="85"/>
      <c r="L1488" s="59"/>
      <c r="M1488" s="100"/>
      <c r="N1488" s="86"/>
      <c r="O1488" s="86"/>
      <c r="P1488" s="86"/>
      <c r="Q1488" s="61"/>
      <c r="R1488" s="61"/>
      <c r="S1488" s="62"/>
      <c r="T1488" s="59"/>
      <c r="U1488" s="59"/>
      <c r="V1488" s="59"/>
    </row>
    <row r="1489" spans="7:22" x14ac:dyDescent="0.4">
      <c r="G1489" s="59"/>
      <c r="H1489" s="99"/>
      <c r="I1489" s="60"/>
      <c r="J1489" s="70"/>
      <c r="K1489" s="85"/>
      <c r="L1489" s="59"/>
      <c r="M1489" s="100"/>
      <c r="N1489" s="86"/>
      <c r="O1489" s="86"/>
      <c r="P1489" s="86"/>
      <c r="Q1489" s="61"/>
      <c r="R1489" s="61"/>
      <c r="S1489" s="62"/>
      <c r="T1489" s="59"/>
      <c r="U1489" s="59"/>
      <c r="V1489" s="59"/>
    </row>
    <row r="1490" spans="7:22" x14ac:dyDescent="0.4">
      <c r="G1490" s="59"/>
      <c r="H1490" s="99"/>
      <c r="I1490" s="60"/>
      <c r="J1490" s="70"/>
      <c r="K1490" s="85"/>
      <c r="L1490" s="59"/>
      <c r="M1490" s="100"/>
      <c r="N1490" s="86"/>
      <c r="O1490" s="86"/>
      <c r="P1490" s="86"/>
      <c r="Q1490" s="61"/>
      <c r="R1490" s="61"/>
      <c r="S1490" s="62"/>
      <c r="T1490" s="59"/>
      <c r="U1490" s="59"/>
      <c r="V1490" s="59"/>
    </row>
    <row r="1491" spans="7:22" x14ac:dyDescent="0.4">
      <c r="G1491" s="59"/>
      <c r="H1491" s="99"/>
      <c r="I1491" s="60"/>
      <c r="J1491" s="70"/>
      <c r="K1491" s="85"/>
      <c r="L1491" s="59"/>
      <c r="M1491" s="100"/>
      <c r="N1491" s="86"/>
      <c r="O1491" s="86"/>
      <c r="P1491" s="86"/>
      <c r="Q1491" s="61"/>
      <c r="R1491" s="61"/>
      <c r="S1491" s="62"/>
      <c r="T1491" s="59"/>
      <c r="U1491" s="59"/>
      <c r="V1491" s="59"/>
    </row>
    <row r="1492" spans="7:22" x14ac:dyDescent="0.4">
      <c r="G1492" s="59"/>
      <c r="H1492" s="99"/>
      <c r="I1492" s="60"/>
      <c r="J1492" s="70"/>
      <c r="K1492" s="85"/>
      <c r="L1492" s="59"/>
      <c r="M1492" s="100"/>
      <c r="N1492" s="86"/>
      <c r="O1492" s="86"/>
      <c r="P1492" s="86"/>
      <c r="Q1492" s="61"/>
      <c r="R1492" s="61"/>
      <c r="S1492" s="62"/>
      <c r="T1492" s="59"/>
      <c r="U1492" s="59"/>
      <c r="V1492" s="59"/>
    </row>
    <row r="1493" spans="7:22" x14ac:dyDescent="0.4">
      <c r="G1493" s="59"/>
      <c r="H1493" s="99"/>
      <c r="I1493" s="60"/>
      <c r="J1493" s="70"/>
      <c r="K1493" s="85"/>
      <c r="L1493" s="59"/>
      <c r="M1493" s="100"/>
      <c r="N1493" s="86"/>
      <c r="O1493" s="86"/>
      <c r="P1493" s="86"/>
      <c r="Q1493" s="61"/>
      <c r="R1493" s="61"/>
      <c r="S1493" s="62"/>
      <c r="T1493" s="59"/>
      <c r="U1493" s="59"/>
      <c r="V1493" s="59"/>
    </row>
    <row r="1494" spans="7:22" x14ac:dyDescent="0.4">
      <c r="G1494" s="59"/>
      <c r="H1494" s="99"/>
      <c r="I1494" s="60"/>
      <c r="J1494" s="70"/>
      <c r="K1494" s="85"/>
      <c r="L1494" s="59"/>
      <c r="M1494" s="100"/>
      <c r="N1494" s="86"/>
      <c r="O1494" s="86"/>
      <c r="P1494" s="86"/>
      <c r="Q1494" s="61"/>
      <c r="R1494" s="61"/>
      <c r="S1494" s="62"/>
      <c r="T1494" s="59"/>
      <c r="U1494" s="59"/>
      <c r="V1494" s="59"/>
    </row>
    <row r="1495" spans="7:22" x14ac:dyDescent="0.4">
      <c r="G1495" s="59"/>
      <c r="H1495" s="99"/>
      <c r="I1495" s="60"/>
      <c r="J1495" s="70"/>
      <c r="K1495" s="85"/>
      <c r="L1495" s="59"/>
      <c r="M1495" s="100"/>
      <c r="N1495" s="86"/>
      <c r="O1495" s="86"/>
      <c r="P1495" s="86"/>
      <c r="Q1495" s="61"/>
      <c r="R1495" s="61"/>
      <c r="S1495" s="62"/>
      <c r="T1495" s="59"/>
      <c r="U1495" s="59"/>
      <c r="V1495" s="59"/>
    </row>
    <row r="1496" spans="7:22" x14ac:dyDescent="0.4">
      <c r="G1496" s="59"/>
      <c r="H1496" s="99"/>
      <c r="I1496" s="60"/>
      <c r="J1496" s="70"/>
      <c r="K1496" s="85"/>
      <c r="L1496" s="59"/>
      <c r="M1496" s="100"/>
      <c r="N1496" s="86"/>
      <c r="O1496" s="86"/>
      <c r="P1496" s="86"/>
      <c r="Q1496" s="61"/>
      <c r="R1496" s="61"/>
      <c r="S1496" s="62"/>
      <c r="T1496" s="59"/>
      <c r="U1496" s="59"/>
      <c r="V1496" s="59"/>
    </row>
    <row r="1497" spans="7:22" x14ac:dyDescent="0.4">
      <c r="G1497" s="59"/>
      <c r="H1497" s="99"/>
      <c r="I1497" s="60"/>
      <c r="J1497" s="70"/>
      <c r="K1497" s="85"/>
      <c r="L1497" s="59"/>
      <c r="M1497" s="100"/>
      <c r="N1497" s="86"/>
      <c r="O1497" s="86"/>
      <c r="P1497" s="86"/>
      <c r="Q1497" s="61"/>
      <c r="R1497" s="61"/>
      <c r="S1497" s="62"/>
      <c r="T1497" s="59"/>
      <c r="U1497" s="59"/>
      <c r="V1497" s="59"/>
    </row>
    <row r="1498" spans="7:22" x14ac:dyDescent="0.4">
      <c r="G1498" s="59"/>
      <c r="H1498" s="99"/>
      <c r="I1498" s="60"/>
      <c r="J1498" s="70"/>
      <c r="K1498" s="85"/>
      <c r="L1498" s="59"/>
      <c r="M1498" s="100"/>
      <c r="N1498" s="86"/>
      <c r="O1498" s="86"/>
      <c r="P1498" s="86"/>
      <c r="Q1498" s="61"/>
      <c r="R1498" s="61"/>
      <c r="S1498" s="62"/>
      <c r="T1498" s="59"/>
      <c r="U1498" s="59"/>
      <c r="V1498" s="59"/>
    </row>
    <row r="1499" spans="7:22" x14ac:dyDescent="0.4">
      <c r="G1499" s="59"/>
      <c r="H1499" s="99"/>
      <c r="I1499" s="60"/>
      <c r="J1499" s="70"/>
      <c r="K1499" s="85"/>
      <c r="L1499" s="59"/>
      <c r="M1499" s="100"/>
      <c r="N1499" s="86"/>
      <c r="O1499" s="86"/>
      <c r="P1499" s="86"/>
      <c r="Q1499" s="61"/>
      <c r="R1499" s="61"/>
      <c r="S1499" s="62"/>
      <c r="T1499" s="59"/>
      <c r="U1499" s="59"/>
      <c r="V1499" s="59"/>
    </row>
    <row r="1500" spans="7:22" x14ac:dyDescent="0.4">
      <c r="G1500" s="59"/>
      <c r="H1500" s="99"/>
      <c r="I1500" s="60"/>
      <c r="J1500" s="70"/>
      <c r="K1500" s="85"/>
      <c r="L1500" s="59"/>
      <c r="M1500" s="100"/>
      <c r="N1500" s="86"/>
      <c r="O1500" s="86"/>
      <c r="P1500" s="86"/>
      <c r="Q1500" s="61"/>
      <c r="R1500" s="61"/>
      <c r="S1500" s="62"/>
      <c r="T1500" s="59"/>
      <c r="U1500" s="59"/>
      <c r="V1500" s="59"/>
    </row>
    <row r="1501" spans="7:22" x14ac:dyDescent="0.4">
      <c r="G1501" s="59"/>
      <c r="H1501" s="99"/>
      <c r="I1501" s="60"/>
      <c r="J1501" s="70"/>
      <c r="K1501" s="85"/>
      <c r="L1501" s="59"/>
      <c r="M1501" s="100"/>
      <c r="N1501" s="86"/>
      <c r="O1501" s="86"/>
      <c r="P1501" s="86"/>
      <c r="Q1501" s="61"/>
      <c r="R1501" s="61"/>
      <c r="S1501" s="62"/>
      <c r="T1501" s="59"/>
      <c r="U1501" s="59"/>
      <c r="V1501" s="59"/>
    </row>
    <row r="1502" spans="7:22" x14ac:dyDescent="0.4">
      <c r="G1502" s="59"/>
      <c r="H1502" s="99"/>
      <c r="I1502" s="60"/>
      <c r="J1502" s="70"/>
      <c r="K1502" s="85"/>
      <c r="L1502" s="59"/>
      <c r="M1502" s="100"/>
      <c r="N1502" s="86"/>
      <c r="O1502" s="86"/>
      <c r="P1502" s="86"/>
      <c r="Q1502" s="61"/>
      <c r="R1502" s="61"/>
      <c r="S1502" s="62"/>
      <c r="T1502" s="59"/>
      <c r="U1502" s="59"/>
      <c r="V1502" s="59"/>
    </row>
    <row r="1503" spans="7:22" x14ac:dyDescent="0.4">
      <c r="G1503" s="59"/>
      <c r="H1503" s="99"/>
      <c r="I1503" s="60"/>
      <c r="J1503" s="70"/>
      <c r="K1503" s="85"/>
      <c r="L1503" s="59"/>
      <c r="M1503" s="100"/>
      <c r="N1503" s="86"/>
      <c r="O1503" s="86"/>
      <c r="P1503" s="86"/>
      <c r="Q1503" s="61"/>
      <c r="R1503" s="61"/>
      <c r="S1503" s="62"/>
      <c r="T1503" s="59"/>
      <c r="U1503" s="59"/>
      <c r="V1503" s="59"/>
    </row>
    <row r="1504" spans="7:22" x14ac:dyDescent="0.4">
      <c r="G1504" s="59"/>
      <c r="H1504" s="99"/>
      <c r="I1504" s="60"/>
      <c r="J1504" s="70"/>
      <c r="K1504" s="85"/>
      <c r="L1504" s="59"/>
      <c r="M1504" s="100"/>
      <c r="N1504" s="86"/>
      <c r="O1504" s="86"/>
      <c r="P1504" s="86"/>
      <c r="Q1504" s="61"/>
      <c r="R1504" s="61"/>
      <c r="S1504" s="62"/>
      <c r="T1504" s="59"/>
      <c r="U1504" s="59"/>
      <c r="V1504" s="59"/>
    </row>
    <row r="1505" spans="7:22" x14ac:dyDescent="0.4">
      <c r="G1505" s="59"/>
      <c r="H1505" s="99"/>
      <c r="I1505" s="60"/>
      <c r="J1505" s="70"/>
      <c r="K1505" s="85"/>
      <c r="L1505" s="59"/>
      <c r="M1505" s="100"/>
      <c r="N1505" s="86"/>
      <c r="O1505" s="86"/>
      <c r="P1505" s="86"/>
      <c r="Q1505" s="61"/>
      <c r="R1505" s="61"/>
      <c r="S1505" s="62"/>
      <c r="T1505" s="59"/>
      <c r="U1505" s="59"/>
      <c r="V1505" s="59"/>
    </row>
    <row r="1506" spans="7:22" x14ac:dyDescent="0.4">
      <c r="G1506" s="59"/>
      <c r="H1506" s="99"/>
      <c r="I1506" s="60"/>
      <c r="J1506" s="70"/>
      <c r="K1506" s="85"/>
      <c r="L1506" s="59"/>
      <c r="M1506" s="100"/>
      <c r="N1506" s="86"/>
      <c r="O1506" s="86"/>
      <c r="P1506" s="86"/>
      <c r="Q1506" s="61"/>
      <c r="R1506" s="61"/>
      <c r="S1506" s="62"/>
      <c r="T1506" s="59"/>
      <c r="U1506" s="59"/>
      <c r="V1506" s="59"/>
    </row>
    <row r="1507" spans="7:22" x14ac:dyDescent="0.4">
      <c r="G1507" s="59"/>
      <c r="H1507" s="99"/>
      <c r="I1507" s="60"/>
      <c r="J1507" s="70"/>
      <c r="K1507" s="85"/>
      <c r="L1507" s="59"/>
      <c r="M1507" s="100"/>
      <c r="N1507" s="86"/>
      <c r="O1507" s="86"/>
      <c r="P1507" s="86"/>
      <c r="Q1507" s="61"/>
      <c r="R1507" s="61"/>
      <c r="S1507" s="62"/>
      <c r="T1507" s="59"/>
      <c r="U1507" s="59"/>
      <c r="V1507" s="59"/>
    </row>
    <row r="1508" spans="7:22" x14ac:dyDescent="0.4">
      <c r="G1508" s="59"/>
      <c r="H1508" s="99"/>
      <c r="I1508" s="60"/>
      <c r="J1508" s="70"/>
      <c r="K1508" s="85"/>
      <c r="L1508" s="59"/>
      <c r="M1508" s="100"/>
      <c r="N1508" s="86"/>
      <c r="O1508" s="86"/>
      <c r="P1508" s="86"/>
      <c r="Q1508" s="61"/>
      <c r="R1508" s="61"/>
      <c r="S1508" s="62"/>
      <c r="T1508" s="59"/>
      <c r="U1508" s="59"/>
      <c r="V1508" s="59"/>
    </row>
    <row r="1509" spans="7:22" x14ac:dyDescent="0.4">
      <c r="G1509" s="59"/>
      <c r="H1509" s="99"/>
      <c r="I1509" s="60"/>
      <c r="J1509" s="70"/>
      <c r="K1509" s="85"/>
      <c r="L1509" s="59"/>
      <c r="M1509" s="100"/>
      <c r="N1509" s="86"/>
      <c r="O1509" s="86"/>
      <c r="P1509" s="86"/>
      <c r="Q1509" s="61"/>
      <c r="R1509" s="61"/>
      <c r="S1509" s="62"/>
      <c r="T1509" s="59"/>
      <c r="U1509" s="59"/>
      <c r="V1509" s="59"/>
    </row>
    <row r="1510" spans="7:22" x14ac:dyDescent="0.4">
      <c r="G1510" s="59"/>
      <c r="H1510" s="99"/>
      <c r="I1510" s="60"/>
      <c r="J1510" s="70"/>
      <c r="K1510" s="85"/>
      <c r="L1510" s="59"/>
      <c r="M1510" s="100"/>
      <c r="N1510" s="86"/>
      <c r="O1510" s="86"/>
      <c r="P1510" s="86"/>
      <c r="Q1510" s="61"/>
      <c r="R1510" s="61"/>
      <c r="S1510" s="62"/>
      <c r="T1510" s="59"/>
      <c r="U1510" s="59"/>
      <c r="V1510" s="59"/>
    </row>
    <row r="1511" spans="7:22" x14ac:dyDescent="0.4">
      <c r="G1511" s="59"/>
      <c r="H1511" s="99"/>
      <c r="I1511" s="60"/>
      <c r="J1511" s="70"/>
      <c r="K1511" s="85"/>
      <c r="L1511" s="59"/>
      <c r="M1511" s="100"/>
      <c r="N1511" s="86"/>
      <c r="O1511" s="86"/>
      <c r="P1511" s="86"/>
      <c r="Q1511" s="61"/>
      <c r="R1511" s="61"/>
      <c r="S1511" s="62"/>
      <c r="T1511" s="59"/>
      <c r="U1511" s="59"/>
      <c r="V1511" s="59"/>
    </row>
    <row r="1512" spans="7:22" x14ac:dyDescent="0.4">
      <c r="G1512" s="59"/>
      <c r="H1512" s="99"/>
      <c r="I1512" s="60"/>
      <c r="J1512" s="70"/>
      <c r="K1512" s="85"/>
      <c r="L1512" s="59"/>
      <c r="M1512" s="100"/>
      <c r="N1512" s="86"/>
      <c r="O1512" s="86"/>
      <c r="P1512" s="86"/>
      <c r="Q1512" s="61"/>
      <c r="R1512" s="61"/>
      <c r="S1512" s="62"/>
      <c r="T1512" s="59"/>
      <c r="U1512" s="59"/>
      <c r="V1512" s="59"/>
    </row>
    <row r="1513" spans="7:22" x14ac:dyDescent="0.4">
      <c r="G1513" s="59"/>
      <c r="H1513" s="99"/>
      <c r="I1513" s="60"/>
      <c r="J1513" s="70"/>
      <c r="K1513" s="85"/>
      <c r="L1513" s="59"/>
      <c r="M1513" s="100"/>
      <c r="N1513" s="86"/>
      <c r="O1513" s="86"/>
      <c r="P1513" s="86"/>
      <c r="Q1513" s="61"/>
      <c r="R1513" s="61"/>
      <c r="S1513" s="62"/>
      <c r="T1513" s="59"/>
      <c r="U1513" s="59"/>
      <c r="V1513" s="59"/>
    </row>
    <row r="1514" spans="7:22" x14ac:dyDescent="0.4">
      <c r="G1514" s="59"/>
      <c r="H1514" s="99"/>
      <c r="I1514" s="60"/>
      <c r="J1514" s="70"/>
      <c r="K1514" s="85"/>
      <c r="L1514" s="59"/>
      <c r="M1514" s="100"/>
      <c r="N1514" s="86"/>
      <c r="O1514" s="86"/>
      <c r="P1514" s="86"/>
      <c r="Q1514" s="61"/>
      <c r="R1514" s="61"/>
      <c r="S1514" s="62"/>
      <c r="T1514" s="59"/>
      <c r="U1514" s="59"/>
      <c r="V1514" s="59"/>
    </row>
    <row r="1515" spans="7:22" x14ac:dyDescent="0.4">
      <c r="G1515" s="59"/>
      <c r="H1515" s="99"/>
      <c r="I1515" s="60"/>
      <c r="J1515" s="70"/>
      <c r="K1515" s="85"/>
      <c r="L1515" s="59"/>
      <c r="M1515" s="100"/>
      <c r="N1515" s="86"/>
      <c r="O1515" s="86"/>
      <c r="P1515" s="86"/>
      <c r="Q1515" s="61"/>
      <c r="R1515" s="61"/>
      <c r="S1515" s="62"/>
      <c r="T1515" s="59"/>
      <c r="U1515" s="59"/>
      <c r="V1515" s="59"/>
    </row>
    <row r="1516" spans="7:22" x14ac:dyDescent="0.4">
      <c r="G1516" s="59"/>
      <c r="H1516" s="99"/>
      <c r="I1516" s="60"/>
      <c r="J1516" s="70"/>
      <c r="K1516" s="85"/>
      <c r="L1516" s="59"/>
      <c r="M1516" s="100"/>
      <c r="N1516" s="86"/>
      <c r="O1516" s="86"/>
      <c r="P1516" s="86"/>
      <c r="Q1516" s="61"/>
      <c r="R1516" s="61"/>
      <c r="S1516" s="62"/>
      <c r="T1516" s="59"/>
      <c r="U1516" s="59"/>
      <c r="V1516" s="59"/>
    </row>
    <row r="1517" spans="7:22" x14ac:dyDescent="0.4">
      <c r="G1517" s="59"/>
      <c r="H1517" s="99"/>
      <c r="I1517" s="60"/>
      <c r="J1517" s="70"/>
      <c r="K1517" s="85"/>
      <c r="L1517" s="59"/>
      <c r="M1517" s="100"/>
      <c r="N1517" s="86"/>
      <c r="O1517" s="86"/>
      <c r="P1517" s="86"/>
      <c r="Q1517" s="61"/>
      <c r="R1517" s="61"/>
      <c r="S1517" s="62"/>
      <c r="T1517" s="59"/>
      <c r="U1517" s="59"/>
      <c r="V1517" s="59"/>
    </row>
    <row r="1518" spans="7:22" x14ac:dyDescent="0.4">
      <c r="G1518" s="59"/>
      <c r="H1518" s="99"/>
      <c r="I1518" s="60"/>
      <c r="J1518" s="70"/>
      <c r="K1518" s="85"/>
      <c r="L1518" s="59"/>
      <c r="M1518" s="100"/>
      <c r="N1518" s="86"/>
      <c r="O1518" s="86"/>
      <c r="P1518" s="86"/>
      <c r="Q1518" s="61"/>
      <c r="R1518" s="61"/>
      <c r="S1518" s="62"/>
      <c r="T1518" s="59"/>
      <c r="U1518" s="59"/>
      <c r="V1518" s="59"/>
    </row>
    <row r="1519" spans="7:22" x14ac:dyDescent="0.4">
      <c r="G1519" s="59"/>
      <c r="H1519" s="99"/>
      <c r="I1519" s="60"/>
      <c r="J1519" s="70"/>
      <c r="K1519" s="85"/>
      <c r="L1519" s="59"/>
      <c r="M1519" s="100"/>
      <c r="N1519" s="86"/>
      <c r="O1519" s="86"/>
      <c r="P1519" s="86"/>
      <c r="Q1519" s="61"/>
      <c r="R1519" s="61"/>
      <c r="S1519" s="62"/>
      <c r="T1519" s="59"/>
      <c r="U1519" s="59"/>
      <c r="V1519" s="59"/>
    </row>
    <row r="1520" spans="7:22" x14ac:dyDescent="0.4">
      <c r="G1520" s="59"/>
      <c r="H1520" s="99"/>
      <c r="I1520" s="60"/>
      <c r="J1520" s="70"/>
      <c r="K1520" s="85"/>
      <c r="L1520" s="59"/>
      <c r="M1520" s="100"/>
      <c r="N1520" s="86"/>
      <c r="O1520" s="86"/>
      <c r="P1520" s="86"/>
      <c r="Q1520" s="61"/>
      <c r="R1520" s="61"/>
      <c r="S1520" s="62"/>
      <c r="T1520" s="59"/>
      <c r="U1520" s="59"/>
      <c r="V1520" s="59"/>
    </row>
    <row r="1521" spans="1:22" x14ac:dyDescent="0.4">
      <c r="G1521" s="59"/>
      <c r="H1521" s="99"/>
      <c r="I1521" s="60"/>
      <c r="J1521" s="70"/>
      <c r="K1521" s="85"/>
      <c r="L1521" s="59"/>
      <c r="M1521" s="100"/>
      <c r="N1521" s="86"/>
      <c r="O1521" s="86"/>
      <c r="P1521" s="86"/>
      <c r="Q1521" s="61"/>
      <c r="R1521" s="61"/>
      <c r="S1521" s="62"/>
      <c r="T1521" s="59"/>
      <c r="U1521" s="59"/>
      <c r="V1521" s="59"/>
    </row>
    <row r="1522" spans="1:22" x14ac:dyDescent="0.4">
      <c r="G1522" s="59"/>
      <c r="H1522" s="99"/>
      <c r="I1522" s="60"/>
      <c r="J1522" s="70"/>
      <c r="K1522" s="85"/>
      <c r="L1522" s="59"/>
      <c r="M1522" s="100"/>
      <c r="N1522" s="86"/>
      <c r="O1522" s="86"/>
      <c r="P1522" s="86"/>
      <c r="Q1522" s="61"/>
      <c r="R1522" s="61"/>
      <c r="S1522" s="62"/>
      <c r="T1522" s="59"/>
      <c r="U1522" s="59"/>
      <c r="V1522" s="59"/>
    </row>
    <row r="1523" spans="1:22" x14ac:dyDescent="0.4">
      <c r="G1523" s="59"/>
      <c r="H1523" s="99"/>
      <c r="I1523" s="60"/>
      <c r="J1523" s="70"/>
      <c r="K1523" s="85"/>
      <c r="L1523" s="59"/>
      <c r="M1523" s="100"/>
      <c r="N1523" s="86"/>
      <c r="O1523" s="86"/>
      <c r="P1523" s="86"/>
      <c r="Q1523" s="61"/>
      <c r="R1523" s="61"/>
      <c r="S1523" s="62"/>
      <c r="T1523" s="59"/>
      <c r="U1523" s="59"/>
      <c r="V1523" s="59"/>
    </row>
    <row r="1524" spans="1:22" x14ac:dyDescent="0.4">
      <c r="G1524" s="59"/>
      <c r="H1524" s="99"/>
      <c r="I1524" s="60"/>
      <c r="J1524" s="70"/>
      <c r="K1524" s="85"/>
      <c r="L1524" s="59"/>
      <c r="M1524" s="100"/>
      <c r="N1524" s="86"/>
      <c r="O1524" s="86"/>
      <c r="P1524" s="86"/>
      <c r="Q1524" s="61"/>
      <c r="R1524" s="61"/>
      <c r="S1524" s="62"/>
      <c r="T1524" s="59"/>
      <c r="U1524" s="59"/>
      <c r="V1524" s="59"/>
    </row>
    <row r="1525" spans="1:22" x14ac:dyDescent="0.4">
      <c r="G1525" s="59"/>
      <c r="H1525" s="99"/>
      <c r="I1525" s="60"/>
      <c r="J1525" s="70"/>
      <c r="K1525" s="85"/>
      <c r="L1525" s="59"/>
      <c r="M1525" s="100"/>
      <c r="N1525" s="86"/>
      <c r="O1525" s="86"/>
      <c r="P1525" s="86"/>
      <c r="Q1525" s="61"/>
      <c r="R1525" s="61"/>
      <c r="S1525" s="62"/>
      <c r="T1525" s="59"/>
      <c r="U1525" s="59"/>
      <c r="V1525" s="59"/>
    </row>
    <row r="1526" spans="1:22" x14ac:dyDescent="0.4">
      <c r="G1526" s="59"/>
      <c r="H1526" s="99"/>
      <c r="I1526" s="60"/>
      <c r="J1526" s="70"/>
      <c r="K1526" s="85"/>
      <c r="L1526" s="59"/>
      <c r="M1526" s="100"/>
      <c r="N1526" s="86"/>
      <c r="O1526" s="86"/>
      <c r="P1526" s="86"/>
      <c r="Q1526" s="61"/>
      <c r="R1526" s="61"/>
      <c r="S1526" s="62"/>
      <c r="T1526" s="59"/>
      <c r="U1526" s="59"/>
      <c r="V1526" s="59"/>
    </row>
    <row r="1527" spans="1:22" x14ac:dyDescent="0.4">
      <c r="G1527" s="59"/>
      <c r="H1527" s="99"/>
      <c r="I1527" s="60"/>
      <c r="J1527" s="70"/>
      <c r="K1527" s="85"/>
      <c r="L1527" s="59"/>
      <c r="M1527" s="100"/>
      <c r="N1527" s="86"/>
      <c r="O1527" s="86"/>
      <c r="P1527" s="86"/>
      <c r="Q1527" s="61"/>
      <c r="R1527" s="61"/>
      <c r="S1527" s="62"/>
      <c r="T1527" s="59"/>
      <c r="U1527" s="59"/>
      <c r="V1527" s="59"/>
    </row>
    <row r="1528" spans="1:22" ht="17.5" customHeight="1" thickBot="1" x14ac:dyDescent="0.45">
      <c r="A1528" s="4"/>
      <c r="G1528" s="59"/>
      <c r="H1528" s="99"/>
      <c r="I1528" s="60"/>
      <c r="J1528" s="70"/>
      <c r="K1528" s="85"/>
      <c r="L1528" s="85"/>
      <c r="M1528" s="100"/>
      <c r="N1528" s="101"/>
      <c r="O1528" s="86"/>
      <c r="P1528" s="86"/>
      <c r="Q1528" s="61"/>
      <c r="R1528" s="63"/>
      <c r="S1528" s="62"/>
      <c r="T1528" s="59"/>
      <c r="U1528" s="59"/>
      <c r="V1528" s="59"/>
    </row>
    <row r="1529" spans="1:22" ht="17.5" customHeight="1" thickTop="1" x14ac:dyDescent="0.4">
      <c r="G1529" s="59"/>
      <c r="H1529" s="99"/>
      <c r="I1529" s="60"/>
      <c r="J1529" s="70"/>
      <c r="K1529" s="85"/>
      <c r="L1529" s="59"/>
      <c r="M1529" s="100"/>
      <c r="N1529" s="86"/>
      <c r="O1529" s="86"/>
      <c r="P1529" s="86"/>
      <c r="Q1529" s="61"/>
      <c r="R1529" s="61"/>
      <c r="S1529" s="62"/>
      <c r="T1529" s="59"/>
      <c r="U1529" s="59"/>
      <c r="V1529" s="59"/>
    </row>
    <row r="1530" spans="1:22" x14ac:dyDescent="0.4">
      <c r="G1530" s="59"/>
      <c r="H1530" s="99"/>
      <c r="I1530" s="60"/>
      <c r="J1530" s="70"/>
      <c r="K1530" s="85"/>
      <c r="L1530" s="59"/>
      <c r="M1530" s="100"/>
      <c r="N1530" s="86"/>
      <c r="O1530" s="86"/>
      <c r="P1530" s="86"/>
      <c r="Q1530" s="61"/>
      <c r="R1530" s="61"/>
      <c r="S1530" s="62"/>
      <c r="T1530" s="59"/>
      <c r="U1530" s="59"/>
      <c r="V1530" s="59"/>
    </row>
    <row r="1531" spans="1:22" x14ac:dyDescent="0.4">
      <c r="G1531" s="59"/>
      <c r="H1531" s="99"/>
      <c r="I1531" s="60"/>
      <c r="J1531" s="70"/>
      <c r="K1531" s="85"/>
      <c r="L1531" s="59"/>
      <c r="M1531" s="100"/>
      <c r="N1531" s="86"/>
      <c r="O1531" s="86"/>
      <c r="P1531" s="86"/>
      <c r="Q1531" s="61"/>
      <c r="R1531" s="61"/>
      <c r="S1531" s="62"/>
      <c r="T1531" s="59"/>
      <c r="U1531" s="59"/>
      <c r="V1531" s="59"/>
    </row>
    <row r="1532" spans="1:22" x14ac:dyDescent="0.4">
      <c r="G1532" s="59"/>
      <c r="H1532" s="99"/>
      <c r="I1532" s="60"/>
      <c r="J1532" s="70"/>
      <c r="K1532" s="85"/>
      <c r="L1532" s="59"/>
      <c r="M1532" s="100"/>
      <c r="N1532" s="86"/>
      <c r="O1532" s="86"/>
      <c r="P1532" s="86"/>
      <c r="Q1532" s="61"/>
      <c r="R1532" s="61"/>
      <c r="S1532" s="62"/>
      <c r="T1532" s="59"/>
      <c r="U1532" s="59"/>
      <c r="V1532" s="59"/>
    </row>
    <row r="1533" spans="1:22" x14ac:dyDescent="0.4">
      <c r="G1533" s="59"/>
      <c r="H1533" s="99"/>
      <c r="I1533" s="60"/>
      <c r="J1533" s="70"/>
      <c r="K1533" s="85"/>
      <c r="L1533" s="59"/>
      <c r="M1533" s="100"/>
      <c r="N1533" s="86"/>
      <c r="O1533" s="86"/>
      <c r="P1533" s="86"/>
      <c r="Q1533" s="61"/>
      <c r="R1533" s="61"/>
      <c r="S1533" s="62"/>
      <c r="T1533" s="59"/>
      <c r="U1533" s="59"/>
      <c r="V1533" s="59"/>
    </row>
    <row r="1534" spans="1:22" x14ac:dyDescent="0.4">
      <c r="G1534" s="59"/>
      <c r="H1534" s="99"/>
      <c r="I1534" s="60"/>
      <c r="J1534" s="70"/>
      <c r="K1534" s="85"/>
      <c r="L1534" s="59"/>
      <c r="M1534" s="100"/>
      <c r="N1534" s="86"/>
      <c r="O1534" s="86"/>
      <c r="P1534" s="86"/>
      <c r="Q1534" s="61"/>
      <c r="R1534" s="61"/>
      <c r="S1534" s="62"/>
      <c r="T1534" s="59"/>
      <c r="U1534" s="59"/>
      <c r="V1534" s="59"/>
    </row>
    <row r="1535" spans="1:22" x14ac:dyDescent="0.4">
      <c r="E1535" s="4"/>
      <c r="F1535" s="4"/>
      <c r="G1535" s="59"/>
      <c r="H1535" s="99"/>
      <c r="I1535" s="60"/>
      <c r="J1535" s="70"/>
      <c r="K1535" s="85"/>
      <c r="L1535" s="59"/>
      <c r="M1535" s="100"/>
      <c r="N1535" s="86"/>
      <c r="O1535" s="86"/>
      <c r="P1535" s="86"/>
      <c r="Q1535" s="61"/>
      <c r="R1535" s="61"/>
      <c r="S1535" s="62"/>
      <c r="T1535" s="59"/>
      <c r="U1535" s="59"/>
      <c r="V1535" s="59"/>
    </row>
    <row r="1536" spans="1:22" x14ac:dyDescent="0.4">
      <c r="B1536" s="27"/>
      <c r="C1536" s="4"/>
      <c r="D1536" s="4"/>
      <c r="G1536" s="59"/>
      <c r="H1536" s="99"/>
      <c r="I1536" s="60"/>
      <c r="J1536" s="70"/>
      <c r="K1536" s="85"/>
      <c r="L1536" s="59"/>
      <c r="M1536" s="100"/>
      <c r="N1536" s="86"/>
      <c r="O1536" s="86"/>
      <c r="P1536" s="86"/>
      <c r="Q1536" s="61"/>
      <c r="R1536" s="61"/>
      <c r="S1536" s="62"/>
      <c r="T1536" s="59"/>
      <c r="U1536" s="59"/>
      <c r="V1536" s="59"/>
    </row>
    <row r="1537" spans="7:22" x14ac:dyDescent="0.4">
      <c r="G1537" s="59"/>
      <c r="H1537" s="99"/>
      <c r="I1537" s="60"/>
      <c r="J1537" s="70"/>
      <c r="K1537" s="85"/>
      <c r="L1537" s="59"/>
      <c r="M1537" s="100"/>
      <c r="N1537" s="86"/>
      <c r="O1537" s="86"/>
      <c r="P1537" s="86"/>
      <c r="Q1537" s="61"/>
      <c r="R1537" s="61"/>
      <c r="S1537" s="62"/>
      <c r="T1537" s="59"/>
      <c r="U1537" s="59"/>
      <c r="V1537" s="59"/>
    </row>
    <row r="1538" spans="7:22" x14ac:dyDescent="0.4">
      <c r="G1538" s="59"/>
      <c r="H1538" s="99"/>
      <c r="I1538" s="60"/>
      <c r="J1538" s="70"/>
      <c r="K1538" s="85"/>
      <c r="L1538" s="59"/>
      <c r="M1538" s="100"/>
      <c r="N1538" s="86"/>
      <c r="O1538" s="86"/>
      <c r="P1538" s="86"/>
      <c r="Q1538" s="61"/>
      <c r="R1538" s="61"/>
      <c r="S1538" s="62"/>
      <c r="T1538" s="59"/>
      <c r="U1538" s="59"/>
      <c r="V1538" s="59"/>
    </row>
    <row r="1539" spans="7:22" x14ac:dyDescent="0.4">
      <c r="G1539" s="59"/>
      <c r="H1539" s="99"/>
      <c r="I1539" s="60"/>
      <c r="J1539" s="70"/>
      <c r="K1539" s="85"/>
      <c r="L1539" s="59"/>
      <c r="M1539" s="100"/>
      <c r="N1539" s="86"/>
      <c r="O1539" s="86"/>
      <c r="P1539" s="86"/>
      <c r="Q1539" s="61"/>
      <c r="R1539" s="61"/>
      <c r="S1539" s="62"/>
      <c r="T1539" s="59"/>
      <c r="U1539" s="59"/>
      <c r="V1539" s="59"/>
    </row>
    <row r="1540" spans="7:22" x14ac:dyDescent="0.4">
      <c r="G1540" s="59"/>
      <c r="H1540" s="99"/>
      <c r="I1540" s="60"/>
      <c r="J1540" s="70"/>
      <c r="K1540" s="85"/>
      <c r="L1540" s="59"/>
      <c r="M1540" s="100"/>
      <c r="N1540" s="86"/>
      <c r="O1540" s="86"/>
      <c r="P1540" s="86"/>
      <c r="Q1540" s="61"/>
      <c r="R1540" s="61"/>
      <c r="S1540" s="62"/>
      <c r="T1540" s="59"/>
      <c r="U1540" s="59"/>
      <c r="V1540" s="59"/>
    </row>
    <row r="1541" spans="7:22" x14ac:dyDescent="0.4">
      <c r="G1541" s="59"/>
      <c r="H1541" s="99"/>
      <c r="I1541" s="60"/>
      <c r="J1541" s="70"/>
      <c r="K1541" s="85"/>
      <c r="L1541" s="59"/>
      <c r="M1541" s="100"/>
      <c r="N1541" s="86"/>
      <c r="O1541" s="86"/>
      <c r="P1541" s="86"/>
      <c r="Q1541" s="61"/>
      <c r="R1541" s="61"/>
      <c r="S1541" s="62"/>
      <c r="T1541" s="59"/>
      <c r="U1541" s="59"/>
      <c r="V1541" s="59"/>
    </row>
    <row r="1542" spans="7:22" x14ac:dyDescent="0.4">
      <c r="G1542" s="59"/>
      <c r="H1542" s="99"/>
      <c r="I1542" s="60"/>
      <c r="J1542" s="70"/>
      <c r="K1542" s="85"/>
      <c r="L1542" s="59"/>
      <c r="M1542" s="100"/>
      <c r="N1542" s="86"/>
      <c r="O1542" s="86"/>
      <c r="P1542" s="86"/>
      <c r="Q1542" s="61"/>
      <c r="R1542" s="61"/>
      <c r="S1542" s="62"/>
      <c r="T1542" s="59"/>
      <c r="U1542" s="59"/>
      <c r="V1542" s="59"/>
    </row>
    <row r="1543" spans="7:22" x14ac:dyDescent="0.4">
      <c r="G1543" s="59"/>
      <c r="H1543" s="99"/>
      <c r="I1543" s="60"/>
      <c r="J1543" s="70"/>
      <c r="K1543" s="85"/>
      <c r="L1543" s="59"/>
      <c r="M1543" s="100"/>
      <c r="N1543" s="86"/>
      <c r="O1543" s="86"/>
      <c r="P1543" s="86"/>
      <c r="Q1543" s="61"/>
      <c r="R1543" s="61"/>
      <c r="S1543" s="62"/>
      <c r="T1543" s="59"/>
      <c r="U1543" s="59"/>
      <c r="V1543" s="59"/>
    </row>
    <row r="1544" spans="7:22" x14ac:dyDescent="0.4">
      <c r="G1544" s="59"/>
      <c r="H1544" s="99"/>
      <c r="I1544" s="60"/>
      <c r="J1544" s="70"/>
      <c r="K1544" s="85"/>
      <c r="L1544" s="59"/>
      <c r="M1544" s="100"/>
      <c r="N1544" s="86"/>
      <c r="O1544" s="86"/>
      <c r="P1544" s="86"/>
      <c r="Q1544" s="61"/>
      <c r="R1544" s="61"/>
      <c r="S1544" s="62"/>
      <c r="T1544" s="59"/>
      <c r="U1544" s="59"/>
      <c r="V1544" s="59"/>
    </row>
    <row r="1545" spans="7:22" x14ac:dyDescent="0.4">
      <c r="G1545" s="59"/>
      <c r="H1545" s="99"/>
      <c r="I1545" s="60"/>
      <c r="J1545" s="70"/>
      <c r="K1545" s="85"/>
      <c r="L1545" s="59"/>
      <c r="M1545" s="100"/>
      <c r="N1545" s="86"/>
      <c r="O1545" s="86"/>
      <c r="P1545" s="86"/>
      <c r="Q1545" s="61"/>
      <c r="R1545" s="61"/>
      <c r="S1545" s="62"/>
      <c r="T1545" s="59"/>
      <c r="U1545" s="59"/>
      <c r="V1545" s="59"/>
    </row>
    <row r="1546" spans="7:22" x14ac:dyDescent="0.4">
      <c r="G1546" s="59"/>
      <c r="H1546" s="99"/>
      <c r="I1546" s="60"/>
      <c r="J1546" s="70"/>
      <c r="K1546" s="85"/>
      <c r="L1546" s="59"/>
      <c r="M1546" s="100"/>
      <c r="N1546" s="86"/>
      <c r="O1546" s="86"/>
      <c r="P1546" s="86"/>
      <c r="Q1546" s="61"/>
      <c r="R1546" s="61"/>
      <c r="S1546" s="62"/>
      <c r="T1546" s="59"/>
      <c r="U1546" s="59"/>
      <c r="V1546" s="59"/>
    </row>
    <row r="1547" spans="7:22" x14ac:dyDescent="0.4">
      <c r="G1547" s="59"/>
      <c r="H1547" s="99"/>
      <c r="I1547" s="60"/>
      <c r="J1547" s="70"/>
      <c r="K1547" s="85"/>
      <c r="L1547" s="59"/>
      <c r="M1547" s="100"/>
      <c r="N1547" s="86"/>
      <c r="O1547" s="86"/>
      <c r="P1547" s="86"/>
      <c r="Q1547" s="61"/>
      <c r="R1547" s="61"/>
      <c r="S1547" s="62"/>
      <c r="T1547" s="59"/>
      <c r="U1547" s="59"/>
      <c r="V1547" s="59"/>
    </row>
    <row r="1548" spans="7:22" x14ac:dyDescent="0.4">
      <c r="G1548" s="59"/>
      <c r="H1548" s="99"/>
      <c r="I1548" s="60"/>
      <c r="J1548" s="70"/>
      <c r="K1548" s="85"/>
      <c r="L1548" s="59"/>
      <c r="M1548" s="100"/>
      <c r="N1548" s="86"/>
      <c r="O1548" s="86"/>
      <c r="P1548" s="86"/>
      <c r="Q1548" s="61"/>
      <c r="R1548" s="61"/>
      <c r="S1548" s="62"/>
      <c r="T1548" s="59"/>
      <c r="U1548" s="59"/>
      <c r="V1548" s="59"/>
    </row>
    <row r="1549" spans="7:22" x14ac:dyDescent="0.4">
      <c r="G1549" s="59"/>
      <c r="H1549" s="99"/>
      <c r="I1549" s="60"/>
      <c r="J1549" s="70"/>
      <c r="K1549" s="85"/>
      <c r="L1549" s="59"/>
      <c r="M1549" s="100"/>
      <c r="N1549" s="86"/>
      <c r="O1549" s="86"/>
      <c r="P1549" s="86"/>
      <c r="Q1549" s="61"/>
      <c r="R1549" s="61"/>
      <c r="S1549" s="62"/>
      <c r="T1549" s="59"/>
      <c r="U1549" s="59"/>
      <c r="V1549" s="59"/>
    </row>
    <row r="1550" spans="7:22" x14ac:dyDescent="0.4">
      <c r="G1550" s="59"/>
      <c r="H1550" s="99"/>
      <c r="I1550" s="60"/>
      <c r="J1550" s="70"/>
      <c r="K1550" s="85"/>
      <c r="L1550" s="59"/>
      <c r="M1550" s="100"/>
      <c r="N1550" s="86"/>
      <c r="O1550" s="86"/>
      <c r="P1550" s="86"/>
      <c r="Q1550" s="61"/>
      <c r="R1550" s="61"/>
      <c r="S1550" s="62"/>
      <c r="T1550" s="59"/>
      <c r="U1550" s="59"/>
      <c r="V1550" s="59"/>
    </row>
    <row r="1551" spans="7:22" x14ac:dyDescent="0.4">
      <c r="G1551" s="59"/>
      <c r="H1551" s="99"/>
      <c r="I1551" s="60"/>
      <c r="J1551" s="70"/>
      <c r="K1551" s="85"/>
      <c r="L1551" s="59"/>
      <c r="M1551" s="100"/>
      <c r="N1551" s="86"/>
      <c r="O1551" s="86"/>
      <c r="P1551" s="86"/>
      <c r="Q1551" s="61"/>
      <c r="R1551" s="61"/>
      <c r="S1551" s="62"/>
      <c r="T1551" s="59"/>
      <c r="U1551" s="59"/>
      <c r="V1551" s="59"/>
    </row>
    <row r="1552" spans="7:22" x14ac:dyDescent="0.4">
      <c r="G1552" s="59"/>
      <c r="H1552" s="99"/>
      <c r="I1552" s="60"/>
      <c r="J1552" s="70"/>
      <c r="K1552" s="85"/>
      <c r="L1552" s="59"/>
      <c r="M1552" s="100"/>
      <c r="N1552" s="86"/>
      <c r="O1552" s="86"/>
      <c r="P1552" s="86"/>
      <c r="Q1552" s="61"/>
      <c r="R1552" s="61"/>
      <c r="S1552" s="62"/>
      <c r="T1552" s="59"/>
      <c r="U1552" s="59"/>
      <c r="V1552" s="59"/>
    </row>
    <row r="1553" spans="7:22" x14ac:dyDescent="0.4">
      <c r="G1553" s="59"/>
      <c r="H1553" s="99"/>
      <c r="I1553" s="60"/>
      <c r="J1553" s="70"/>
      <c r="K1553" s="85"/>
      <c r="L1553" s="59"/>
      <c r="M1553" s="100"/>
      <c r="N1553" s="86"/>
      <c r="O1553" s="86"/>
      <c r="P1553" s="86"/>
      <c r="Q1553" s="61"/>
      <c r="R1553" s="61"/>
      <c r="S1553" s="62"/>
      <c r="T1553" s="59"/>
      <c r="U1553" s="59"/>
      <c r="V1553" s="59"/>
    </row>
    <row r="1554" spans="7:22" x14ac:dyDescent="0.4">
      <c r="G1554" s="59"/>
      <c r="H1554" s="99"/>
      <c r="I1554" s="60"/>
      <c r="J1554" s="70"/>
      <c r="K1554" s="85"/>
      <c r="L1554" s="59"/>
      <c r="M1554" s="100"/>
      <c r="N1554" s="86"/>
      <c r="O1554" s="86"/>
      <c r="P1554" s="86"/>
      <c r="Q1554" s="61"/>
      <c r="R1554" s="61"/>
      <c r="S1554" s="62"/>
      <c r="T1554" s="59"/>
      <c r="U1554" s="59"/>
      <c r="V1554" s="59"/>
    </row>
    <row r="1555" spans="7:22" x14ac:dyDescent="0.4">
      <c r="G1555" s="59"/>
      <c r="H1555" s="99"/>
      <c r="I1555" s="60"/>
      <c r="J1555" s="70"/>
      <c r="K1555" s="85"/>
      <c r="L1555" s="59"/>
      <c r="M1555" s="100"/>
      <c r="N1555" s="86"/>
      <c r="O1555" s="86"/>
      <c r="P1555" s="86"/>
      <c r="Q1555" s="61"/>
      <c r="R1555" s="61"/>
      <c r="S1555" s="62"/>
      <c r="T1555" s="59"/>
      <c r="U1555" s="59"/>
      <c r="V1555" s="59"/>
    </row>
    <row r="1556" spans="7:22" x14ac:dyDescent="0.4">
      <c r="G1556" s="59"/>
      <c r="H1556" s="99"/>
      <c r="I1556" s="60"/>
      <c r="J1556" s="70"/>
      <c r="K1556" s="85"/>
      <c r="L1556" s="59"/>
      <c r="M1556" s="100"/>
      <c r="N1556" s="86"/>
      <c r="O1556" s="86"/>
      <c r="P1556" s="86"/>
      <c r="Q1556" s="61"/>
      <c r="R1556" s="61"/>
      <c r="S1556" s="62"/>
      <c r="T1556" s="59"/>
      <c r="U1556" s="59"/>
      <c r="V1556" s="59"/>
    </row>
    <row r="1557" spans="7:22" x14ac:dyDescent="0.4">
      <c r="G1557" s="59"/>
      <c r="H1557" s="99"/>
      <c r="I1557" s="60"/>
      <c r="J1557" s="70"/>
      <c r="K1557" s="85"/>
      <c r="L1557" s="59"/>
      <c r="M1557" s="100"/>
      <c r="N1557" s="86"/>
      <c r="O1557" s="86"/>
      <c r="P1557" s="86"/>
      <c r="Q1557" s="61"/>
      <c r="R1557" s="61"/>
      <c r="S1557" s="62"/>
      <c r="T1557" s="59"/>
      <c r="U1557" s="59"/>
      <c r="V1557" s="59"/>
    </row>
    <row r="1558" spans="7:22" x14ac:dyDescent="0.4">
      <c r="G1558" s="59"/>
      <c r="H1558" s="99"/>
      <c r="I1558" s="60"/>
      <c r="J1558" s="70"/>
      <c r="K1558" s="85"/>
      <c r="L1558" s="59"/>
      <c r="M1558" s="100"/>
      <c r="N1558" s="86"/>
      <c r="O1558" s="86"/>
      <c r="P1558" s="86"/>
      <c r="Q1558" s="61"/>
      <c r="R1558" s="61"/>
      <c r="S1558" s="62"/>
      <c r="T1558" s="59"/>
      <c r="U1558" s="59"/>
      <c r="V1558" s="59"/>
    </row>
    <row r="1559" spans="7:22" x14ac:dyDescent="0.4">
      <c r="G1559" s="59"/>
      <c r="H1559" s="99"/>
      <c r="I1559" s="60"/>
      <c r="J1559" s="70"/>
      <c r="K1559" s="85"/>
      <c r="L1559" s="59"/>
      <c r="M1559" s="100"/>
      <c r="N1559" s="86"/>
      <c r="O1559" s="86"/>
      <c r="P1559" s="86"/>
      <c r="Q1559" s="61"/>
      <c r="R1559" s="61"/>
      <c r="S1559" s="62"/>
      <c r="T1559" s="59"/>
      <c r="U1559" s="59"/>
      <c r="V1559" s="59"/>
    </row>
    <row r="1560" spans="7:22" x14ac:dyDescent="0.4">
      <c r="G1560" s="59"/>
      <c r="H1560" s="99"/>
      <c r="I1560" s="60"/>
      <c r="J1560" s="70"/>
      <c r="K1560" s="85"/>
      <c r="L1560" s="59"/>
      <c r="M1560" s="100"/>
      <c r="N1560" s="86"/>
      <c r="O1560" s="86"/>
      <c r="P1560" s="86"/>
      <c r="Q1560" s="61"/>
      <c r="R1560" s="61"/>
      <c r="S1560" s="62"/>
      <c r="T1560" s="59"/>
      <c r="U1560" s="59"/>
      <c r="V1560" s="59"/>
    </row>
    <row r="1561" spans="7:22" x14ac:dyDescent="0.4">
      <c r="G1561" s="59"/>
      <c r="H1561" s="99"/>
      <c r="I1561" s="60"/>
      <c r="J1561" s="70"/>
      <c r="K1561" s="85"/>
      <c r="L1561" s="59"/>
      <c r="M1561" s="100"/>
      <c r="N1561" s="86"/>
      <c r="O1561" s="86"/>
      <c r="P1561" s="86"/>
      <c r="Q1561" s="61"/>
      <c r="R1561" s="61"/>
      <c r="S1561" s="62"/>
      <c r="T1561" s="59"/>
      <c r="U1561" s="59"/>
      <c r="V1561" s="59"/>
    </row>
    <row r="1562" spans="7:22" x14ac:dyDescent="0.4">
      <c r="G1562" s="59"/>
      <c r="H1562" s="99"/>
      <c r="I1562" s="60"/>
      <c r="J1562" s="70"/>
      <c r="K1562" s="85"/>
      <c r="L1562" s="59"/>
      <c r="M1562" s="100"/>
      <c r="N1562" s="86"/>
      <c r="O1562" s="86"/>
      <c r="P1562" s="86"/>
      <c r="Q1562" s="61"/>
      <c r="R1562" s="61"/>
      <c r="S1562" s="62"/>
      <c r="T1562" s="59"/>
      <c r="U1562" s="59"/>
      <c r="V1562" s="59"/>
    </row>
    <row r="1563" spans="7:22" x14ac:dyDescent="0.4">
      <c r="G1563" s="59"/>
      <c r="H1563" s="99"/>
      <c r="I1563" s="60"/>
      <c r="J1563" s="70"/>
      <c r="K1563" s="85"/>
      <c r="L1563" s="59"/>
      <c r="M1563" s="100"/>
      <c r="N1563" s="86"/>
      <c r="O1563" s="86"/>
      <c r="P1563" s="86"/>
      <c r="Q1563" s="61"/>
      <c r="R1563" s="61"/>
      <c r="S1563" s="62"/>
      <c r="T1563" s="59"/>
      <c r="U1563" s="59"/>
      <c r="V1563" s="59"/>
    </row>
    <row r="1564" spans="7:22" x14ac:dyDescent="0.4">
      <c r="G1564" s="59"/>
      <c r="H1564" s="99"/>
      <c r="I1564" s="60"/>
      <c r="J1564" s="70"/>
      <c r="K1564" s="85"/>
      <c r="L1564" s="59"/>
      <c r="M1564" s="100"/>
      <c r="N1564" s="86"/>
      <c r="O1564" s="86"/>
      <c r="P1564" s="86"/>
      <c r="Q1564" s="61"/>
      <c r="R1564" s="61"/>
      <c r="S1564" s="62"/>
      <c r="T1564" s="59"/>
      <c r="U1564" s="59"/>
      <c r="V1564" s="59"/>
    </row>
    <row r="1565" spans="7:22" x14ac:dyDescent="0.4">
      <c r="G1565" s="59"/>
      <c r="H1565" s="99"/>
      <c r="I1565" s="60"/>
      <c r="J1565" s="70"/>
      <c r="K1565" s="85"/>
      <c r="L1565" s="59"/>
      <c r="M1565" s="100"/>
      <c r="N1565" s="86"/>
      <c r="O1565" s="86"/>
      <c r="P1565" s="86"/>
      <c r="Q1565" s="61"/>
      <c r="R1565" s="61"/>
      <c r="S1565" s="62"/>
      <c r="T1565" s="59"/>
      <c r="U1565" s="59"/>
      <c r="V1565" s="59"/>
    </row>
    <row r="1566" spans="7:22" x14ac:dyDescent="0.4">
      <c r="G1566" s="59"/>
      <c r="H1566" s="99"/>
      <c r="I1566" s="60"/>
      <c r="J1566" s="70"/>
      <c r="K1566" s="85"/>
      <c r="L1566" s="59"/>
      <c r="M1566" s="100"/>
      <c r="N1566" s="86"/>
      <c r="O1566" s="86"/>
      <c r="P1566" s="86"/>
      <c r="Q1566" s="61"/>
      <c r="R1566" s="61"/>
      <c r="S1566" s="62"/>
      <c r="T1566" s="59"/>
      <c r="U1566" s="59"/>
      <c r="V1566" s="59"/>
    </row>
    <row r="1567" spans="7:22" x14ac:dyDescent="0.4">
      <c r="G1567" s="59"/>
      <c r="H1567" s="99"/>
      <c r="I1567" s="60"/>
      <c r="J1567" s="70"/>
      <c r="K1567" s="85"/>
      <c r="L1567" s="59"/>
      <c r="M1567" s="100"/>
      <c r="N1567" s="86"/>
      <c r="O1567" s="86"/>
      <c r="P1567" s="86"/>
      <c r="Q1567" s="61"/>
      <c r="R1567" s="61"/>
      <c r="S1567" s="62"/>
      <c r="T1567" s="59"/>
      <c r="U1567" s="59"/>
      <c r="V1567" s="59"/>
    </row>
    <row r="1568" spans="7:22" x14ac:dyDescent="0.4">
      <c r="G1568" s="59"/>
      <c r="H1568" s="99"/>
      <c r="I1568" s="60"/>
      <c r="J1568" s="70"/>
      <c r="K1568" s="85"/>
      <c r="L1568" s="59"/>
      <c r="M1568" s="100"/>
      <c r="N1568" s="86"/>
      <c r="O1568" s="86"/>
      <c r="P1568" s="86"/>
      <c r="Q1568" s="61"/>
      <c r="R1568" s="61"/>
      <c r="S1568" s="62"/>
      <c r="T1568" s="59"/>
      <c r="U1568" s="59"/>
      <c r="V1568" s="59"/>
    </row>
    <row r="1569" spans="1:22" x14ac:dyDescent="0.4">
      <c r="G1569" s="59"/>
      <c r="H1569" s="99"/>
      <c r="I1569" s="60"/>
      <c r="J1569" s="70"/>
      <c r="K1569" s="85"/>
      <c r="L1569" s="59"/>
      <c r="M1569" s="100"/>
      <c r="N1569" s="86"/>
      <c r="O1569" s="86"/>
      <c r="P1569" s="86"/>
      <c r="Q1569" s="61"/>
      <c r="R1569" s="61"/>
      <c r="S1569" s="62"/>
      <c r="T1569" s="59"/>
      <c r="U1569" s="59"/>
      <c r="V1569" s="59"/>
    </row>
    <row r="1570" spans="1:22" x14ac:dyDescent="0.4">
      <c r="G1570" s="59"/>
      <c r="H1570" s="99"/>
      <c r="I1570" s="60"/>
      <c r="J1570" s="70"/>
      <c r="K1570" s="85"/>
      <c r="L1570" s="59"/>
      <c r="M1570" s="100"/>
      <c r="N1570" s="86"/>
      <c r="O1570" s="86"/>
      <c r="P1570" s="86"/>
      <c r="Q1570" s="61"/>
      <c r="R1570" s="61"/>
      <c r="S1570" s="62"/>
      <c r="T1570" s="59"/>
      <c r="U1570" s="59"/>
      <c r="V1570" s="59"/>
    </row>
    <row r="1571" spans="1:22" x14ac:dyDescent="0.4">
      <c r="G1571" s="59"/>
      <c r="H1571" s="99"/>
      <c r="I1571" s="60"/>
      <c r="J1571" s="70"/>
      <c r="K1571" s="85"/>
      <c r="L1571" s="59"/>
      <c r="M1571" s="100"/>
      <c r="N1571" s="86"/>
      <c r="O1571" s="86"/>
      <c r="P1571" s="86"/>
      <c r="Q1571" s="61"/>
      <c r="R1571" s="61"/>
      <c r="S1571" s="62"/>
      <c r="T1571" s="59"/>
      <c r="U1571" s="59"/>
      <c r="V1571" s="59"/>
    </row>
    <row r="1572" spans="1:22" ht="17.5" customHeight="1" thickBot="1" x14ac:dyDescent="0.45">
      <c r="G1572" s="59"/>
      <c r="H1572" s="99"/>
      <c r="I1572" s="60"/>
      <c r="J1572" s="70"/>
      <c r="K1572" s="85"/>
      <c r="L1572" s="59"/>
      <c r="M1572" s="100"/>
      <c r="N1572" s="86"/>
      <c r="O1572" s="86"/>
      <c r="P1572" s="86"/>
      <c r="Q1572" s="61"/>
      <c r="R1572" s="61"/>
      <c r="S1572" s="62"/>
      <c r="T1572" s="59"/>
      <c r="U1572" s="59"/>
      <c r="V1572" s="59"/>
    </row>
    <row r="1573" spans="1:22" x14ac:dyDescent="0.4">
      <c r="G1573" s="59"/>
      <c r="H1573" s="99"/>
      <c r="I1573" s="60"/>
      <c r="J1573" s="70"/>
      <c r="K1573" s="85"/>
      <c r="L1573" s="59"/>
      <c r="M1573" s="100"/>
      <c r="N1573" s="86"/>
      <c r="O1573" s="86"/>
      <c r="P1573" s="86"/>
      <c r="Q1573" s="61"/>
      <c r="R1573" s="61"/>
      <c r="S1573" s="62"/>
      <c r="T1573" s="59"/>
      <c r="U1573" s="59"/>
      <c r="V1573" s="59"/>
    </row>
    <row r="1574" spans="1:22" x14ac:dyDescent="0.4">
      <c r="G1574" s="59"/>
      <c r="H1574" s="99"/>
      <c r="I1574" s="60"/>
      <c r="J1574" s="70"/>
      <c r="K1574" s="85"/>
      <c r="L1574" s="59"/>
      <c r="M1574" s="100"/>
      <c r="N1574" s="86"/>
      <c r="O1574" s="86"/>
      <c r="P1574" s="86"/>
      <c r="Q1574" s="61"/>
      <c r="R1574" s="61"/>
      <c r="S1574" s="62"/>
      <c r="T1574" s="59"/>
      <c r="U1574" s="59"/>
      <c r="V1574" s="59"/>
    </row>
    <row r="1575" spans="1:22" x14ac:dyDescent="0.4">
      <c r="G1575" s="59"/>
      <c r="H1575" s="99"/>
      <c r="I1575" s="60"/>
      <c r="J1575" s="70"/>
      <c r="K1575" s="85"/>
      <c r="L1575" s="59"/>
      <c r="M1575" s="100"/>
      <c r="N1575" s="86"/>
      <c r="O1575" s="86"/>
      <c r="P1575" s="86"/>
      <c r="Q1575" s="61"/>
      <c r="R1575" s="61"/>
      <c r="S1575" s="62"/>
      <c r="T1575" s="59"/>
      <c r="U1575" s="59"/>
      <c r="V1575" s="59"/>
    </row>
    <row r="1576" spans="1:22" x14ac:dyDescent="0.4">
      <c r="G1576" s="59"/>
      <c r="H1576" s="99"/>
      <c r="I1576" s="60"/>
      <c r="J1576" s="70"/>
      <c r="K1576" s="85"/>
      <c r="L1576" s="59"/>
      <c r="M1576" s="100"/>
      <c r="N1576" s="86"/>
      <c r="O1576" s="86"/>
      <c r="P1576" s="86"/>
      <c r="Q1576" s="61"/>
      <c r="R1576" s="61"/>
      <c r="S1576" s="62"/>
      <c r="T1576" s="59"/>
      <c r="U1576" s="59"/>
      <c r="V1576" s="59"/>
    </row>
    <row r="1577" spans="1:22" x14ac:dyDescent="0.4">
      <c r="G1577" s="59"/>
      <c r="H1577" s="99"/>
      <c r="I1577" s="60"/>
      <c r="J1577" s="70"/>
      <c r="K1577" s="85"/>
      <c r="L1577" s="59"/>
      <c r="M1577" s="100"/>
      <c r="N1577" s="86"/>
      <c r="O1577" s="86"/>
      <c r="P1577" s="86"/>
      <c r="Q1577" s="61"/>
      <c r="R1577" s="61"/>
      <c r="S1577" s="62"/>
      <c r="T1577" s="59"/>
      <c r="U1577" s="59"/>
      <c r="V1577" s="59"/>
    </row>
    <row r="1578" spans="1:22" x14ac:dyDescent="0.4">
      <c r="G1578" s="59"/>
      <c r="H1578" s="99"/>
      <c r="I1578" s="60"/>
      <c r="J1578" s="70"/>
      <c r="K1578" s="85"/>
      <c r="L1578" s="59"/>
      <c r="M1578" s="100"/>
      <c r="N1578" s="86"/>
      <c r="O1578" s="86"/>
      <c r="P1578" s="86"/>
      <c r="Q1578" s="61"/>
      <c r="R1578" s="61"/>
      <c r="S1578" s="62"/>
      <c r="T1578" s="59"/>
      <c r="U1578" s="59"/>
      <c r="V1578" s="59"/>
    </row>
    <row r="1579" spans="1:22" x14ac:dyDescent="0.4">
      <c r="G1579" s="59"/>
      <c r="H1579" s="99"/>
      <c r="I1579" s="60"/>
      <c r="J1579" s="70"/>
      <c r="K1579" s="85"/>
      <c r="L1579" s="59"/>
      <c r="M1579" s="100"/>
      <c r="N1579" s="86"/>
      <c r="O1579" s="86"/>
      <c r="P1579" s="86"/>
      <c r="Q1579" s="61"/>
      <c r="R1579" s="61"/>
      <c r="S1579" s="62"/>
      <c r="T1579" s="59"/>
      <c r="U1579" s="59"/>
      <c r="V1579" s="59"/>
    </row>
    <row r="1580" spans="1:22" ht="17.5" customHeight="1" thickBot="1" x14ac:dyDescent="0.45">
      <c r="A1580" s="4"/>
      <c r="G1580" s="59"/>
      <c r="H1580" s="99"/>
      <c r="I1580" s="60"/>
      <c r="J1580" s="70"/>
      <c r="K1580" s="85"/>
      <c r="L1580" s="85"/>
      <c r="M1580" s="100"/>
      <c r="N1580" s="101"/>
      <c r="O1580" s="86"/>
      <c r="P1580" s="86"/>
      <c r="Q1580" s="61"/>
      <c r="R1580" s="63"/>
      <c r="S1580" s="62"/>
      <c r="T1580" s="59"/>
      <c r="U1580" s="59"/>
      <c r="V1580" s="59"/>
    </row>
    <row r="1581" spans="1:22" ht="17.5" customHeight="1" thickTop="1" x14ac:dyDescent="0.4">
      <c r="G1581" s="59"/>
      <c r="H1581" s="99"/>
      <c r="I1581" s="60"/>
      <c r="J1581" s="70"/>
      <c r="K1581" s="85"/>
      <c r="L1581" s="59"/>
      <c r="M1581" s="100"/>
      <c r="N1581" s="86"/>
      <c r="O1581" s="86"/>
      <c r="P1581" s="86"/>
      <c r="Q1581" s="61"/>
      <c r="R1581" s="61"/>
      <c r="S1581" s="62"/>
      <c r="T1581" s="59"/>
      <c r="U1581" s="59"/>
      <c r="V1581" s="59"/>
    </row>
    <row r="1582" spans="1:22" ht="17.5" customHeight="1" thickBot="1" x14ac:dyDescent="0.45">
      <c r="G1582" s="59"/>
      <c r="H1582" s="99"/>
      <c r="I1582" s="60"/>
      <c r="J1582" s="70"/>
      <c r="K1582" s="85"/>
      <c r="L1582" s="59"/>
      <c r="M1582" s="100"/>
      <c r="N1582" s="86"/>
      <c r="O1582" s="86"/>
      <c r="P1582" s="86"/>
      <c r="Q1582" s="61"/>
      <c r="R1582" s="61"/>
      <c r="S1582" s="62"/>
      <c r="T1582" s="59"/>
      <c r="U1582" s="59"/>
      <c r="V1582" s="59"/>
    </row>
    <row r="1583" spans="1:22" ht="17.5" customHeight="1" thickBot="1" x14ac:dyDescent="0.45">
      <c r="G1583" s="59"/>
      <c r="H1583" s="99"/>
      <c r="I1583" s="60"/>
      <c r="J1583" s="70"/>
      <c r="K1583" s="85"/>
      <c r="L1583" s="59"/>
      <c r="M1583" s="100"/>
      <c r="N1583" s="86"/>
      <c r="O1583" s="86"/>
      <c r="P1583" s="86"/>
      <c r="Q1583" s="61"/>
      <c r="R1583" s="61"/>
      <c r="S1583" s="62"/>
      <c r="T1583" s="59"/>
      <c r="U1583" s="59"/>
      <c r="V1583" s="59"/>
    </row>
    <row r="1584" spans="1:22" x14ac:dyDescent="0.4">
      <c r="G1584" s="59"/>
      <c r="H1584" s="99"/>
      <c r="I1584" s="60"/>
      <c r="J1584" s="70"/>
      <c r="K1584" s="85"/>
      <c r="L1584" s="59"/>
      <c r="M1584" s="100"/>
      <c r="N1584" s="86"/>
      <c r="O1584" s="86"/>
      <c r="P1584" s="86"/>
      <c r="Q1584" s="61"/>
      <c r="R1584" s="61"/>
      <c r="S1584" s="62"/>
      <c r="T1584" s="59"/>
      <c r="U1584" s="59"/>
      <c r="V1584" s="59"/>
    </row>
    <row r="1585" spans="2:22" ht="17.5" customHeight="1" thickBot="1" x14ac:dyDescent="0.45">
      <c r="G1585" s="59"/>
      <c r="H1585" s="99"/>
      <c r="I1585" s="60"/>
      <c r="J1585" s="70"/>
      <c r="K1585" s="85"/>
      <c r="L1585" s="59"/>
      <c r="M1585" s="100"/>
      <c r="N1585" s="86"/>
      <c r="O1585" s="86"/>
      <c r="P1585" s="86"/>
      <c r="Q1585" s="61"/>
      <c r="R1585" s="61"/>
      <c r="S1585" s="62"/>
      <c r="T1585" s="59"/>
      <c r="U1585" s="59"/>
      <c r="V1585" s="59"/>
    </row>
    <row r="1586" spans="2:22" x14ac:dyDescent="0.4">
      <c r="G1586" s="59"/>
      <c r="H1586" s="99"/>
      <c r="I1586" s="60"/>
      <c r="J1586" s="70"/>
      <c r="K1586" s="85"/>
      <c r="L1586" s="59"/>
      <c r="M1586" s="100"/>
      <c r="N1586" s="86"/>
      <c r="O1586" s="86"/>
      <c r="P1586" s="86"/>
      <c r="Q1586" s="61"/>
      <c r="R1586" s="61"/>
      <c r="S1586" s="62"/>
      <c r="T1586" s="59"/>
      <c r="U1586" s="59"/>
      <c r="V1586" s="59"/>
    </row>
    <row r="1587" spans="2:22" x14ac:dyDescent="0.4">
      <c r="E1587" s="4"/>
      <c r="F1587" s="4"/>
      <c r="G1587" s="59"/>
      <c r="H1587" s="99"/>
      <c r="I1587" s="60"/>
      <c r="J1587" s="70"/>
      <c r="K1587" s="85"/>
      <c r="L1587" s="59"/>
      <c r="M1587" s="100"/>
      <c r="N1587" s="86"/>
      <c r="O1587" s="86"/>
      <c r="P1587" s="86"/>
      <c r="Q1587" s="61"/>
      <c r="R1587" s="61"/>
      <c r="S1587" s="62"/>
      <c r="T1587" s="59"/>
      <c r="U1587" s="59"/>
      <c r="V1587" s="59"/>
    </row>
    <row r="1588" spans="2:22" ht="17.5" customHeight="1" thickBot="1" x14ac:dyDescent="0.45">
      <c r="B1588" s="27"/>
      <c r="C1588" s="4"/>
      <c r="D1588" s="4"/>
      <c r="G1588" s="59"/>
      <c r="H1588" s="99"/>
      <c r="I1588" s="60"/>
      <c r="J1588" s="70"/>
      <c r="K1588" s="85"/>
      <c r="L1588" s="59"/>
      <c r="M1588" s="100"/>
      <c r="N1588" s="86"/>
      <c r="O1588" s="86"/>
      <c r="P1588" s="86"/>
      <c r="Q1588" s="61"/>
      <c r="R1588" s="61"/>
      <c r="S1588" s="62"/>
      <c r="T1588" s="59"/>
      <c r="U1588" s="59"/>
      <c r="V1588" s="59"/>
    </row>
    <row r="1589" spans="2:22" x14ac:dyDescent="0.4">
      <c r="G1589" s="59"/>
      <c r="H1589" s="99"/>
      <c r="I1589" s="60"/>
      <c r="J1589" s="70"/>
      <c r="K1589" s="85"/>
      <c r="L1589" s="59"/>
      <c r="M1589" s="100"/>
      <c r="N1589" s="86"/>
      <c r="O1589" s="86"/>
      <c r="P1589" s="86"/>
      <c r="Q1589" s="61"/>
      <c r="R1589" s="61"/>
      <c r="S1589" s="62"/>
      <c r="T1589" s="59"/>
      <c r="U1589" s="59"/>
      <c r="V1589" s="59"/>
    </row>
    <row r="1590" spans="2:22" x14ac:dyDescent="0.4">
      <c r="G1590" s="59"/>
      <c r="H1590" s="99"/>
      <c r="I1590" s="60"/>
      <c r="J1590" s="70"/>
      <c r="K1590" s="85"/>
      <c r="L1590" s="59"/>
      <c r="M1590" s="100"/>
      <c r="N1590" s="86"/>
      <c r="O1590" s="86"/>
      <c r="P1590" s="86"/>
      <c r="Q1590" s="61"/>
      <c r="R1590" s="61"/>
      <c r="S1590" s="62"/>
      <c r="T1590" s="59"/>
      <c r="U1590" s="59"/>
      <c r="V1590" s="59"/>
    </row>
    <row r="1591" spans="2:22" x14ac:dyDescent="0.4">
      <c r="G1591" s="59"/>
      <c r="H1591" s="99"/>
      <c r="I1591" s="60"/>
      <c r="J1591" s="70"/>
      <c r="K1591" s="85"/>
      <c r="L1591" s="59"/>
      <c r="M1591" s="100"/>
      <c r="N1591" s="86"/>
      <c r="O1591" s="86"/>
      <c r="P1591" s="86"/>
      <c r="Q1591" s="61"/>
      <c r="R1591" s="61"/>
      <c r="S1591" s="62"/>
      <c r="T1591" s="59"/>
      <c r="U1591" s="59"/>
      <c r="V1591" s="59"/>
    </row>
    <row r="1592" spans="2:22" x14ac:dyDescent="0.4">
      <c r="G1592" s="59"/>
      <c r="H1592" s="99"/>
      <c r="I1592" s="60"/>
      <c r="J1592" s="70"/>
      <c r="K1592" s="85"/>
      <c r="L1592" s="59"/>
      <c r="M1592" s="100"/>
      <c r="N1592" s="86"/>
      <c r="O1592" s="86"/>
      <c r="P1592" s="86"/>
      <c r="Q1592" s="61"/>
      <c r="R1592" s="61"/>
      <c r="S1592" s="62"/>
      <c r="T1592" s="59"/>
      <c r="U1592" s="59"/>
      <c r="V1592" s="59"/>
    </row>
    <row r="1593" spans="2:22" x14ac:dyDescent="0.4">
      <c r="G1593" s="59"/>
      <c r="H1593" s="99"/>
      <c r="I1593" s="60"/>
      <c r="J1593" s="70"/>
      <c r="K1593" s="85"/>
      <c r="L1593" s="59"/>
      <c r="M1593" s="100"/>
      <c r="N1593" s="86"/>
      <c r="O1593" s="86"/>
      <c r="P1593" s="86"/>
      <c r="Q1593" s="61"/>
      <c r="R1593" s="61"/>
      <c r="S1593" s="62"/>
      <c r="T1593" s="59"/>
      <c r="U1593" s="59"/>
      <c r="V1593" s="59"/>
    </row>
    <row r="1594" spans="2:22" x14ac:dyDescent="0.4">
      <c r="G1594" s="59"/>
      <c r="H1594" s="99"/>
      <c r="I1594" s="60"/>
      <c r="J1594" s="70"/>
      <c r="K1594" s="85"/>
      <c r="L1594" s="59"/>
      <c r="M1594" s="100"/>
      <c r="N1594" s="86"/>
      <c r="O1594" s="86"/>
      <c r="P1594" s="86"/>
      <c r="Q1594" s="61"/>
      <c r="R1594" s="61"/>
      <c r="S1594" s="62"/>
      <c r="T1594" s="59"/>
      <c r="U1594" s="59"/>
      <c r="V1594" s="59"/>
    </row>
    <row r="1595" spans="2:22" x14ac:dyDescent="0.4">
      <c r="G1595" s="59"/>
      <c r="H1595" s="99"/>
      <c r="I1595" s="60"/>
      <c r="J1595" s="70"/>
      <c r="K1595" s="85"/>
      <c r="L1595" s="59"/>
      <c r="M1595" s="100"/>
      <c r="N1595" s="86"/>
      <c r="O1595" s="86"/>
      <c r="P1595" s="86"/>
      <c r="Q1595" s="61"/>
      <c r="R1595" s="61"/>
      <c r="S1595" s="62"/>
      <c r="T1595" s="59"/>
      <c r="U1595" s="59"/>
      <c r="V1595" s="59"/>
    </row>
    <row r="1596" spans="2:22" x14ac:dyDescent="0.4">
      <c r="G1596" s="59"/>
      <c r="H1596" s="99"/>
      <c r="I1596" s="60"/>
      <c r="J1596" s="70"/>
      <c r="K1596" s="85"/>
      <c r="L1596" s="59"/>
      <c r="M1596" s="100"/>
      <c r="N1596" s="86"/>
      <c r="O1596" s="86"/>
      <c r="P1596" s="86"/>
      <c r="Q1596" s="61"/>
      <c r="R1596" s="61"/>
      <c r="S1596" s="62"/>
      <c r="T1596" s="59"/>
      <c r="U1596" s="59"/>
      <c r="V1596" s="59"/>
    </row>
    <row r="1597" spans="2:22" x14ac:dyDescent="0.4">
      <c r="G1597" s="59"/>
      <c r="H1597" s="99"/>
      <c r="I1597" s="60"/>
      <c r="J1597" s="70"/>
      <c r="K1597" s="85"/>
      <c r="L1597" s="59"/>
      <c r="M1597" s="100"/>
      <c r="N1597" s="86"/>
      <c r="O1597" s="86"/>
      <c r="P1597" s="86"/>
      <c r="Q1597" s="61"/>
      <c r="R1597" s="61"/>
      <c r="S1597" s="62"/>
      <c r="T1597" s="59"/>
      <c r="U1597" s="59"/>
      <c r="V1597" s="59"/>
    </row>
    <row r="1598" spans="2:22" x14ac:dyDescent="0.4">
      <c r="G1598" s="59"/>
      <c r="H1598" s="99"/>
      <c r="I1598" s="60"/>
      <c r="J1598" s="70"/>
      <c r="K1598" s="85"/>
      <c r="L1598" s="59"/>
      <c r="M1598" s="100"/>
      <c r="N1598" s="86"/>
      <c r="O1598" s="86"/>
      <c r="P1598" s="86"/>
      <c r="Q1598" s="61"/>
      <c r="R1598" s="61"/>
      <c r="S1598" s="62"/>
      <c r="T1598" s="59"/>
      <c r="U1598" s="59"/>
      <c r="V1598" s="59"/>
    </row>
    <row r="1599" spans="2:22" x14ac:dyDescent="0.4">
      <c r="G1599" s="59"/>
      <c r="H1599" s="99"/>
      <c r="I1599" s="60"/>
      <c r="J1599" s="70"/>
      <c r="K1599" s="85"/>
      <c r="L1599" s="59"/>
      <c r="M1599" s="100"/>
      <c r="N1599" s="86"/>
      <c r="O1599" s="86"/>
      <c r="P1599" s="86"/>
      <c r="Q1599" s="61"/>
      <c r="R1599" s="61"/>
      <c r="S1599" s="62"/>
      <c r="T1599" s="59"/>
      <c r="U1599" s="59"/>
      <c r="V1599" s="59"/>
    </row>
    <row r="1600" spans="2:22" x14ac:dyDescent="0.4">
      <c r="G1600" s="59"/>
      <c r="H1600" s="99"/>
      <c r="I1600" s="60"/>
      <c r="J1600" s="70"/>
      <c r="K1600" s="85"/>
      <c r="L1600" s="59"/>
      <c r="M1600" s="100"/>
      <c r="N1600" s="86"/>
      <c r="O1600" s="86"/>
      <c r="P1600" s="86"/>
      <c r="Q1600" s="61"/>
      <c r="R1600" s="61"/>
      <c r="S1600" s="62"/>
      <c r="T1600" s="59"/>
      <c r="U1600" s="59"/>
      <c r="V1600" s="59"/>
    </row>
    <row r="1601" spans="7:22" x14ac:dyDescent="0.4">
      <c r="G1601" s="59"/>
      <c r="H1601" s="99"/>
      <c r="I1601" s="60"/>
      <c r="J1601" s="70"/>
      <c r="K1601" s="85"/>
      <c r="L1601" s="59"/>
      <c r="M1601" s="100"/>
      <c r="N1601" s="86"/>
      <c r="O1601" s="86"/>
      <c r="P1601" s="86"/>
      <c r="Q1601" s="61"/>
      <c r="R1601" s="61"/>
      <c r="S1601" s="62"/>
      <c r="T1601" s="59"/>
      <c r="U1601" s="59"/>
      <c r="V1601" s="59"/>
    </row>
    <row r="1602" spans="7:22" x14ac:dyDescent="0.4">
      <c r="G1602" s="59"/>
      <c r="H1602" s="99"/>
      <c r="I1602" s="60"/>
      <c r="J1602" s="70"/>
      <c r="K1602" s="85"/>
      <c r="L1602" s="59"/>
      <c r="M1602" s="100"/>
      <c r="N1602" s="86"/>
      <c r="O1602" s="86"/>
      <c r="P1602" s="86"/>
      <c r="Q1602" s="61"/>
      <c r="R1602" s="61"/>
      <c r="S1602" s="62"/>
      <c r="T1602" s="59"/>
      <c r="U1602" s="59"/>
      <c r="V1602" s="59"/>
    </row>
    <row r="1603" spans="7:22" x14ac:dyDescent="0.4">
      <c r="G1603" s="59"/>
      <c r="H1603" s="99"/>
      <c r="I1603" s="60"/>
      <c r="J1603" s="70"/>
      <c r="K1603" s="85"/>
      <c r="L1603" s="59"/>
      <c r="M1603" s="100"/>
      <c r="N1603" s="86"/>
      <c r="O1603" s="86"/>
      <c r="P1603" s="86"/>
      <c r="Q1603" s="61"/>
      <c r="R1603" s="61"/>
      <c r="S1603" s="62"/>
      <c r="T1603" s="59"/>
      <c r="U1603" s="59"/>
      <c r="V1603" s="59"/>
    </row>
    <row r="1604" spans="7:22" x14ac:dyDescent="0.4">
      <c r="G1604" s="59"/>
      <c r="H1604" s="99"/>
      <c r="I1604" s="60"/>
      <c r="J1604" s="70"/>
      <c r="K1604" s="85"/>
      <c r="L1604" s="59"/>
      <c r="M1604" s="100"/>
      <c r="N1604" s="86"/>
      <c r="O1604" s="86"/>
      <c r="P1604" s="86"/>
      <c r="Q1604" s="61"/>
      <c r="R1604" s="61"/>
      <c r="S1604" s="62"/>
      <c r="T1604" s="59"/>
      <c r="U1604" s="59"/>
      <c r="V1604" s="59"/>
    </row>
    <row r="1605" spans="7:22" ht="17.5" customHeight="1" thickBot="1" x14ac:dyDescent="0.45">
      <c r="G1605" s="59"/>
      <c r="H1605" s="99"/>
      <c r="I1605" s="60"/>
      <c r="J1605" s="70"/>
      <c r="K1605" s="85"/>
      <c r="L1605" s="59"/>
      <c r="M1605" s="100"/>
      <c r="N1605" s="86"/>
      <c r="O1605" s="86"/>
      <c r="P1605" s="86"/>
      <c r="Q1605" s="61"/>
      <c r="R1605" s="61"/>
      <c r="S1605" s="62"/>
      <c r="T1605" s="59"/>
      <c r="U1605" s="59"/>
      <c r="V1605" s="59"/>
    </row>
    <row r="1606" spans="7:22" ht="17.5" customHeight="1" thickBot="1" x14ac:dyDescent="0.45">
      <c r="G1606" s="59"/>
      <c r="H1606" s="99"/>
      <c r="I1606" s="60"/>
      <c r="J1606" s="70"/>
      <c r="K1606" s="85"/>
      <c r="L1606" s="59"/>
      <c r="M1606" s="100"/>
      <c r="N1606" s="86"/>
      <c r="O1606" s="86"/>
      <c r="P1606" s="86"/>
      <c r="Q1606" s="61"/>
      <c r="R1606" s="61"/>
      <c r="S1606" s="62"/>
      <c r="T1606" s="59"/>
      <c r="U1606" s="59"/>
      <c r="V1606" s="59"/>
    </row>
    <row r="1607" spans="7:22" x14ac:dyDescent="0.4">
      <c r="G1607" s="59"/>
      <c r="H1607" s="99"/>
      <c r="I1607" s="60"/>
      <c r="J1607" s="70"/>
      <c r="K1607" s="85"/>
      <c r="L1607" s="59"/>
      <c r="M1607" s="100"/>
      <c r="N1607" s="86"/>
      <c r="O1607" s="86"/>
      <c r="P1607" s="86"/>
      <c r="Q1607" s="61"/>
      <c r="R1607" s="61"/>
      <c r="S1607" s="62"/>
      <c r="T1607" s="59"/>
      <c r="U1607" s="59"/>
      <c r="V1607" s="59"/>
    </row>
    <row r="1608" spans="7:22" x14ac:dyDescent="0.4">
      <c r="G1608" s="59"/>
      <c r="H1608" s="99"/>
      <c r="I1608" s="60"/>
      <c r="J1608" s="70"/>
      <c r="K1608" s="85"/>
      <c r="L1608" s="59"/>
      <c r="M1608" s="100"/>
      <c r="N1608" s="86"/>
      <c r="O1608" s="86"/>
      <c r="P1608" s="86"/>
      <c r="Q1608" s="61"/>
      <c r="R1608" s="61"/>
      <c r="S1608" s="62"/>
      <c r="T1608" s="59"/>
      <c r="U1608" s="59"/>
      <c r="V1608" s="59"/>
    </row>
    <row r="1609" spans="7:22" x14ac:dyDescent="0.4">
      <c r="G1609" s="59"/>
      <c r="H1609" s="99"/>
      <c r="I1609" s="60"/>
      <c r="J1609" s="70"/>
      <c r="K1609" s="85"/>
      <c r="L1609" s="59"/>
      <c r="M1609" s="100"/>
      <c r="N1609" s="86"/>
      <c r="O1609" s="86"/>
      <c r="P1609" s="86"/>
      <c r="Q1609" s="61"/>
      <c r="R1609" s="61"/>
      <c r="S1609" s="62"/>
      <c r="T1609" s="59"/>
      <c r="U1609" s="59"/>
      <c r="V1609" s="59"/>
    </row>
    <row r="1610" spans="7:22" ht="17.5" customHeight="1" thickBot="1" x14ac:dyDescent="0.45">
      <c r="G1610" s="59"/>
      <c r="H1610" s="99"/>
      <c r="I1610" s="60"/>
      <c r="J1610" s="70"/>
      <c r="K1610" s="85"/>
      <c r="L1610" s="59"/>
      <c r="M1610" s="100"/>
      <c r="N1610" s="86"/>
      <c r="O1610" s="86"/>
      <c r="P1610" s="86"/>
      <c r="Q1610" s="61"/>
      <c r="R1610" s="61"/>
      <c r="S1610" s="62"/>
      <c r="T1610" s="59"/>
      <c r="U1610" s="59"/>
      <c r="V1610" s="59"/>
    </row>
    <row r="1611" spans="7:22" x14ac:dyDescent="0.4">
      <c r="G1611" s="59"/>
      <c r="H1611" s="99"/>
      <c r="I1611" s="60"/>
      <c r="J1611" s="70"/>
      <c r="K1611" s="85"/>
      <c r="L1611" s="59"/>
      <c r="M1611" s="100"/>
      <c r="N1611" s="86"/>
      <c r="O1611" s="86"/>
      <c r="P1611" s="86"/>
      <c r="Q1611" s="61"/>
      <c r="R1611" s="61"/>
      <c r="S1611" s="62"/>
      <c r="T1611" s="59"/>
      <c r="U1611" s="59"/>
      <c r="V1611" s="59"/>
    </row>
    <row r="1612" spans="7:22" x14ac:dyDescent="0.4">
      <c r="G1612" s="59"/>
      <c r="H1612" s="99"/>
      <c r="I1612" s="60"/>
      <c r="J1612" s="70"/>
      <c r="K1612" s="85"/>
      <c r="L1612" s="59"/>
      <c r="M1612" s="100"/>
      <c r="N1612" s="86"/>
      <c r="O1612" s="86"/>
      <c r="P1612" s="86"/>
      <c r="Q1612" s="61"/>
      <c r="R1612" s="61"/>
      <c r="S1612" s="62"/>
      <c r="T1612" s="59"/>
      <c r="U1612" s="59"/>
      <c r="V1612" s="59"/>
    </row>
    <row r="1613" spans="7:22" x14ac:dyDescent="0.4">
      <c r="G1613" s="59"/>
      <c r="H1613" s="99"/>
      <c r="I1613" s="60"/>
      <c r="J1613" s="70"/>
      <c r="K1613" s="85"/>
      <c r="L1613" s="59"/>
      <c r="M1613" s="100"/>
      <c r="N1613" s="86"/>
      <c r="O1613" s="86"/>
      <c r="P1613" s="86"/>
      <c r="Q1613" s="61"/>
      <c r="R1613" s="61"/>
      <c r="S1613" s="62"/>
      <c r="T1613" s="59"/>
      <c r="U1613" s="59"/>
      <c r="V1613" s="59"/>
    </row>
    <row r="1614" spans="7:22" x14ac:dyDescent="0.4">
      <c r="G1614" s="59"/>
      <c r="H1614" s="99"/>
      <c r="I1614" s="60"/>
      <c r="J1614" s="70"/>
      <c r="K1614" s="85"/>
      <c r="L1614" s="59"/>
      <c r="M1614" s="100"/>
      <c r="N1614" s="86"/>
      <c r="O1614" s="86"/>
      <c r="P1614" s="86"/>
      <c r="Q1614" s="61"/>
      <c r="R1614" s="61"/>
      <c r="S1614" s="62"/>
      <c r="T1614" s="59"/>
      <c r="U1614" s="59"/>
      <c r="V1614" s="59"/>
    </row>
    <row r="1615" spans="7:22" x14ac:dyDescent="0.4">
      <c r="G1615" s="59"/>
      <c r="H1615" s="99"/>
      <c r="I1615" s="60"/>
      <c r="J1615" s="70"/>
      <c r="K1615" s="85"/>
      <c r="L1615" s="59"/>
      <c r="M1615" s="100"/>
      <c r="N1615" s="86"/>
      <c r="O1615" s="86"/>
      <c r="P1615" s="86"/>
      <c r="Q1615" s="61"/>
      <c r="R1615" s="61"/>
      <c r="S1615" s="62"/>
      <c r="T1615" s="59"/>
      <c r="U1615" s="59"/>
      <c r="V1615" s="59"/>
    </row>
    <row r="1616" spans="7:22" x14ac:dyDescent="0.4">
      <c r="G1616" s="59"/>
      <c r="H1616" s="99"/>
      <c r="I1616" s="60"/>
      <c r="J1616" s="70"/>
      <c r="K1616" s="85"/>
      <c r="L1616" s="59"/>
      <c r="M1616" s="100"/>
      <c r="N1616" s="86"/>
      <c r="O1616" s="86"/>
      <c r="P1616" s="86"/>
      <c r="Q1616" s="61"/>
      <c r="R1616" s="61"/>
      <c r="S1616" s="62"/>
      <c r="T1616" s="59"/>
      <c r="U1616" s="59"/>
      <c r="V1616" s="59"/>
    </row>
    <row r="1617" spans="1:22" x14ac:dyDescent="0.4">
      <c r="G1617" s="59"/>
      <c r="H1617" s="99"/>
      <c r="I1617" s="60"/>
      <c r="J1617" s="70"/>
      <c r="K1617" s="85"/>
      <c r="L1617" s="59"/>
      <c r="M1617" s="100"/>
      <c r="N1617" s="86"/>
      <c r="O1617" s="86"/>
      <c r="P1617" s="86"/>
      <c r="Q1617" s="61"/>
      <c r="R1617" s="61"/>
      <c r="S1617" s="62"/>
      <c r="T1617" s="59"/>
      <c r="U1617" s="59"/>
      <c r="V1617" s="59"/>
    </row>
    <row r="1618" spans="1:22" x14ac:dyDescent="0.4">
      <c r="G1618" s="59"/>
      <c r="H1618" s="99"/>
      <c r="I1618" s="60"/>
      <c r="J1618" s="70"/>
      <c r="K1618" s="85"/>
      <c r="L1618" s="59"/>
      <c r="M1618" s="100"/>
      <c r="N1618" s="86"/>
      <c r="O1618" s="86"/>
      <c r="P1618" s="86"/>
      <c r="Q1618" s="61"/>
      <c r="R1618" s="61"/>
      <c r="S1618" s="62"/>
      <c r="T1618" s="59"/>
      <c r="U1618" s="59"/>
      <c r="V1618" s="59"/>
    </row>
    <row r="1619" spans="1:22" x14ac:dyDescent="0.4">
      <c r="G1619" s="59"/>
      <c r="H1619" s="99"/>
      <c r="I1619" s="60"/>
      <c r="J1619" s="70"/>
      <c r="K1619" s="85"/>
      <c r="L1619" s="59"/>
      <c r="M1619" s="100"/>
      <c r="N1619" s="86"/>
      <c r="O1619" s="86"/>
      <c r="P1619" s="86"/>
      <c r="Q1619" s="61"/>
      <c r="R1619" s="61"/>
      <c r="S1619" s="62"/>
      <c r="T1619" s="59"/>
      <c r="U1619" s="59"/>
      <c r="V1619" s="59"/>
    </row>
    <row r="1620" spans="1:22" x14ac:dyDescent="0.4">
      <c r="G1620" s="59"/>
      <c r="H1620" s="99"/>
      <c r="I1620" s="60"/>
      <c r="J1620" s="70"/>
      <c r="K1620" s="85"/>
      <c r="L1620" s="59"/>
      <c r="M1620" s="100"/>
      <c r="N1620" s="86"/>
      <c r="O1620" s="86"/>
      <c r="P1620" s="86"/>
      <c r="Q1620" s="61"/>
      <c r="R1620" s="61"/>
      <c r="S1620" s="62"/>
      <c r="T1620" s="59"/>
      <c r="U1620" s="59"/>
      <c r="V1620" s="59"/>
    </row>
    <row r="1621" spans="1:22" x14ac:dyDescent="0.4">
      <c r="G1621" s="59"/>
      <c r="H1621" s="99"/>
      <c r="I1621" s="60"/>
      <c r="J1621" s="70"/>
      <c r="K1621" s="85"/>
      <c r="L1621" s="59"/>
      <c r="M1621" s="100"/>
      <c r="N1621" s="86"/>
      <c r="O1621" s="86"/>
      <c r="P1621" s="86"/>
      <c r="Q1621" s="61"/>
      <c r="R1621" s="61"/>
      <c r="S1621" s="62"/>
      <c r="T1621" s="59"/>
      <c r="U1621" s="59"/>
      <c r="V1621" s="59"/>
    </row>
    <row r="1622" spans="1:22" x14ac:dyDescent="0.4">
      <c r="G1622" s="59"/>
      <c r="H1622" s="99"/>
      <c r="I1622" s="60"/>
      <c r="J1622" s="70"/>
      <c r="K1622" s="85"/>
      <c r="L1622" s="59"/>
      <c r="M1622" s="100"/>
      <c r="N1622" s="86"/>
      <c r="O1622" s="86"/>
      <c r="P1622" s="86"/>
      <c r="Q1622" s="61"/>
      <c r="R1622" s="61"/>
      <c r="S1622" s="62"/>
      <c r="T1622" s="59"/>
      <c r="U1622" s="59"/>
      <c r="V1622" s="59"/>
    </row>
    <row r="1623" spans="1:22" x14ac:dyDescent="0.4">
      <c r="G1623" s="59"/>
      <c r="H1623" s="99"/>
      <c r="I1623" s="60"/>
      <c r="J1623" s="70"/>
      <c r="K1623" s="85"/>
      <c r="L1623" s="59"/>
      <c r="M1623" s="100"/>
      <c r="N1623" s="86"/>
      <c r="O1623" s="86"/>
      <c r="P1623" s="86"/>
      <c r="Q1623" s="61"/>
      <c r="R1623" s="61"/>
      <c r="S1623" s="62"/>
      <c r="T1623" s="59"/>
      <c r="U1623" s="59"/>
      <c r="V1623" s="59"/>
    </row>
    <row r="1624" spans="1:22" x14ac:dyDescent="0.4">
      <c r="G1624" s="59"/>
      <c r="H1624" s="99"/>
      <c r="I1624" s="60"/>
      <c r="J1624" s="70"/>
      <c r="K1624" s="85"/>
      <c r="L1624" s="59"/>
      <c r="M1624" s="100"/>
      <c r="N1624" s="86"/>
      <c r="O1624" s="86"/>
      <c r="P1624" s="86"/>
      <c r="Q1624" s="61"/>
      <c r="R1624" s="61"/>
      <c r="S1624" s="62"/>
      <c r="T1624" s="59"/>
      <c r="U1624" s="59"/>
      <c r="V1624" s="59"/>
    </row>
    <row r="1625" spans="1:22" x14ac:dyDescent="0.4">
      <c r="G1625" s="59"/>
      <c r="H1625" s="99"/>
      <c r="I1625" s="60"/>
      <c r="J1625" s="70"/>
      <c r="K1625" s="85"/>
      <c r="L1625" s="59"/>
      <c r="M1625" s="100"/>
      <c r="N1625" s="86"/>
      <c r="O1625" s="86"/>
      <c r="P1625" s="86"/>
      <c r="Q1625" s="61"/>
      <c r="R1625" s="61"/>
      <c r="S1625" s="62"/>
      <c r="T1625" s="59"/>
      <c r="U1625" s="59"/>
      <c r="V1625" s="59"/>
    </row>
    <row r="1626" spans="1:22" x14ac:dyDescent="0.4">
      <c r="G1626" s="59"/>
      <c r="H1626" s="99"/>
      <c r="I1626" s="60"/>
      <c r="J1626" s="70"/>
      <c r="K1626" s="85"/>
      <c r="L1626" s="59"/>
      <c r="M1626" s="100"/>
      <c r="N1626" s="86"/>
      <c r="O1626" s="86"/>
      <c r="P1626" s="86"/>
      <c r="Q1626" s="61"/>
      <c r="R1626" s="61"/>
      <c r="S1626" s="62"/>
      <c r="T1626" s="59"/>
      <c r="U1626" s="59"/>
      <c r="V1626" s="59"/>
    </row>
    <row r="1627" spans="1:22" x14ac:dyDescent="0.4">
      <c r="G1627" s="59"/>
      <c r="H1627" s="99"/>
      <c r="I1627" s="60"/>
      <c r="J1627" s="70"/>
      <c r="K1627" s="85"/>
      <c r="L1627" s="59"/>
      <c r="M1627" s="100"/>
      <c r="N1627" s="86"/>
      <c r="O1627" s="86"/>
      <c r="P1627" s="86"/>
      <c r="Q1627" s="61"/>
      <c r="R1627" s="61"/>
      <c r="S1627" s="62"/>
      <c r="T1627" s="59"/>
      <c r="U1627" s="59"/>
      <c r="V1627" s="59"/>
    </row>
    <row r="1628" spans="1:22" x14ac:dyDescent="0.4">
      <c r="G1628" s="59"/>
      <c r="H1628" s="99"/>
      <c r="I1628" s="60"/>
      <c r="J1628" s="70"/>
      <c r="K1628" s="85"/>
      <c r="L1628" s="59"/>
      <c r="M1628" s="100"/>
      <c r="N1628" s="86"/>
      <c r="O1628" s="86"/>
      <c r="P1628" s="86"/>
      <c r="Q1628" s="61"/>
      <c r="R1628" s="61"/>
      <c r="S1628" s="62"/>
      <c r="T1628" s="59"/>
      <c r="U1628" s="59"/>
      <c r="V1628" s="59"/>
    </row>
    <row r="1629" spans="1:22" x14ac:dyDescent="0.4">
      <c r="G1629" s="59"/>
      <c r="H1629" s="99"/>
      <c r="I1629" s="60"/>
      <c r="J1629" s="70"/>
      <c r="K1629" s="85"/>
      <c r="L1629" s="59"/>
      <c r="M1629" s="100"/>
      <c r="N1629" s="86"/>
      <c r="O1629" s="86"/>
      <c r="P1629" s="86"/>
      <c r="Q1629" s="61"/>
      <c r="R1629" s="61"/>
      <c r="S1629" s="62"/>
      <c r="T1629" s="59"/>
      <c r="U1629" s="59"/>
      <c r="V1629" s="59"/>
    </row>
    <row r="1630" spans="1:22" x14ac:dyDescent="0.4">
      <c r="G1630" s="59"/>
      <c r="H1630" s="99"/>
      <c r="I1630" s="60"/>
      <c r="J1630" s="70"/>
      <c r="K1630" s="85"/>
      <c r="L1630" s="59"/>
      <c r="M1630" s="100"/>
      <c r="N1630" s="86"/>
      <c r="O1630" s="86"/>
      <c r="P1630" s="86"/>
      <c r="Q1630" s="61"/>
      <c r="R1630" s="61"/>
      <c r="S1630" s="62"/>
      <c r="T1630" s="59"/>
      <c r="U1630" s="59"/>
      <c r="V1630" s="59"/>
    </row>
    <row r="1631" spans="1:22" x14ac:dyDescent="0.4">
      <c r="G1631" s="59"/>
      <c r="H1631" s="99"/>
      <c r="I1631" s="60"/>
      <c r="J1631" s="70"/>
      <c r="K1631" s="85"/>
      <c r="L1631" s="59"/>
      <c r="M1631" s="100"/>
      <c r="N1631" s="86"/>
      <c r="O1631" s="86"/>
      <c r="P1631" s="86"/>
      <c r="Q1631" s="61"/>
      <c r="R1631" s="61"/>
      <c r="S1631" s="62"/>
      <c r="T1631" s="59"/>
      <c r="U1631" s="59"/>
      <c r="V1631" s="59"/>
    </row>
    <row r="1632" spans="1:22" ht="17.5" customHeight="1" thickBot="1" x14ac:dyDescent="0.45">
      <c r="A1632" s="4"/>
      <c r="G1632" s="59"/>
      <c r="H1632" s="99"/>
      <c r="I1632" s="60"/>
      <c r="J1632" s="70"/>
      <c r="K1632" s="85"/>
      <c r="L1632" s="85"/>
      <c r="M1632" s="100"/>
      <c r="N1632" s="101"/>
      <c r="O1632" s="86"/>
      <c r="P1632" s="86"/>
      <c r="Q1632" s="61"/>
      <c r="R1632" s="63"/>
      <c r="S1632" s="62"/>
      <c r="T1632" s="59"/>
      <c r="U1632" s="59"/>
      <c r="V1632" s="59"/>
    </row>
    <row r="1633" spans="2:22" ht="17.5" customHeight="1" thickTop="1" x14ac:dyDescent="0.4">
      <c r="G1633" s="59"/>
      <c r="H1633" s="99"/>
      <c r="I1633" s="60"/>
      <c r="J1633" s="70"/>
      <c r="K1633" s="85"/>
      <c r="L1633" s="59"/>
      <c r="M1633" s="100"/>
      <c r="N1633" s="86"/>
      <c r="O1633" s="86"/>
      <c r="P1633" s="86"/>
      <c r="Q1633" s="61"/>
      <c r="R1633" s="61"/>
      <c r="S1633" s="62"/>
      <c r="T1633" s="59"/>
      <c r="U1633" s="59"/>
      <c r="V1633" s="59"/>
    </row>
    <row r="1634" spans="2:22" x14ac:dyDescent="0.4">
      <c r="G1634" s="59"/>
      <c r="H1634" s="99"/>
      <c r="I1634" s="60"/>
      <c r="J1634" s="70"/>
      <c r="K1634" s="85"/>
      <c r="L1634" s="59"/>
      <c r="M1634" s="100"/>
      <c r="N1634" s="86"/>
      <c r="O1634" s="86"/>
      <c r="P1634" s="86"/>
      <c r="Q1634" s="61"/>
      <c r="R1634" s="61"/>
      <c r="S1634" s="62"/>
      <c r="T1634" s="59"/>
      <c r="U1634" s="59"/>
      <c r="V1634" s="59"/>
    </row>
    <row r="1635" spans="2:22" x14ac:dyDescent="0.4">
      <c r="G1635" s="59"/>
      <c r="H1635" s="99"/>
      <c r="I1635" s="60"/>
      <c r="J1635" s="70"/>
      <c r="K1635" s="85"/>
      <c r="L1635" s="59"/>
      <c r="M1635" s="100"/>
      <c r="N1635" s="86"/>
      <c r="O1635" s="86"/>
      <c r="P1635" s="86"/>
      <c r="Q1635" s="61"/>
      <c r="R1635" s="61"/>
      <c r="S1635" s="62"/>
      <c r="T1635" s="59"/>
      <c r="U1635" s="59"/>
      <c r="V1635" s="59"/>
    </row>
    <row r="1636" spans="2:22" x14ac:dyDescent="0.4">
      <c r="G1636" s="59"/>
      <c r="H1636" s="99"/>
      <c r="I1636" s="60"/>
      <c r="J1636" s="70"/>
      <c r="K1636" s="85"/>
      <c r="L1636" s="59"/>
      <c r="M1636" s="100"/>
      <c r="N1636" s="86"/>
      <c r="O1636" s="86"/>
      <c r="P1636" s="86"/>
      <c r="Q1636" s="61"/>
      <c r="R1636" s="61"/>
      <c r="S1636" s="62"/>
      <c r="T1636" s="59"/>
      <c r="U1636" s="59"/>
      <c r="V1636" s="59"/>
    </row>
    <row r="1637" spans="2:22" x14ac:dyDescent="0.4">
      <c r="G1637" s="59"/>
      <c r="H1637" s="99"/>
      <c r="I1637" s="60"/>
      <c r="J1637" s="70"/>
      <c r="K1637" s="85"/>
      <c r="L1637" s="59"/>
      <c r="M1637" s="100"/>
      <c r="N1637" s="86"/>
      <c r="O1637" s="86"/>
      <c r="P1637" s="86"/>
      <c r="Q1637" s="61"/>
      <c r="R1637" s="61"/>
      <c r="S1637" s="62"/>
      <c r="T1637" s="59"/>
      <c r="U1637" s="59"/>
      <c r="V1637" s="59"/>
    </row>
    <row r="1638" spans="2:22" x14ac:dyDescent="0.4">
      <c r="G1638" s="59"/>
      <c r="H1638" s="99"/>
      <c r="I1638" s="60"/>
      <c r="J1638" s="70"/>
      <c r="K1638" s="85"/>
      <c r="L1638" s="59"/>
      <c r="M1638" s="100"/>
      <c r="N1638" s="86"/>
      <c r="O1638" s="86"/>
      <c r="P1638" s="86"/>
      <c r="Q1638" s="61"/>
      <c r="R1638" s="61"/>
      <c r="S1638" s="62"/>
      <c r="T1638" s="59"/>
      <c r="U1638" s="59"/>
      <c r="V1638" s="59"/>
    </row>
    <row r="1639" spans="2:22" x14ac:dyDescent="0.4">
      <c r="E1639" s="4"/>
      <c r="F1639" s="4"/>
      <c r="G1639" s="59"/>
      <c r="H1639" s="99"/>
      <c r="I1639" s="60"/>
      <c r="J1639" s="70"/>
      <c r="K1639" s="85"/>
      <c r="L1639" s="59"/>
      <c r="M1639" s="100"/>
      <c r="N1639" s="86"/>
      <c r="O1639" s="86"/>
      <c r="P1639" s="86"/>
      <c r="Q1639" s="61"/>
      <c r="R1639" s="61"/>
      <c r="S1639" s="62"/>
      <c r="T1639" s="59"/>
      <c r="U1639" s="59"/>
      <c r="V1639" s="59"/>
    </row>
    <row r="1640" spans="2:22" x14ac:dyDescent="0.4">
      <c r="B1640" s="27"/>
      <c r="C1640" s="4"/>
      <c r="D1640" s="4"/>
      <c r="G1640" s="59"/>
      <c r="H1640" s="99"/>
      <c r="I1640" s="60"/>
      <c r="J1640" s="70"/>
      <c r="K1640" s="85"/>
      <c r="L1640" s="59"/>
      <c r="M1640" s="100"/>
      <c r="N1640" s="86"/>
      <c r="O1640" s="86"/>
      <c r="P1640" s="86"/>
      <c r="Q1640" s="61"/>
      <c r="R1640" s="61"/>
      <c r="S1640" s="62"/>
      <c r="T1640" s="59"/>
      <c r="U1640" s="59"/>
      <c r="V1640" s="59"/>
    </row>
    <row r="1641" spans="2:22" x14ac:dyDescent="0.4">
      <c r="G1641" s="59"/>
      <c r="H1641" s="99"/>
      <c r="I1641" s="60"/>
      <c r="J1641" s="70"/>
      <c r="K1641" s="85"/>
      <c r="L1641" s="59"/>
      <c r="M1641" s="100"/>
      <c r="N1641" s="86"/>
      <c r="O1641" s="86"/>
      <c r="P1641" s="86"/>
      <c r="Q1641" s="61"/>
      <c r="R1641" s="61"/>
      <c r="S1641" s="62"/>
      <c r="T1641" s="59"/>
      <c r="U1641" s="59"/>
      <c r="V1641" s="59"/>
    </row>
    <row r="1642" spans="2:22" x14ac:dyDescent="0.4">
      <c r="G1642" s="59"/>
      <c r="H1642" s="99"/>
      <c r="I1642" s="60"/>
      <c r="J1642" s="70"/>
      <c r="K1642" s="85"/>
      <c r="L1642" s="59"/>
      <c r="M1642" s="100"/>
      <c r="N1642" s="86"/>
      <c r="O1642" s="86"/>
      <c r="P1642" s="86"/>
      <c r="Q1642" s="61"/>
      <c r="R1642" s="61"/>
      <c r="S1642" s="62"/>
      <c r="T1642" s="59"/>
      <c r="U1642" s="59"/>
      <c r="V1642" s="59"/>
    </row>
    <row r="1643" spans="2:22" x14ac:dyDescent="0.4">
      <c r="G1643" s="59"/>
      <c r="H1643" s="99"/>
      <c r="I1643" s="60"/>
      <c r="J1643" s="70"/>
      <c r="K1643" s="85"/>
      <c r="L1643" s="59"/>
      <c r="M1643" s="100"/>
      <c r="N1643" s="86"/>
      <c r="O1643" s="86"/>
      <c r="P1643" s="86"/>
      <c r="Q1643" s="61"/>
      <c r="R1643" s="61"/>
      <c r="S1643" s="62"/>
      <c r="T1643" s="59"/>
      <c r="U1643" s="59"/>
      <c r="V1643" s="59"/>
    </row>
    <row r="1644" spans="2:22" x14ac:dyDescent="0.4">
      <c r="G1644" s="59"/>
      <c r="H1644" s="99"/>
      <c r="I1644" s="60"/>
      <c r="J1644" s="70"/>
      <c r="K1644" s="85"/>
      <c r="L1644" s="59"/>
      <c r="M1644" s="100"/>
      <c r="N1644" s="86"/>
      <c r="O1644" s="86"/>
      <c r="P1644" s="86"/>
      <c r="Q1644" s="61"/>
      <c r="R1644" s="61"/>
      <c r="S1644" s="62"/>
      <c r="T1644" s="59"/>
      <c r="U1644" s="59"/>
      <c r="V1644" s="59"/>
    </row>
    <row r="1645" spans="2:22" x14ac:dyDescent="0.4">
      <c r="G1645" s="59"/>
      <c r="H1645" s="99"/>
      <c r="I1645" s="60"/>
      <c r="J1645" s="70"/>
      <c r="K1645" s="85"/>
      <c r="L1645" s="59"/>
      <c r="M1645" s="100"/>
      <c r="N1645" s="86"/>
      <c r="O1645" s="86"/>
      <c r="P1645" s="86"/>
      <c r="Q1645" s="61"/>
      <c r="R1645" s="61"/>
      <c r="S1645" s="62"/>
      <c r="T1645" s="59"/>
      <c r="U1645" s="59"/>
      <c r="V1645" s="59"/>
    </row>
    <row r="1646" spans="2:22" x14ac:dyDescent="0.4">
      <c r="G1646" s="59"/>
      <c r="H1646" s="99"/>
      <c r="I1646" s="60"/>
      <c r="J1646" s="70"/>
      <c r="K1646" s="85"/>
      <c r="L1646" s="59"/>
      <c r="M1646" s="100"/>
      <c r="N1646" s="86"/>
      <c r="O1646" s="86"/>
      <c r="P1646" s="86"/>
      <c r="Q1646" s="61"/>
      <c r="R1646" s="61"/>
      <c r="S1646" s="62"/>
      <c r="T1646" s="59"/>
      <c r="U1646" s="59"/>
      <c r="V1646" s="59"/>
    </row>
    <row r="1647" spans="2:22" x14ac:dyDescent="0.4">
      <c r="G1647" s="59"/>
      <c r="H1647" s="99"/>
      <c r="I1647" s="60"/>
      <c r="J1647" s="70"/>
      <c r="K1647" s="85"/>
      <c r="L1647" s="59"/>
      <c r="M1647" s="100"/>
      <c r="N1647" s="86"/>
      <c r="O1647" s="86"/>
      <c r="P1647" s="86"/>
      <c r="Q1647" s="61"/>
      <c r="R1647" s="61"/>
      <c r="S1647" s="62"/>
      <c r="T1647" s="59"/>
      <c r="U1647" s="59"/>
      <c r="V1647" s="59"/>
    </row>
    <row r="1648" spans="2:22" x14ac:dyDescent="0.4">
      <c r="G1648" s="59"/>
      <c r="H1648" s="99"/>
      <c r="I1648" s="60"/>
      <c r="J1648" s="70"/>
      <c r="K1648" s="85"/>
      <c r="L1648" s="59"/>
      <c r="M1648" s="100"/>
      <c r="N1648" s="86"/>
      <c r="O1648" s="86"/>
      <c r="P1648" s="86"/>
      <c r="Q1648" s="61"/>
      <c r="R1648" s="61"/>
      <c r="S1648" s="62"/>
      <c r="T1648" s="59"/>
      <c r="U1648" s="59"/>
      <c r="V1648" s="59"/>
    </row>
    <row r="1649" spans="7:22" x14ac:dyDescent="0.4">
      <c r="G1649" s="59"/>
      <c r="H1649" s="99"/>
      <c r="I1649" s="60"/>
      <c r="J1649" s="70"/>
      <c r="K1649" s="85"/>
      <c r="L1649" s="59"/>
      <c r="M1649" s="100"/>
      <c r="N1649" s="86"/>
      <c r="O1649" s="86"/>
      <c r="P1649" s="86"/>
      <c r="Q1649" s="61"/>
      <c r="R1649" s="61"/>
      <c r="S1649" s="62"/>
      <c r="T1649" s="59"/>
      <c r="U1649" s="59"/>
      <c r="V1649" s="59"/>
    </row>
    <row r="1650" spans="7:22" x14ac:dyDescent="0.4">
      <c r="G1650" s="59"/>
      <c r="H1650" s="99"/>
      <c r="I1650" s="60"/>
      <c r="J1650" s="70"/>
      <c r="K1650" s="85"/>
      <c r="L1650" s="59"/>
      <c r="M1650" s="100"/>
      <c r="N1650" s="86"/>
      <c r="O1650" s="86"/>
      <c r="P1650" s="86"/>
      <c r="Q1650" s="61"/>
      <c r="R1650" s="61"/>
      <c r="S1650" s="62"/>
      <c r="T1650" s="59"/>
      <c r="U1650" s="59"/>
      <c r="V1650" s="59"/>
    </row>
    <row r="1651" spans="7:22" x14ac:dyDescent="0.4">
      <c r="G1651" s="59"/>
      <c r="H1651" s="99"/>
      <c r="I1651" s="60"/>
      <c r="J1651" s="70"/>
      <c r="K1651" s="85"/>
      <c r="L1651" s="59"/>
      <c r="M1651" s="100"/>
      <c r="N1651" s="86"/>
      <c r="O1651" s="86"/>
      <c r="P1651" s="86"/>
      <c r="Q1651" s="61"/>
      <c r="R1651" s="61"/>
      <c r="S1651" s="62"/>
      <c r="T1651" s="59"/>
      <c r="U1651" s="59"/>
      <c r="V1651" s="59"/>
    </row>
    <row r="1652" spans="7:22" x14ac:dyDescent="0.4">
      <c r="G1652" s="59"/>
      <c r="H1652" s="99"/>
      <c r="I1652" s="60"/>
      <c r="J1652" s="70"/>
      <c r="K1652" s="85"/>
      <c r="L1652" s="59"/>
      <c r="M1652" s="100"/>
      <c r="N1652" s="86"/>
      <c r="O1652" s="86"/>
      <c r="P1652" s="86"/>
      <c r="Q1652" s="61"/>
      <c r="R1652" s="61"/>
      <c r="S1652" s="62"/>
      <c r="T1652" s="59"/>
      <c r="U1652" s="59"/>
      <c r="V1652" s="59"/>
    </row>
    <row r="1653" spans="7:22" x14ac:dyDescent="0.4">
      <c r="G1653" s="59"/>
      <c r="H1653" s="99"/>
      <c r="I1653" s="60"/>
      <c r="J1653" s="70"/>
      <c r="K1653" s="85"/>
      <c r="L1653" s="59"/>
      <c r="M1653" s="100"/>
      <c r="N1653" s="86"/>
      <c r="O1653" s="86"/>
      <c r="P1653" s="86"/>
      <c r="Q1653" s="61"/>
      <c r="R1653" s="61"/>
      <c r="S1653" s="62"/>
      <c r="T1653" s="59"/>
      <c r="U1653" s="59"/>
      <c r="V1653" s="59"/>
    </row>
    <row r="1654" spans="7:22" x14ac:dyDescent="0.4">
      <c r="G1654" s="59"/>
      <c r="H1654" s="99"/>
      <c r="I1654" s="60"/>
      <c r="J1654" s="70"/>
      <c r="K1654" s="85"/>
      <c r="L1654" s="59"/>
      <c r="M1654" s="100"/>
      <c r="N1654" s="86"/>
      <c r="O1654" s="86"/>
      <c r="P1654" s="86"/>
      <c r="Q1654" s="61"/>
      <c r="R1654" s="61"/>
      <c r="S1654" s="62"/>
      <c r="T1654" s="59"/>
      <c r="U1654" s="59"/>
      <c r="V1654" s="59"/>
    </row>
    <row r="1655" spans="7:22" x14ac:dyDescent="0.4">
      <c r="G1655" s="59"/>
      <c r="H1655" s="99"/>
      <c r="I1655" s="60"/>
      <c r="J1655" s="70"/>
      <c r="K1655" s="85"/>
      <c r="L1655" s="59"/>
      <c r="M1655" s="100"/>
      <c r="N1655" s="86"/>
      <c r="O1655" s="86"/>
      <c r="P1655" s="86"/>
      <c r="Q1655" s="61"/>
      <c r="R1655" s="61"/>
      <c r="S1655" s="62"/>
      <c r="T1655" s="59"/>
      <c r="U1655" s="59"/>
      <c r="V1655" s="59"/>
    </row>
    <row r="1656" spans="7:22" x14ac:dyDescent="0.4">
      <c r="G1656" s="59"/>
      <c r="H1656" s="99"/>
      <c r="I1656" s="60"/>
      <c r="J1656" s="70"/>
      <c r="K1656" s="85"/>
      <c r="L1656" s="59"/>
      <c r="M1656" s="100"/>
      <c r="N1656" s="86"/>
      <c r="O1656" s="86"/>
      <c r="P1656" s="86"/>
      <c r="Q1656" s="61"/>
      <c r="R1656" s="61"/>
      <c r="S1656" s="62"/>
      <c r="T1656" s="59"/>
      <c r="U1656" s="59"/>
      <c r="V1656" s="59"/>
    </row>
    <row r="1657" spans="7:22" x14ac:dyDescent="0.4">
      <c r="G1657" s="59"/>
      <c r="H1657" s="99"/>
      <c r="I1657" s="60"/>
      <c r="J1657" s="70"/>
      <c r="K1657" s="85"/>
      <c r="L1657" s="59"/>
      <c r="M1657" s="100"/>
      <c r="N1657" s="86"/>
      <c r="O1657" s="86"/>
      <c r="P1657" s="86"/>
      <c r="Q1657" s="61"/>
      <c r="R1657" s="61"/>
      <c r="S1657" s="62"/>
      <c r="T1657" s="59"/>
      <c r="U1657" s="59"/>
      <c r="V1657" s="59"/>
    </row>
    <row r="1658" spans="7:22" x14ac:dyDescent="0.4">
      <c r="G1658" s="59"/>
      <c r="H1658" s="99"/>
      <c r="I1658" s="60"/>
      <c r="J1658" s="70"/>
      <c r="K1658" s="85"/>
      <c r="L1658" s="59"/>
      <c r="M1658" s="100"/>
      <c r="N1658" s="86"/>
      <c r="O1658" s="86"/>
      <c r="P1658" s="86"/>
      <c r="Q1658" s="61"/>
      <c r="R1658" s="61"/>
      <c r="S1658" s="62"/>
      <c r="T1658" s="59"/>
      <c r="U1658" s="59"/>
      <c r="V1658" s="59"/>
    </row>
    <row r="1659" spans="7:22" x14ac:dyDescent="0.4">
      <c r="G1659" s="59"/>
      <c r="H1659" s="99"/>
      <c r="I1659" s="60"/>
      <c r="J1659" s="70"/>
      <c r="K1659" s="85"/>
      <c r="L1659" s="59"/>
      <c r="M1659" s="100"/>
      <c r="N1659" s="86"/>
      <c r="O1659" s="86"/>
      <c r="P1659" s="86"/>
      <c r="Q1659" s="61"/>
      <c r="R1659" s="61"/>
      <c r="S1659" s="62"/>
      <c r="T1659" s="59"/>
      <c r="U1659" s="59"/>
      <c r="V1659" s="59"/>
    </row>
    <row r="1660" spans="7:22" x14ac:dyDescent="0.4">
      <c r="G1660" s="59"/>
      <c r="H1660" s="99"/>
      <c r="I1660" s="60"/>
      <c r="J1660" s="70"/>
      <c r="K1660" s="85"/>
      <c r="L1660" s="59"/>
      <c r="M1660" s="100"/>
      <c r="N1660" s="86"/>
      <c r="O1660" s="86"/>
      <c r="P1660" s="86"/>
      <c r="Q1660" s="61"/>
      <c r="R1660" s="61"/>
      <c r="S1660" s="62"/>
      <c r="T1660" s="59"/>
      <c r="U1660" s="59"/>
      <c r="V1660" s="59"/>
    </row>
    <row r="1661" spans="7:22" x14ac:dyDescent="0.4">
      <c r="G1661" s="59"/>
      <c r="H1661" s="99"/>
      <c r="I1661" s="60"/>
      <c r="J1661" s="70"/>
      <c r="K1661" s="85"/>
      <c r="L1661" s="59"/>
      <c r="M1661" s="100"/>
      <c r="N1661" s="86"/>
      <c r="O1661" s="86"/>
      <c r="P1661" s="86"/>
      <c r="Q1661" s="61"/>
      <c r="R1661" s="61"/>
      <c r="S1661" s="62"/>
      <c r="T1661" s="59"/>
      <c r="U1661" s="59"/>
      <c r="V1661" s="59"/>
    </row>
    <row r="1662" spans="7:22" x14ac:dyDescent="0.4">
      <c r="G1662" s="59"/>
      <c r="H1662" s="99"/>
      <c r="I1662" s="60"/>
      <c r="J1662" s="70"/>
      <c r="K1662" s="85"/>
      <c r="L1662" s="59"/>
      <c r="M1662" s="100"/>
      <c r="N1662" s="86"/>
      <c r="O1662" s="86"/>
      <c r="P1662" s="86"/>
      <c r="Q1662" s="61"/>
      <c r="R1662" s="61"/>
      <c r="S1662" s="62"/>
      <c r="T1662" s="59"/>
      <c r="U1662" s="59"/>
      <c r="V1662" s="59"/>
    </row>
    <row r="1663" spans="7:22" x14ac:dyDescent="0.4">
      <c r="G1663" s="59"/>
      <c r="H1663" s="99"/>
      <c r="I1663" s="60"/>
      <c r="J1663" s="70"/>
      <c r="K1663" s="85"/>
      <c r="L1663" s="59"/>
      <c r="M1663" s="100"/>
      <c r="N1663" s="86"/>
      <c r="O1663" s="86"/>
      <c r="P1663" s="86"/>
      <c r="Q1663" s="61"/>
      <c r="R1663" s="61"/>
      <c r="S1663" s="62"/>
      <c r="T1663" s="59"/>
      <c r="U1663" s="59"/>
      <c r="V1663" s="59"/>
    </row>
    <row r="1664" spans="7:22" x14ac:dyDescent="0.4">
      <c r="G1664" s="59"/>
      <c r="H1664" s="99"/>
      <c r="I1664" s="60"/>
      <c r="J1664" s="70"/>
      <c r="K1664" s="85"/>
      <c r="L1664" s="59"/>
      <c r="M1664" s="100"/>
      <c r="N1664" s="86"/>
      <c r="O1664" s="86"/>
      <c r="P1664" s="86"/>
      <c r="Q1664" s="61"/>
      <c r="R1664" s="61"/>
      <c r="S1664" s="62"/>
      <c r="T1664" s="59"/>
      <c r="U1664" s="59"/>
      <c r="V1664" s="59"/>
    </row>
    <row r="1665" spans="7:22" x14ac:dyDescent="0.4">
      <c r="G1665" s="59"/>
      <c r="H1665" s="99"/>
      <c r="I1665" s="60"/>
      <c r="J1665" s="70"/>
      <c r="K1665" s="85"/>
      <c r="L1665" s="59"/>
      <c r="M1665" s="100"/>
      <c r="N1665" s="86"/>
      <c r="O1665" s="86"/>
      <c r="P1665" s="86"/>
      <c r="Q1665" s="61"/>
      <c r="R1665" s="61"/>
      <c r="S1665" s="62"/>
      <c r="T1665" s="59"/>
      <c r="U1665" s="59"/>
      <c r="V1665" s="59"/>
    </row>
    <row r="1666" spans="7:22" x14ac:dyDescent="0.4">
      <c r="G1666" s="59"/>
      <c r="H1666" s="99"/>
      <c r="I1666" s="60"/>
      <c r="J1666" s="70"/>
      <c r="K1666" s="85"/>
      <c r="L1666" s="59"/>
      <c r="M1666" s="100"/>
      <c r="N1666" s="86"/>
      <c r="O1666" s="86"/>
      <c r="P1666" s="86"/>
      <c r="Q1666" s="61"/>
      <c r="R1666" s="61"/>
      <c r="S1666" s="62"/>
      <c r="T1666" s="59"/>
      <c r="U1666" s="59"/>
      <c r="V1666" s="59"/>
    </row>
    <row r="1667" spans="7:22" x14ac:dyDescent="0.4">
      <c r="G1667" s="59"/>
      <c r="H1667" s="99"/>
      <c r="I1667" s="60"/>
      <c r="J1667" s="70"/>
      <c r="K1667" s="85"/>
      <c r="L1667" s="59"/>
      <c r="M1667" s="100"/>
      <c r="N1667" s="86"/>
      <c r="O1667" s="86"/>
      <c r="P1667" s="86"/>
      <c r="Q1667" s="61"/>
      <c r="R1667" s="61"/>
      <c r="S1667" s="62"/>
      <c r="T1667" s="59"/>
      <c r="U1667" s="59"/>
      <c r="V1667" s="59"/>
    </row>
    <row r="1668" spans="7:22" x14ac:dyDescent="0.4">
      <c r="G1668" s="59"/>
      <c r="H1668" s="99"/>
      <c r="I1668" s="60"/>
      <c r="J1668" s="70"/>
      <c r="K1668" s="85"/>
      <c r="L1668" s="59"/>
      <c r="M1668" s="100"/>
      <c r="N1668" s="86"/>
      <c r="O1668" s="86"/>
      <c r="P1668" s="86"/>
      <c r="Q1668" s="61"/>
      <c r="R1668" s="61"/>
      <c r="S1668" s="62"/>
      <c r="T1668" s="59"/>
      <c r="U1668" s="59"/>
      <c r="V1668" s="59"/>
    </row>
    <row r="1669" spans="7:22" x14ac:dyDescent="0.4">
      <c r="G1669" s="59"/>
      <c r="H1669" s="99"/>
      <c r="I1669" s="60"/>
      <c r="J1669" s="70"/>
      <c r="K1669" s="85"/>
      <c r="L1669" s="59"/>
      <c r="M1669" s="100"/>
      <c r="N1669" s="86"/>
      <c r="O1669" s="86"/>
      <c r="P1669" s="86"/>
      <c r="Q1669" s="61"/>
      <c r="R1669" s="61"/>
      <c r="S1669" s="62"/>
      <c r="T1669" s="59"/>
      <c r="U1669" s="59"/>
      <c r="V1669" s="59"/>
    </row>
    <row r="1670" spans="7:22" x14ac:dyDescent="0.4">
      <c r="G1670" s="59"/>
      <c r="H1670" s="99"/>
      <c r="I1670" s="60"/>
      <c r="J1670" s="70"/>
      <c r="K1670" s="85"/>
      <c r="L1670" s="59"/>
      <c r="M1670" s="100"/>
      <c r="N1670" s="86"/>
      <c r="O1670" s="86"/>
      <c r="P1670" s="86"/>
      <c r="Q1670" s="61"/>
      <c r="R1670" s="61"/>
      <c r="S1670" s="62"/>
      <c r="T1670" s="59"/>
      <c r="U1670" s="59"/>
      <c r="V1670" s="59"/>
    </row>
    <row r="1671" spans="7:22" x14ac:dyDescent="0.4">
      <c r="G1671" s="59"/>
      <c r="H1671" s="99"/>
      <c r="I1671" s="60"/>
      <c r="J1671" s="70"/>
      <c r="K1671" s="85"/>
      <c r="L1671" s="59"/>
      <c r="M1671" s="100"/>
      <c r="N1671" s="86"/>
      <c r="O1671" s="86"/>
      <c r="P1671" s="86"/>
      <c r="Q1671" s="61"/>
      <c r="R1671" s="61"/>
      <c r="S1671" s="62"/>
      <c r="T1671" s="59"/>
      <c r="U1671" s="59"/>
      <c r="V1671" s="59"/>
    </row>
    <row r="1672" spans="7:22" x14ac:dyDescent="0.4">
      <c r="G1672" s="59"/>
      <c r="H1672" s="99"/>
      <c r="I1672" s="60"/>
      <c r="J1672" s="70"/>
      <c r="K1672" s="85"/>
      <c r="L1672" s="59"/>
      <c r="M1672" s="100"/>
      <c r="N1672" s="86"/>
      <c r="O1672" s="86"/>
      <c r="P1672" s="86"/>
      <c r="Q1672" s="61"/>
      <c r="R1672" s="61"/>
      <c r="S1672" s="62"/>
      <c r="T1672" s="59"/>
      <c r="U1672" s="59"/>
      <c r="V1672" s="59"/>
    </row>
    <row r="1673" spans="7:22" x14ac:dyDescent="0.4">
      <c r="G1673" s="59"/>
      <c r="H1673" s="99"/>
      <c r="I1673" s="60"/>
      <c r="J1673" s="70"/>
      <c r="K1673" s="85"/>
      <c r="L1673" s="59"/>
      <c r="M1673" s="100"/>
      <c r="N1673" s="86"/>
      <c r="O1673" s="86"/>
      <c r="P1673" s="86"/>
      <c r="Q1673" s="61"/>
      <c r="R1673" s="61"/>
      <c r="S1673" s="62"/>
      <c r="T1673" s="59"/>
      <c r="U1673" s="59"/>
      <c r="V1673" s="59"/>
    </row>
    <row r="1674" spans="7:22" x14ac:dyDescent="0.4">
      <c r="G1674" s="59"/>
      <c r="H1674" s="99"/>
      <c r="I1674" s="60"/>
      <c r="J1674" s="70"/>
      <c r="K1674" s="85"/>
      <c r="L1674" s="59"/>
      <c r="M1674" s="100"/>
      <c r="N1674" s="86"/>
      <c r="O1674" s="86"/>
      <c r="P1674" s="86"/>
      <c r="Q1674" s="61"/>
      <c r="R1674" s="61"/>
      <c r="S1674" s="62"/>
      <c r="T1674" s="59"/>
      <c r="U1674" s="59"/>
      <c r="V1674" s="59"/>
    </row>
    <row r="1675" spans="7:22" x14ac:dyDescent="0.4">
      <c r="G1675" s="59"/>
      <c r="H1675" s="99"/>
      <c r="I1675" s="60"/>
      <c r="J1675" s="70"/>
      <c r="K1675" s="85"/>
      <c r="L1675" s="59"/>
      <c r="M1675" s="100"/>
      <c r="N1675" s="86"/>
      <c r="O1675" s="86"/>
      <c r="P1675" s="86"/>
      <c r="Q1675" s="61"/>
      <c r="R1675" s="61"/>
      <c r="S1675" s="62"/>
      <c r="T1675" s="59"/>
      <c r="U1675" s="59"/>
      <c r="V1675" s="59"/>
    </row>
    <row r="1676" spans="7:22" x14ac:dyDescent="0.4">
      <c r="G1676" s="59"/>
      <c r="H1676" s="99"/>
      <c r="I1676" s="60"/>
      <c r="J1676" s="70"/>
      <c r="K1676" s="85"/>
      <c r="L1676" s="59"/>
      <c r="M1676" s="100"/>
      <c r="N1676" s="86"/>
      <c r="O1676" s="86"/>
      <c r="P1676" s="86"/>
      <c r="Q1676" s="61"/>
      <c r="R1676" s="61"/>
      <c r="S1676" s="62"/>
      <c r="T1676" s="59"/>
      <c r="U1676" s="59"/>
      <c r="V1676" s="59"/>
    </row>
    <row r="1677" spans="7:22" x14ac:dyDescent="0.4">
      <c r="G1677" s="59"/>
      <c r="H1677" s="99"/>
      <c r="I1677" s="60"/>
      <c r="J1677" s="70"/>
      <c r="K1677" s="85"/>
      <c r="L1677" s="59"/>
      <c r="M1677" s="100"/>
      <c r="N1677" s="86"/>
      <c r="O1677" s="86"/>
      <c r="P1677" s="86"/>
      <c r="Q1677" s="61"/>
      <c r="R1677" s="61"/>
      <c r="S1677" s="62"/>
      <c r="T1677" s="59"/>
      <c r="U1677" s="59"/>
      <c r="V1677" s="59"/>
    </row>
    <row r="1678" spans="7:22" x14ac:dyDescent="0.4">
      <c r="G1678" s="59"/>
      <c r="H1678" s="99"/>
      <c r="I1678" s="60"/>
      <c r="J1678" s="70"/>
      <c r="K1678" s="85"/>
      <c r="L1678" s="59"/>
      <c r="M1678" s="100"/>
      <c r="N1678" s="86"/>
      <c r="O1678" s="86"/>
      <c r="P1678" s="86"/>
      <c r="Q1678" s="61"/>
      <c r="R1678" s="61"/>
      <c r="S1678" s="62"/>
      <c r="T1678" s="59"/>
      <c r="U1678" s="59"/>
      <c r="V1678" s="59"/>
    </row>
    <row r="1679" spans="7:22" x14ac:dyDescent="0.4">
      <c r="G1679" s="59"/>
      <c r="H1679" s="99"/>
      <c r="I1679" s="60"/>
      <c r="J1679" s="70"/>
      <c r="K1679" s="85"/>
      <c r="L1679" s="59"/>
      <c r="M1679" s="100"/>
      <c r="N1679" s="86"/>
      <c r="O1679" s="86"/>
      <c r="P1679" s="86"/>
      <c r="Q1679" s="61"/>
      <c r="R1679" s="61"/>
      <c r="S1679" s="62"/>
      <c r="T1679" s="59"/>
      <c r="U1679" s="59"/>
      <c r="V1679" s="59"/>
    </row>
    <row r="1680" spans="7:22" x14ac:dyDescent="0.4">
      <c r="G1680" s="59"/>
      <c r="H1680" s="99"/>
      <c r="I1680" s="60"/>
      <c r="J1680" s="70"/>
      <c r="K1680" s="85"/>
      <c r="L1680" s="59"/>
      <c r="M1680" s="100"/>
      <c r="N1680" s="86"/>
      <c r="O1680" s="86"/>
      <c r="P1680" s="86"/>
      <c r="Q1680" s="61"/>
      <c r="R1680" s="61"/>
      <c r="S1680" s="62"/>
      <c r="T1680" s="59"/>
      <c r="U1680" s="59"/>
      <c r="V1680" s="59"/>
    </row>
    <row r="1681" spans="1:22" x14ac:dyDescent="0.4">
      <c r="G1681" s="59"/>
      <c r="H1681" s="99"/>
      <c r="I1681" s="60"/>
      <c r="J1681" s="70"/>
      <c r="K1681" s="85"/>
      <c r="L1681" s="59"/>
      <c r="M1681" s="100"/>
      <c r="N1681" s="86"/>
      <c r="O1681" s="86"/>
      <c r="P1681" s="86"/>
      <c r="Q1681" s="61"/>
      <c r="R1681" s="61"/>
      <c r="S1681" s="62"/>
      <c r="T1681" s="59"/>
      <c r="U1681" s="59"/>
      <c r="V1681" s="59"/>
    </row>
    <row r="1682" spans="1:22" x14ac:dyDescent="0.4">
      <c r="G1682" s="59"/>
      <c r="H1682" s="99"/>
      <c r="I1682" s="60"/>
      <c r="J1682" s="70"/>
      <c r="K1682" s="85"/>
      <c r="L1682" s="59"/>
      <c r="M1682" s="100"/>
      <c r="N1682" s="86"/>
      <c r="O1682" s="86"/>
      <c r="P1682" s="86"/>
      <c r="Q1682" s="61"/>
      <c r="R1682" s="61"/>
      <c r="S1682" s="62"/>
      <c r="T1682" s="59"/>
      <c r="U1682" s="59"/>
      <c r="V1682" s="59"/>
    </row>
    <row r="1683" spans="1:22" x14ac:dyDescent="0.4">
      <c r="G1683" s="59"/>
      <c r="H1683" s="99"/>
      <c r="I1683" s="60"/>
      <c r="J1683" s="70"/>
      <c r="K1683" s="85"/>
      <c r="L1683" s="59"/>
      <c r="M1683" s="100"/>
      <c r="N1683" s="86"/>
      <c r="O1683" s="86"/>
      <c r="P1683" s="86"/>
      <c r="Q1683" s="61"/>
      <c r="R1683" s="61"/>
      <c r="S1683" s="62"/>
      <c r="T1683" s="59"/>
      <c r="U1683" s="59"/>
      <c r="V1683" s="59"/>
    </row>
    <row r="1684" spans="1:22" ht="17.5" customHeight="1" thickBot="1" x14ac:dyDescent="0.45">
      <c r="A1684" s="4"/>
      <c r="G1684" s="59"/>
      <c r="H1684" s="99"/>
      <c r="I1684" s="60"/>
      <c r="J1684" s="70"/>
      <c r="K1684" s="85"/>
      <c r="L1684" s="85"/>
      <c r="M1684" s="100"/>
      <c r="N1684" s="101"/>
      <c r="O1684" s="86"/>
      <c r="P1684" s="86"/>
      <c r="Q1684" s="61"/>
      <c r="R1684" s="63"/>
      <c r="S1684" s="62"/>
      <c r="T1684" s="59"/>
      <c r="U1684" s="59"/>
      <c r="V1684" s="59"/>
    </row>
    <row r="1685" spans="1:22" ht="17.5" customHeight="1" thickTop="1" x14ac:dyDescent="0.4">
      <c r="G1685" s="59"/>
      <c r="H1685" s="99"/>
      <c r="I1685" s="60"/>
      <c r="J1685" s="70"/>
      <c r="K1685" s="85"/>
      <c r="L1685" s="59"/>
      <c r="M1685" s="100"/>
      <c r="N1685" s="86"/>
      <c r="O1685" s="86"/>
      <c r="P1685" s="86"/>
      <c r="Q1685" s="61"/>
      <c r="R1685" s="61"/>
      <c r="S1685" s="62"/>
      <c r="T1685" s="59"/>
      <c r="U1685" s="59"/>
      <c r="V1685" s="59"/>
    </row>
    <row r="1686" spans="1:22" x14ac:dyDescent="0.4">
      <c r="G1686" s="59"/>
      <c r="H1686" s="99"/>
      <c r="I1686" s="60"/>
      <c r="J1686" s="70"/>
      <c r="K1686" s="85"/>
      <c r="L1686" s="59"/>
      <c r="M1686" s="100"/>
      <c r="N1686" s="86"/>
      <c r="O1686" s="86"/>
      <c r="P1686" s="86"/>
      <c r="Q1686" s="61"/>
      <c r="R1686" s="61"/>
      <c r="S1686" s="62"/>
      <c r="T1686" s="59"/>
      <c r="U1686" s="59"/>
      <c r="V1686" s="59"/>
    </row>
    <row r="1687" spans="1:22" x14ac:dyDescent="0.4">
      <c r="G1687" s="59"/>
      <c r="H1687" s="99"/>
      <c r="I1687" s="60"/>
      <c r="J1687" s="70"/>
      <c r="K1687" s="85"/>
      <c r="L1687" s="59"/>
      <c r="M1687" s="100"/>
      <c r="N1687" s="86"/>
      <c r="O1687" s="86"/>
      <c r="P1687" s="86"/>
      <c r="Q1687" s="61"/>
      <c r="R1687" s="61"/>
      <c r="S1687" s="62"/>
      <c r="T1687" s="59"/>
      <c r="U1687" s="59"/>
      <c r="V1687" s="59"/>
    </row>
    <row r="1688" spans="1:22" x14ac:dyDescent="0.4">
      <c r="G1688" s="59"/>
      <c r="H1688" s="99"/>
      <c r="I1688" s="60"/>
      <c r="J1688" s="70"/>
      <c r="K1688" s="85"/>
      <c r="L1688" s="59"/>
      <c r="M1688" s="100"/>
      <c r="N1688" s="86"/>
      <c r="O1688" s="86"/>
      <c r="P1688" s="86"/>
      <c r="Q1688" s="61"/>
      <c r="R1688" s="61"/>
      <c r="S1688" s="62"/>
      <c r="T1688" s="59"/>
      <c r="U1688" s="59"/>
      <c r="V1688" s="59"/>
    </row>
    <row r="1689" spans="1:22" x14ac:dyDescent="0.4">
      <c r="G1689" s="59"/>
      <c r="H1689" s="99"/>
      <c r="I1689" s="60"/>
      <c r="J1689" s="70"/>
      <c r="K1689" s="85"/>
      <c r="L1689" s="59"/>
      <c r="M1689" s="100"/>
      <c r="N1689" s="86"/>
      <c r="O1689" s="86"/>
      <c r="P1689" s="86"/>
      <c r="Q1689" s="61"/>
      <c r="R1689" s="61"/>
      <c r="S1689" s="62"/>
      <c r="T1689" s="59"/>
      <c r="U1689" s="59"/>
      <c r="V1689" s="59"/>
    </row>
    <row r="1690" spans="1:22" x14ac:dyDescent="0.4">
      <c r="G1690" s="59"/>
      <c r="H1690" s="99"/>
      <c r="I1690" s="60"/>
      <c r="J1690" s="70"/>
      <c r="K1690" s="85"/>
      <c r="L1690" s="59"/>
      <c r="M1690" s="100"/>
      <c r="N1690" s="86"/>
      <c r="O1690" s="86"/>
      <c r="P1690" s="86"/>
      <c r="Q1690" s="61"/>
      <c r="R1690" s="61"/>
      <c r="S1690" s="62"/>
      <c r="T1690" s="59"/>
      <c r="U1690" s="59"/>
      <c r="V1690" s="59"/>
    </row>
    <row r="1691" spans="1:22" x14ac:dyDescent="0.4">
      <c r="E1691" s="4"/>
      <c r="F1691" s="4"/>
      <c r="G1691" s="59"/>
      <c r="H1691" s="99"/>
      <c r="I1691" s="60"/>
      <c r="J1691" s="70"/>
      <c r="K1691" s="85"/>
      <c r="L1691" s="59"/>
      <c r="M1691" s="100"/>
      <c r="N1691" s="86"/>
      <c r="O1691" s="86"/>
      <c r="P1691" s="86"/>
      <c r="Q1691" s="61"/>
      <c r="R1691" s="61"/>
      <c r="S1691" s="62"/>
      <c r="T1691" s="59"/>
      <c r="U1691" s="59"/>
      <c r="V1691" s="59"/>
    </row>
    <row r="1692" spans="1:22" x14ac:dyDescent="0.4">
      <c r="B1692" s="27"/>
      <c r="C1692" s="4"/>
      <c r="D1692" s="4"/>
      <c r="G1692" s="59"/>
      <c r="H1692" s="99"/>
      <c r="I1692" s="60"/>
      <c r="J1692" s="70"/>
      <c r="K1692" s="85"/>
      <c r="L1692" s="59"/>
      <c r="M1692" s="100"/>
      <c r="N1692" s="86"/>
      <c r="O1692" s="86"/>
      <c r="P1692" s="86"/>
      <c r="Q1692" s="61"/>
      <c r="R1692" s="61"/>
      <c r="S1692" s="62"/>
      <c r="T1692" s="59"/>
      <c r="U1692" s="59"/>
      <c r="V1692" s="59"/>
    </row>
    <row r="1693" spans="1:22" x14ac:dyDescent="0.4">
      <c r="G1693" s="59"/>
      <c r="H1693" s="99"/>
      <c r="I1693" s="60"/>
      <c r="J1693" s="70"/>
      <c r="K1693" s="85"/>
      <c r="L1693" s="59"/>
      <c r="M1693" s="100"/>
      <c r="N1693" s="86"/>
      <c r="O1693" s="86"/>
      <c r="P1693" s="86"/>
      <c r="Q1693" s="61"/>
      <c r="R1693" s="61"/>
      <c r="S1693" s="62"/>
      <c r="T1693" s="59"/>
      <c r="U1693" s="59"/>
      <c r="V1693" s="59"/>
    </row>
    <row r="1694" spans="1:22" x14ac:dyDescent="0.4">
      <c r="G1694" s="59"/>
      <c r="H1694" s="99"/>
      <c r="I1694" s="60"/>
      <c r="J1694" s="70"/>
      <c r="K1694" s="85"/>
      <c r="L1694" s="59"/>
      <c r="M1694" s="100"/>
      <c r="N1694" s="86"/>
      <c r="O1694" s="86"/>
      <c r="P1694" s="86"/>
      <c r="Q1694" s="61"/>
      <c r="R1694" s="61"/>
      <c r="S1694" s="62"/>
      <c r="T1694" s="59"/>
      <c r="U1694" s="59"/>
      <c r="V1694" s="59"/>
    </row>
    <row r="1695" spans="1:22" x14ac:dyDescent="0.4">
      <c r="G1695" s="59"/>
      <c r="H1695" s="99"/>
      <c r="I1695" s="60"/>
      <c r="J1695" s="70"/>
      <c r="K1695" s="85"/>
      <c r="L1695" s="59"/>
      <c r="M1695" s="100"/>
      <c r="N1695" s="86"/>
      <c r="O1695" s="86"/>
      <c r="P1695" s="86"/>
      <c r="Q1695" s="61"/>
      <c r="R1695" s="61"/>
      <c r="S1695" s="62"/>
      <c r="T1695" s="59"/>
      <c r="U1695" s="59"/>
      <c r="V1695" s="59"/>
    </row>
    <row r="1696" spans="1:22" x14ac:dyDescent="0.4">
      <c r="G1696" s="59"/>
      <c r="H1696" s="99"/>
      <c r="I1696" s="60"/>
      <c r="J1696" s="70"/>
      <c r="K1696" s="85"/>
      <c r="L1696" s="59"/>
      <c r="M1696" s="100"/>
      <c r="N1696" s="86"/>
      <c r="O1696" s="86"/>
      <c r="P1696" s="86"/>
      <c r="Q1696" s="61"/>
      <c r="R1696" s="61"/>
      <c r="S1696" s="62"/>
      <c r="T1696" s="59"/>
      <c r="U1696" s="59"/>
      <c r="V1696" s="59"/>
    </row>
    <row r="1697" spans="7:22" x14ac:dyDescent="0.4">
      <c r="G1697" s="59"/>
      <c r="H1697" s="99"/>
      <c r="I1697" s="60"/>
      <c r="J1697" s="70"/>
      <c r="K1697" s="85"/>
      <c r="L1697" s="59"/>
      <c r="M1697" s="100"/>
      <c r="N1697" s="86"/>
      <c r="O1697" s="86"/>
      <c r="P1697" s="86"/>
      <c r="Q1697" s="61"/>
      <c r="R1697" s="61"/>
      <c r="S1697" s="62"/>
      <c r="T1697" s="59"/>
      <c r="U1697" s="59"/>
      <c r="V1697" s="59"/>
    </row>
    <row r="1698" spans="7:22" x14ac:dyDescent="0.4">
      <c r="G1698" s="59"/>
      <c r="H1698" s="99"/>
      <c r="I1698" s="60"/>
      <c r="J1698" s="70"/>
      <c r="K1698" s="85"/>
      <c r="L1698" s="59"/>
      <c r="M1698" s="100"/>
      <c r="N1698" s="86"/>
      <c r="O1698" s="86"/>
      <c r="P1698" s="86"/>
      <c r="Q1698" s="61"/>
      <c r="R1698" s="61"/>
      <c r="S1698" s="62"/>
      <c r="T1698" s="59"/>
      <c r="U1698" s="59"/>
      <c r="V1698" s="59"/>
    </row>
    <row r="1699" spans="7:22" x14ac:dyDescent="0.4">
      <c r="G1699" s="59"/>
      <c r="H1699" s="99"/>
      <c r="I1699" s="60"/>
      <c r="J1699" s="70"/>
      <c r="K1699" s="85"/>
      <c r="L1699" s="59"/>
      <c r="M1699" s="100"/>
      <c r="N1699" s="86"/>
      <c r="O1699" s="86"/>
      <c r="P1699" s="86"/>
      <c r="Q1699" s="61"/>
      <c r="R1699" s="61"/>
      <c r="S1699" s="62"/>
      <c r="T1699" s="59"/>
      <c r="U1699" s="59"/>
      <c r="V1699" s="59"/>
    </row>
    <row r="1700" spans="7:22" x14ac:dyDescent="0.4">
      <c r="G1700" s="59"/>
      <c r="H1700" s="99"/>
      <c r="I1700" s="60"/>
      <c r="J1700" s="70"/>
      <c r="K1700" s="85"/>
      <c r="L1700" s="59"/>
      <c r="M1700" s="100"/>
      <c r="N1700" s="86"/>
      <c r="O1700" s="86"/>
      <c r="P1700" s="86"/>
      <c r="Q1700" s="61"/>
      <c r="R1700" s="61"/>
      <c r="S1700" s="62"/>
      <c r="T1700" s="59"/>
      <c r="U1700" s="59"/>
      <c r="V1700" s="59"/>
    </row>
    <row r="1701" spans="7:22" x14ac:dyDescent="0.4">
      <c r="G1701" s="59"/>
      <c r="H1701" s="99"/>
      <c r="I1701" s="60"/>
      <c r="J1701" s="70"/>
      <c r="K1701" s="85"/>
      <c r="L1701" s="59"/>
      <c r="M1701" s="100"/>
      <c r="N1701" s="86"/>
      <c r="O1701" s="86"/>
      <c r="P1701" s="86"/>
      <c r="Q1701" s="61"/>
      <c r="R1701" s="61"/>
      <c r="S1701" s="62"/>
      <c r="T1701" s="59"/>
      <c r="U1701" s="59"/>
      <c r="V1701" s="59"/>
    </row>
    <row r="1702" spans="7:22" x14ac:dyDescent="0.4">
      <c r="G1702" s="59"/>
      <c r="H1702" s="99"/>
      <c r="I1702" s="60"/>
      <c r="J1702" s="70"/>
      <c r="K1702" s="85"/>
      <c r="L1702" s="59"/>
      <c r="M1702" s="100"/>
      <c r="N1702" s="86"/>
      <c r="O1702" s="86"/>
      <c r="P1702" s="86"/>
      <c r="Q1702" s="61"/>
      <c r="R1702" s="61"/>
      <c r="S1702" s="62"/>
      <c r="T1702" s="59"/>
      <c r="U1702" s="59"/>
      <c r="V1702" s="59"/>
    </row>
    <row r="1703" spans="7:22" x14ac:dyDescent="0.4">
      <c r="G1703" s="59"/>
      <c r="H1703" s="99"/>
      <c r="I1703" s="60"/>
      <c r="J1703" s="70"/>
      <c r="K1703" s="85"/>
      <c r="L1703" s="59"/>
      <c r="M1703" s="100"/>
      <c r="N1703" s="86"/>
      <c r="O1703" s="86"/>
      <c r="P1703" s="86"/>
      <c r="Q1703" s="61"/>
      <c r="R1703" s="61"/>
      <c r="S1703" s="62"/>
      <c r="T1703" s="59"/>
      <c r="U1703" s="59"/>
      <c r="V1703" s="59"/>
    </row>
    <row r="1704" spans="7:22" x14ac:dyDescent="0.4">
      <c r="G1704" s="59"/>
      <c r="H1704" s="99"/>
      <c r="I1704" s="60"/>
      <c r="J1704" s="70"/>
      <c r="K1704" s="85"/>
      <c r="L1704" s="59"/>
      <c r="M1704" s="100"/>
      <c r="N1704" s="86"/>
      <c r="O1704" s="86"/>
      <c r="P1704" s="86"/>
      <c r="Q1704" s="61"/>
      <c r="R1704" s="61"/>
      <c r="S1704" s="62"/>
      <c r="T1704" s="59"/>
      <c r="U1704" s="59"/>
      <c r="V1704" s="59"/>
    </row>
    <row r="1705" spans="7:22" x14ac:dyDescent="0.4">
      <c r="G1705" s="59"/>
      <c r="H1705" s="99"/>
      <c r="I1705" s="60"/>
      <c r="J1705" s="70"/>
      <c r="K1705" s="85"/>
      <c r="L1705" s="59"/>
      <c r="M1705" s="100"/>
      <c r="N1705" s="86"/>
      <c r="O1705" s="86"/>
      <c r="P1705" s="86"/>
      <c r="Q1705" s="61"/>
      <c r="R1705" s="61"/>
      <c r="S1705" s="62"/>
      <c r="T1705" s="59"/>
      <c r="U1705" s="59"/>
      <c r="V1705" s="59"/>
    </row>
    <row r="1706" spans="7:22" x14ac:dyDescent="0.4">
      <c r="G1706" s="59"/>
      <c r="H1706" s="99"/>
      <c r="I1706" s="60"/>
      <c r="J1706" s="70"/>
      <c r="K1706" s="85"/>
      <c r="L1706" s="59"/>
      <c r="M1706" s="100"/>
      <c r="N1706" s="86"/>
      <c r="O1706" s="86"/>
      <c r="P1706" s="86"/>
      <c r="Q1706" s="61"/>
      <c r="R1706" s="61"/>
      <c r="S1706" s="62"/>
      <c r="T1706" s="59"/>
      <c r="U1706" s="59"/>
      <c r="V1706" s="59"/>
    </row>
    <row r="1707" spans="7:22" x14ac:dyDescent="0.4">
      <c r="G1707" s="59"/>
      <c r="H1707" s="99"/>
      <c r="I1707" s="60"/>
      <c r="J1707" s="70"/>
      <c r="K1707" s="85"/>
      <c r="L1707" s="59"/>
      <c r="M1707" s="100"/>
      <c r="N1707" s="86"/>
      <c r="O1707" s="86"/>
      <c r="P1707" s="86"/>
      <c r="Q1707" s="61"/>
      <c r="R1707" s="61"/>
      <c r="S1707" s="62"/>
      <c r="T1707" s="59"/>
      <c r="U1707" s="59"/>
      <c r="V1707" s="59"/>
    </row>
    <row r="1708" spans="7:22" x14ac:dyDescent="0.4">
      <c r="G1708" s="59"/>
      <c r="H1708" s="99"/>
      <c r="I1708" s="60"/>
      <c r="J1708" s="70"/>
      <c r="K1708" s="85"/>
      <c r="L1708" s="59"/>
      <c r="M1708" s="100"/>
      <c r="N1708" s="86"/>
      <c r="O1708" s="86"/>
      <c r="P1708" s="86"/>
      <c r="Q1708" s="61"/>
      <c r="R1708" s="61"/>
      <c r="S1708" s="62"/>
      <c r="T1708" s="59"/>
      <c r="U1708" s="59"/>
      <c r="V1708" s="59"/>
    </row>
    <row r="1709" spans="7:22" x14ac:dyDescent="0.4">
      <c r="G1709" s="59"/>
      <c r="H1709" s="99"/>
      <c r="I1709" s="60"/>
      <c r="J1709" s="70"/>
      <c r="K1709" s="85"/>
      <c r="L1709" s="59"/>
      <c r="M1709" s="100"/>
      <c r="N1709" s="86"/>
      <c r="O1709" s="86"/>
      <c r="P1709" s="86"/>
      <c r="Q1709" s="61"/>
      <c r="R1709" s="61"/>
      <c r="S1709" s="62"/>
      <c r="T1709" s="59"/>
      <c r="U1709" s="59"/>
      <c r="V1709" s="59"/>
    </row>
    <row r="1710" spans="7:22" x14ac:dyDescent="0.4">
      <c r="G1710" s="59"/>
      <c r="H1710" s="99"/>
      <c r="I1710" s="60"/>
      <c r="J1710" s="70"/>
      <c r="K1710" s="85"/>
      <c r="L1710" s="59"/>
      <c r="M1710" s="100"/>
      <c r="N1710" s="86"/>
      <c r="O1710" s="86"/>
      <c r="P1710" s="86"/>
      <c r="Q1710" s="61"/>
      <c r="R1710" s="61"/>
      <c r="S1710" s="62"/>
      <c r="T1710" s="59"/>
      <c r="U1710" s="59"/>
      <c r="V1710" s="59"/>
    </row>
    <row r="1711" spans="7:22" x14ac:dyDescent="0.4">
      <c r="G1711" s="59"/>
      <c r="H1711" s="99"/>
      <c r="I1711" s="60"/>
      <c r="J1711" s="70"/>
      <c r="K1711" s="85"/>
      <c r="L1711" s="59"/>
      <c r="M1711" s="100"/>
      <c r="N1711" s="86"/>
      <c r="O1711" s="86"/>
      <c r="P1711" s="86"/>
      <c r="Q1711" s="61"/>
      <c r="R1711" s="61"/>
      <c r="S1711" s="62"/>
      <c r="T1711" s="59"/>
      <c r="U1711" s="59"/>
      <c r="V1711" s="59"/>
    </row>
    <row r="1712" spans="7:22" x14ac:dyDescent="0.4">
      <c r="G1712" s="59"/>
      <c r="H1712" s="99"/>
      <c r="I1712" s="60"/>
      <c r="J1712" s="70"/>
      <c r="K1712" s="85"/>
      <c r="L1712" s="59"/>
      <c r="M1712" s="100"/>
      <c r="N1712" s="86"/>
      <c r="O1712" s="86"/>
      <c r="P1712" s="86"/>
      <c r="Q1712" s="61"/>
      <c r="R1712" s="61"/>
      <c r="S1712" s="62"/>
      <c r="T1712" s="59"/>
      <c r="U1712" s="59"/>
      <c r="V1712" s="59"/>
    </row>
    <row r="1713" spans="7:22" x14ac:dyDescent="0.4">
      <c r="G1713" s="59"/>
      <c r="H1713" s="99"/>
      <c r="I1713" s="60"/>
      <c r="J1713" s="70"/>
      <c r="K1713" s="85"/>
      <c r="L1713" s="59"/>
      <c r="M1713" s="100"/>
      <c r="N1713" s="86"/>
      <c r="O1713" s="86"/>
      <c r="P1713" s="86"/>
      <c r="Q1713" s="61"/>
      <c r="R1713" s="61"/>
      <c r="S1713" s="62"/>
      <c r="T1713" s="59"/>
      <c r="U1713" s="59"/>
      <c r="V1713" s="59"/>
    </row>
    <row r="1714" spans="7:22" x14ac:dyDescent="0.4">
      <c r="G1714" s="59"/>
      <c r="H1714" s="99"/>
      <c r="I1714" s="60"/>
      <c r="J1714" s="70"/>
      <c r="K1714" s="85"/>
      <c r="L1714" s="59"/>
      <c r="M1714" s="100"/>
      <c r="N1714" s="86"/>
      <c r="O1714" s="86"/>
      <c r="P1714" s="86"/>
      <c r="Q1714" s="61"/>
      <c r="R1714" s="61"/>
      <c r="S1714" s="62"/>
      <c r="T1714" s="59"/>
      <c r="U1714" s="59"/>
      <c r="V1714" s="59"/>
    </row>
    <row r="1715" spans="7:22" x14ac:dyDescent="0.4">
      <c r="G1715" s="59"/>
      <c r="H1715" s="99"/>
      <c r="I1715" s="60"/>
      <c r="J1715" s="70"/>
      <c r="K1715" s="85"/>
      <c r="L1715" s="59"/>
      <c r="M1715" s="100"/>
      <c r="N1715" s="86"/>
      <c r="O1715" s="86"/>
      <c r="P1715" s="86"/>
      <c r="Q1715" s="61"/>
      <c r="R1715" s="61"/>
      <c r="S1715" s="62"/>
      <c r="T1715" s="59"/>
      <c r="U1715" s="59"/>
      <c r="V1715" s="59"/>
    </row>
    <row r="1716" spans="7:22" x14ac:dyDescent="0.4">
      <c r="G1716" s="59"/>
      <c r="H1716" s="99"/>
      <c r="I1716" s="60"/>
      <c r="J1716" s="70"/>
      <c r="K1716" s="85"/>
      <c r="L1716" s="59"/>
      <c r="M1716" s="100"/>
      <c r="N1716" s="86"/>
      <c r="O1716" s="86"/>
      <c r="P1716" s="86"/>
      <c r="Q1716" s="61"/>
      <c r="R1716" s="61"/>
      <c r="S1716" s="62"/>
      <c r="T1716" s="59"/>
      <c r="U1716" s="59"/>
      <c r="V1716" s="59"/>
    </row>
    <row r="1717" spans="7:22" x14ac:dyDescent="0.4">
      <c r="G1717" s="59"/>
      <c r="H1717" s="99"/>
      <c r="I1717" s="60"/>
      <c r="J1717" s="70"/>
      <c r="K1717" s="85"/>
      <c r="L1717" s="59"/>
      <c r="M1717" s="100"/>
      <c r="N1717" s="86"/>
      <c r="O1717" s="86"/>
      <c r="P1717" s="86"/>
      <c r="Q1717" s="61"/>
      <c r="R1717" s="61"/>
      <c r="S1717" s="62"/>
      <c r="T1717" s="59"/>
      <c r="U1717" s="59"/>
      <c r="V1717" s="59"/>
    </row>
    <row r="1718" spans="7:22" x14ac:dyDescent="0.4">
      <c r="G1718" s="59"/>
      <c r="H1718" s="99"/>
      <c r="I1718" s="60"/>
      <c r="J1718" s="70"/>
      <c r="K1718" s="85"/>
      <c r="L1718" s="59"/>
      <c r="M1718" s="100"/>
      <c r="N1718" s="86"/>
      <c r="O1718" s="86"/>
      <c r="P1718" s="86"/>
      <c r="Q1718" s="61"/>
      <c r="R1718" s="61"/>
      <c r="S1718" s="62"/>
      <c r="T1718" s="59"/>
      <c r="U1718" s="59"/>
      <c r="V1718" s="59"/>
    </row>
    <row r="1719" spans="7:22" x14ac:dyDescent="0.4">
      <c r="G1719" s="59"/>
      <c r="H1719" s="99"/>
      <c r="I1719" s="60"/>
      <c r="J1719" s="70"/>
      <c r="K1719" s="85"/>
      <c r="L1719" s="59"/>
      <c r="M1719" s="100"/>
      <c r="N1719" s="86"/>
      <c r="O1719" s="86"/>
      <c r="P1719" s="86"/>
      <c r="Q1719" s="61"/>
      <c r="R1719" s="61"/>
      <c r="S1719" s="62"/>
      <c r="T1719" s="59"/>
      <c r="U1719" s="59"/>
      <c r="V1719" s="59"/>
    </row>
    <row r="1720" spans="7:22" x14ac:dyDescent="0.4">
      <c r="G1720" s="59"/>
      <c r="H1720" s="99"/>
      <c r="I1720" s="60"/>
      <c r="J1720" s="70"/>
      <c r="K1720" s="85"/>
      <c r="L1720" s="59"/>
      <c r="M1720" s="100"/>
      <c r="N1720" s="86"/>
      <c r="O1720" s="86"/>
      <c r="P1720" s="86"/>
      <c r="Q1720" s="61"/>
      <c r="R1720" s="61"/>
      <c r="S1720" s="62"/>
      <c r="T1720" s="59"/>
      <c r="U1720" s="59"/>
      <c r="V1720" s="59"/>
    </row>
    <row r="1721" spans="7:22" x14ac:dyDescent="0.4">
      <c r="G1721" s="59"/>
      <c r="H1721" s="99"/>
      <c r="I1721" s="60"/>
      <c r="J1721" s="70"/>
      <c r="K1721" s="85"/>
      <c r="L1721" s="59"/>
      <c r="M1721" s="100"/>
      <c r="N1721" s="86"/>
      <c r="O1721" s="86"/>
      <c r="P1721" s="86"/>
      <c r="Q1721" s="61"/>
      <c r="R1721" s="61"/>
      <c r="S1721" s="62"/>
      <c r="T1721" s="59"/>
      <c r="U1721" s="59"/>
      <c r="V1721" s="59"/>
    </row>
    <row r="1722" spans="7:22" x14ac:dyDescent="0.4">
      <c r="G1722" s="59"/>
      <c r="H1722" s="99"/>
      <c r="I1722" s="60"/>
      <c r="J1722" s="70"/>
      <c r="K1722" s="85"/>
      <c r="L1722" s="59"/>
      <c r="M1722" s="100"/>
      <c r="N1722" s="86"/>
      <c r="O1722" s="86"/>
      <c r="P1722" s="86"/>
      <c r="Q1722" s="61"/>
      <c r="R1722" s="61"/>
      <c r="S1722" s="62"/>
      <c r="T1722" s="59"/>
      <c r="U1722" s="59"/>
      <c r="V1722" s="59"/>
    </row>
    <row r="1723" spans="7:22" x14ac:dyDescent="0.4">
      <c r="G1723" s="59"/>
      <c r="H1723" s="99"/>
      <c r="I1723" s="60"/>
      <c r="J1723" s="70"/>
      <c r="K1723" s="85"/>
      <c r="L1723" s="59"/>
      <c r="M1723" s="100"/>
      <c r="N1723" s="86"/>
      <c r="O1723" s="86"/>
      <c r="P1723" s="86"/>
      <c r="Q1723" s="61"/>
      <c r="R1723" s="61"/>
      <c r="S1723" s="62"/>
      <c r="T1723" s="59"/>
      <c r="U1723" s="59"/>
      <c r="V1723" s="59"/>
    </row>
    <row r="1724" spans="7:22" x14ac:dyDescent="0.4">
      <c r="G1724" s="59"/>
      <c r="H1724" s="99"/>
      <c r="I1724" s="60"/>
      <c r="J1724" s="70"/>
      <c r="K1724" s="85"/>
      <c r="L1724" s="59"/>
      <c r="M1724" s="100"/>
      <c r="N1724" s="86"/>
      <c r="O1724" s="86"/>
      <c r="P1724" s="86"/>
      <c r="Q1724" s="61"/>
      <c r="R1724" s="61"/>
      <c r="S1724" s="62"/>
      <c r="T1724" s="59"/>
      <c r="U1724" s="59"/>
      <c r="V1724" s="59"/>
    </row>
    <row r="1725" spans="7:22" x14ac:dyDescent="0.4">
      <c r="G1725" s="59"/>
      <c r="H1725" s="99"/>
      <c r="I1725" s="60"/>
      <c r="J1725" s="70"/>
      <c r="K1725" s="85"/>
      <c r="L1725" s="59"/>
      <c r="M1725" s="100"/>
      <c r="N1725" s="86"/>
      <c r="O1725" s="86"/>
      <c r="P1725" s="86"/>
      <c r="Q1725" s="61"/>
      <c r="R1725" s="61"/>
      <c r="S1725" s="62"/>
      <c r="T1725" s="59"/>
      <c r="U1725" s="59"/>
      <c r="V1725" s="59"/>
    </row>
    <row r="1726" spans="7:22" x14ac:dyDescent="0.4">
      <c r="G1726" s="59"/>
      <c r="H1726" s="99"/>
      <c r="I1726" s="60"/>
      <c r="J1726" s="70"/>
      <c r="K1726" s="85"/>
      <c r="L1726" s="59"/>
      <c r="M1726" s="100"/>
      <c r="N1726" s="86"/>
      <c r="O1726" s="86"/>
      <c r="P1726" s="86"/>
      <c r="Q1726" s="61"/>
      <c r="R1726" s="61"/>
      <c r="S1726" s="62"/>
      <c r="T1726" s="59"/>
      <c r="U1726" s="59"/>
      <c r="V1726" s="59"/>
    </row>
    <row r="1727" spans="7:22" x14ac:dyDescent="0.4">
      <c r="G1727" s="59"/>
      <c r="H1727" s="99"/>
      <c r="I1727" s="60"/>
      <c r="J1727" s="70"/>
      <c r="K1727" s="85"/>
      <c r="L1727" s="59"/>
      <c r="M1727" s="100"/>
      <c r="N1727" s="86"/>
      <c r="O1727" s="86"/>
      <c r="P1727" s="86"/>
      <c r="Q1727" s="61"/>
      <c r="R1727" s="61"/>
      <c r="S1727" s="62"/>
      <c r="T1727" s="59"/>
      <c r="U1727" s="59"/>
      <c r="V1727" s="59"/>
    </row>
    <row r="1728" spans="7:22" x14ac:dyDescent="0.4">
      <c r="G1728" s="59"/>
      <c r="H1728" s="99"/>
      <c r="I1728" s="60"/>
      <c r="J1728" s="70"/>
      <c r="K1728" s="85"/>
      <c r="L1728" s="59"/>
      <c r="M1728" s="100"/>
      <c r="N1728" s="86"/>
      <c r="O1728" s="86"/>
      <c r="P1728" s="86"/>
      <c r="Q1728" s="61"/>
      <c r="R1728" s="61"/>
      <c r="S1728" s="62"/>
      <c r="T1728" s="59"/>
      <c r="U1728" s="59"/>
      <c r="V1728" s="59"/>
    </row>
    <row r="1729" spans="1:22" x14ac:dyDescent="0.4">
      <c r="G1729" s="59"/>
      <c r="H1729" s="99"/>
      <c r="I1729" s="60"/>
      <c r="J1729" s="70"/>
      <c r="K1729" s="85"/>
      <c r="L1729" s="59"/>
      <c r="M1729" s="100"/>
      <c r="N1729" s="86"/>
      <c r="O1729" s="86"/>
      <c r="P1729" s="86"/>
      <c r="Q1729" s="61"/>
      <c r="R1729" s="61"/>
      <c r="S1729" s="62"/>
      <c r="T1729" s="59"/>
      <c r="U1729" s="59"/>
      <c r="V1729" s="59"/>
    </row>
    <row r="1730" spans="1:22" x14ac:dyDescent="0.4">
      <c r="G1730" s="59"/>
      <c r="H1730" s="99"/>
      <c r="I1730" s="60"/>
      <c r="J1730" s="70"/>
      <c r="K1730" s="85"/>
      <c r="L1730" s="59"/>
      <c r="M1730" s="100"/>
      <c r="N1730" s="86"/>
      <c r="O1730" s="86"/>
      <c r="P1730" s="86"/>
      <c r="Q1730" s="61"/>
      <c r="R1730" s="61"/>
      <c r="S1730" s="62"/>
      <c r="T1730" s="59"/>
      <c r="U1730" s="59"/>
      <c r="V1730" s="59"/>
    </row>
    <row r="1731" spans="1:22" x14ac:dyDescent="0.4">
      <c r="G1731" s="59"/>
      <c r="H1731" s="99"/>
      <c r="I1731" s="60"/>
      <c r="J1731" s="70"/>
      <c r="K1731" s="85"/>
      <c r="L1731" s="59"/>
      <c r="M1731" s="100"/>
      <c r="N1731" s="86"/>
      <c r="O1731" s="86"/>
      <c r="P1731" s="86"/>
      <c r="Q1731" s="61"/>
      <c r="R1731" s="61"/>
      <c r="S1731" s="62"/>
      <c r="T1731" s="59"/>
      <c r="U1731" s="59"/>
      <c r="V1731" s="59"/>
    </row>
    <row r="1732" spans="1:22" x14ac:dyDescent="0.4">
      <c r="G1732" s="59"/>
      <c r="H1732" s="99"/>
      <c r="I1732" s="60"/>
      <c r="J1732" s="70"/>
      <c r="K1732" s="85"/>
      <c r="L1732" s="59"/>
      <c r="M1732" s="100"/>
      <c r="N1732" s="86"/>
      <c r="O1732" s="86"/>
      <c r="P1732" s="86"/>
      <c r="Q1732" s="61"/>
      <c r="R1732" s="61"/>
      <c r="S1732" s="62"/>
      <c r="T1732" s="59"/>
      <c r="U1732" s="59"/>
      <c r="V1732" s="59"/>
    </row>
    <row r="1733" spans="1:22" x14ac:dyDescent="0.4">
      <c r="G1733" s="59"/>
      <c r="H1733" s="99"/>
      <c r="I1733" s="60"/>
      <c r="J1733" s="70"/>
      <c r="K1733" s="85"/>
      <c r="L1733" s="59"/>
      <c r="M1733" s="100"/>
      <c r="N1733" s="86"/>
      <c r="O1733" s="86"/>
      <c r="P1733" s="86"/>
      <c r="Q1733" s="61"/>
      <c r="R1733" s="61"/>
      <c r="S1733" s="62"/>
      <c r="T1733" s="59"/>
      <c r="U1733" s="59"/>
      <c r="V1733" s="59"/>
    </row>
    <row r="1734" spans="1:22" x14ac:dyDescent="0.4">
      <c r="G1734" s="59"/>
      <c r="H1734" s="99"/>
      <c r="I1734" s="60"/>
      <c r="J1734" s="70"/>
      <c r="K1734" s="85"/>
      <c r="L1734" s="59"/>
      <c r="M1734" s="100"/>
      <c r="N1734" s="86"/>
      <c r="O1734" s="86"/>
      <c r="P1734" s="86"/>
      <c r="Q1734" s="61"/>
      <c r="R1734" s="61"/>
      <c r="S1734" s="62"/>
      <c r="T1734" s="59"/>
      <c r="U1734" s="59"/>
      <c r="V1734" s="59"/>
    </row>
    <row r="1735" spans="1:22" ht="17.5" customHeight="1" thickBot="1" x14ac:dyDescent="0.45">
      <c r="G1735" s="59"/>
      <c r="H1735" s="99"/>
      <c r="I1735" s="60"/>
      <c r="J1735" s="70"/>
      <c r="K1735" s="85"/>
      <c r="L1735" s="59"/>
      <c r="M1735" s="100"/>
      <c r="N1735" s="86"/>
      <c r="O1735" s="86"/>
      <c r="P1735" s="86"/>
      <c r="Q1735" s="61"/>
      <c r="R1735" s="61"/>
      <c r="S1735" s="62"/>
      <c r="T1735" s="59"/>
      <c r="U1735" s="59"/>
      <c r="V1735" s="59"/>
    </row>
    <row r="1736" spans="1:22" x14ac:dyDescent="0.4">
      <c r="G1736" s="59"/>
      <c r="H1736" s="99"/>
      <c r="I1736" s="60"/>
      <c r="J1736" s="70"/>
      <c r="K1736" s="85"/>
      <c r="L1736" s="59"/>
      <c r="M1736" s="100"/>
      <c r="N1736" s="86"/>
      <c r="O1736" s="86"/>
      <c r="P1736" s="86"/>
      <c r="Q1736" s="61"/>
      <c r="R1736" s="61"/>
      <c r="S1736" s="62"/>
      <c r="T1736" s="59"/>
      <c r="U1736" s="59"/>
      <c r="V1736" s="59"/>
    </row>
    <row r="1737" spans="1:22" ht="17.5" customHeight="1" thickBot="1" x14ac:dyDescent="0.45">
      <c r="A1737" s="4"/>
      <c r="G1737" s="59"/>
      <c r="H1737" s="99"/>
      <c r="I1737" s="60"/>
      <c r="J1737" s="70"/>
      <c r="K1737" s="85"/>
      <c r="L1737" s="85"/>
      <c r="M1737" s="100"/>
      <c r="N1737" s="101"/>
      <c r="O1737" s="86"/>
      <c r="P1737" s="86"/>
      <c r="Q1737" s="61"/>
      <c r="R1737" s="63"/>
      <c r="S1737" s="62"/>
      <c r="T1737" s="59"/>
      <c r="U1737" s="59"/>
      <c r="V1737" s="59"/>
    </row>
    <row r="1738" spans="1:22" ht="18" customHeight="1" thickTop="1" thickBot="1" x14ac:dyDescent="0.45">
      <c r="G1738" s="59"/>
      <c r="H1738" s="99"/>
      <c r="I1738" s="60"/>
      <c r="J1738" s="70"/>
      <c r="K1738" s="85"/>
      <c r="L1738" s="59"/>
      <c r="M1738" s="100"/>
      <c r="N1738" s="86"/>
      <c r="O1738" s="86"/>
      <c r="P1738" s="86"/>
      <c r="Q1738" s="61"/>
      <c r="R1738" s="61"/>
      <c r="S1738" s="62"/>
      <c r="T1738" s="59"/>
      <c r="U1738" s="59"/>
      <c r="V1738" s="59"/>
    </row>
    <row r="1739" spans="1:22" x14ac:dyDescent="0.4">
      <c r="G1739" s="59"/>
      <c r="H1739" s="99"/>
      <c r="I1739" s="60"/>
      <c r="J1739" s="70"/>
      <c r="K1739" s="85"/>
      <c r="L1739" s="59"/>
      <c r="M1739" s="100"/>
      <c r="N1739" s="86"/>
      <c r="O1739" s="86"/>
      <c r="P1739" s="86"/>
      <c r="Q1739" s="61"/>
      <c r="R1739" s="61"/>
      <c r="S1739" s="62"/>
      <c r="T1739" s="59"/>
      <c r="U1739" s="59"/>
      <c r="V1739" s="59"/>
    </row>
    <row r="1740" spans="1:22" x14ac:dyDescent="0.4">
      <c r="G1740" s="59"/>
      <c r="H1740" s="99"/>
      <c r="I1740" s="60"/>
      <c r="J1740" s="70"/>
      <c r="K1740" s="85"/>
      <c r="L1740" s="59"/>
      <c r="M1740" s="100"/>
      <c r="N1740" s="86"/>
      <c r="O1740" s="86"/>
      <c r="P1740" s="86"/>
      <c r="Q1740" s="61"/>
      <c r="R1740" s="61"/>
      <c r="S1740" s="62"/>
      <c r="T1740" s="59"/>
      <c r="U1740" s="59"/>
      <c r="V1740" s="59"/>
    </row>
    <row r="1741" spans="1:22" x14ac:dyDescent="0.4">
      <c r="G1741" s="59"/>
      <c r="H1741" s="99"/>
      <c r="I1741" s="60"/>
      <c r="J1741" s="70"/>
      <c r="K1741" s="85"/>
      <c r="L1741" s="59"/>
      <c r="M1741" s="100"/>
      <c r="N1741" s="86"/>
      <c r="O1741" s="86"/>
      <c r="P1741" s="86"/>
      <c r="Q1741" s="61"/>
      <c r="R1741" s="61"/>
      <c r="S1741" s="62"/>
      <c r="T1741" s="59"/>
      <c r="U1741" s="59"/>
      <c r="V1741" s="59"/>
    </row>
    <row r="1742" spans="1:22" x14ac:dyDescent="0.4">
      <c r="G1742" s="59"/>
      <c r="H1742" s="99"/>
      <c r="I1742" s="60"/>
      <c r="J1742" s="70"/>
      <c r="K1742" s="85"/>
      <c r="L1742" s="59"/>
      <c r="M1742" s="100"/>
      <c r="N1742" s="86"/>
      <c r="O1742" s="86"/>
      <c r="P1742" s="86"/>
      <c r="Q1742" s="61"/>
      <c r="R1742" s="61"/>
      <c r="S1742" s="62"/>
      <c r="T1742" s="59"/>
      <c r="U1742" s="59"/>
      <c r="V1742" s="59"/>
    </row>
    <row r="1743" spans="1:22" x14ac:dyDescent="0.4">
      <c r="G1743" s="59"/>
      <c r="H1743" s="99"/>
      <c r="I1743" s="60"/>
      <c r="J1743" s="70"/>
      <c r="K1743" s="85"/>
      <c r="L1743" s="59"/>
      <c r="M1743" s="100"/>
      <c r="N1743" s="86"/>
      <c r="O1743" s="86"/>
      <c r="P1743" s="86"/>
      <c r="Q1743" s="61"/>
      <c r="R1743" s="61"/>
      <c r="S1743" s="62"/>
      <c r="T1743" s="59"/>
      <c r="U1743" s="59"/>
      <c r="V1743" s="59"/>
    </row>
    <row r="1744" spans="1:22" x14ac:dyDescent="0.4">
      <c r="E1744" s="4"/>
      <c r="F1744" s="4"/>
      <c r="G1744" s="59"/>
      <c r="H1744" s="99"/>
      <c r="I1744" s="60"/>
      <c r="J1744" s="70"/>
      <c r="K1744" s="85"/>
      <c r="L1744" s="59"/>
      <c r="M1744" s="100"/>
      <c r="N1744" s="86"/>
      <c r="O1744" s="86"/>
      <c r="P1744" s="86"/>
      <c r="Q1744" s="61"/>
      <c r="R1744" s="61"/>
      <c r="S1744" s="62"/>
      <c r="T1744" s="59"/>
      <c r="U1744" s="59"/>
      <c r="V1744" s="59"/>
    </row>
    <row r="1745" spans="2:22" x14ac:dyDescent="0.4">
      <c r="B1745" s="27"/>
      <c r="C1745" s="4"/>
      <c r="D1745" s="4"/>
      <c r="G1745" s="59"/>
      <c r="H1745" s="99"/>
      <c r="I1745" s="60"/>
      <c r="J1745" s="70"/>
      <c r="K1745" s="85"/>
      <c r="L1745" s="59"/>
      <c r="M1745" s="100"/>
      <c r="N1745" s="86"/>
      <c r="O1745" s="86"/>
      <c r="P1745" s="86"/>
      <c r="Q1745" s="61"/>
      <c r="R1745" s="61"/>
      <c r="S1745" s="62"/>
      <c r="T1745" s="59"/>
      <c r="U1745" s="59"/>
      <c r="V1745" s="59"/>
    </row>
    <row r="1746" spans="2:22" x14ac:dyDescent="0.4">
      <c r="G1746" s="59"/>
      <c r="H1746" s="99"/>
      <c r="I1746" s="60"/>
      <c r="J1746" s="70"/>
      <c r="K1746" s="85"/>
      <c r="L1746" s="59"/>
      <c r="M1746" s="100"/>
      <c r="N1746" s="86"/>
      <c r="O1746" s="86"/>
      <c r="P1746" s="86"/>
      <c r="Q1746" s="61"/>
      <c r="R1746" s="61"/>
      <c r="S1746" s="62"/>
      <c r="T1746" s="59"/>
      <c r="U1746" s="59"/>
      <c r="V1746" s="59"/>
    </row>
    <row r="1747" spans="2:22" x14ac:dyDescent="0.4">
      <c r="G1747" s="59"/>
      <c r="H1747" s="99"/>
      <c r="I1747" s="60"/>
      <c r="J1747" s="70"/>
      <c r="K1747" s="85"/>
      <c r="L1747" s="59"/>
      <c r="M1747" s="100"/>
      <c r="N1747" s="86"/>
      <c r="O1747" s="86"/>
      <c r="P1747" s="86"/>
      <c r="Q1747" s="61"/>
      <c r="R1747" s="61"/>
      <c r="S1747" s="62"/>
      <c r="T1747" s="59"/>
      <c r="U1747" s="59"/>
      <c r="V1747" s="59"/>
    </row>
    <row r="1748" spans="2:22" x14ac:dyDescent="0.4">
      <c r="G1748" s="59"/>
      <c r="H1748" s="99"/>
      <c r="I1748" s="60"/>
      <c r="J1748" s="70"/>
      <c r="K1748" s="85"/>
      <c r="L1748" s="59"/>
      <c r="M1748" s="100"/>
      <c r="N1748" s="86"/>
      <c r="O1748" s="86"/>
      <c r="P1748" s="86"/>
      <c r="Q1748" s="61"/>
      <c r="R1748" s="61"/>
      <c r="S1748" s="62"/>
      <c r="T1748" s="59"/>
      <c r="U1748" s="59"/>
      <c r="V1748" s="59"/>
    </row>
    <row r="1749" spans="2:22" x14ac:dyDescent="0.4">
      <c r="G1749" s="59"/>
      <c r="H1749" s="99"/>
      <c r="I1749" s="60"/>
      <c r="J1749" s="70"/>
      <c r="K1749" s="85"/>
      <c r="L1749" s="59"/>
      <c r="M1749" s="100"/>
      <c r="N1749" s="86"/>
      <c r="O1749" s="86"/>
      <c r="P1749" s="86"/>
      <c r="Q1749" s="61"/>
      <c r="R1749" s="61"/>
      <c r="S1749" s="62"/>
      <c r="T1749" s="59"/>
      <c r="U1749" s="59"/>
      <c r="V1749" s="59"/>
    </row>
    <row r="1750" spans="2:22" x14ac:dyDescent="0.4">
      <c r="G1750" s="59"/>
      <c r="H1750" s="99"/>
      <c r="I1750" s="60"/>
      <c r="J1750" s="70"/>
      <c r="K1750" s="85"/>
      <c r="L1750" s="59"/>
      <c r="M1750" s="100"/>
      <c r="N1750" s="86"/>
      <c r="O1750" s="86"/>
      <c r="P1750" s="86"/>
      <c r="Q1750" s="61"/>
      <c r="R1750" s="61"/>
      <c r="S1750" s="62"/>
      <c r="T1750" s="59"/>
      <c r="U1750" s="59"/>
      <c r="V1750" s="59"/>
    </row>
    <row r="1751" spans="2:22" x14ac:dyDescent="0.4">
      <c r="G1751" s="59"/>
      <c r="H1751" s="99"/>
      <c r="I1751" s="60"/>
      <c r="J1751" s="70"/>
      <c r="K1751" s="85"/>
      <c r="L1751" s="59"/>
      <c r="M1751" s="100"/>
      <c r="N1751" s="86"/>
      <c r="O1751" s="86"/>
      <c r="P1751" s="86"/>
      <c r="Q1751" s="61"/>
      <c r="R1751" s="61"/>
      <c r="S1751" s="62"/>
      <c r="T1751" s="59"/>
      <c r="U1751" s="59"/>
      <c r="V1751" s="59"/>
    </row>
    <row r="1752" spans="2:22" ht="17.5" customHeight="1" thickBot="1" x14ac:dyDescent="0.45">
      <c r="G1752" s="59"/>
      <c r="H1752" s="99"/>
      <c r="I1752" s="60"/>
      <c r="J1752" s="70"/>
      <c r="K1752" s="85"/>
      <c r="L1752" s="59"/>
      <c r="M1752" s="100"/>
      <c r="N1752" s="86"/>
      <c r="O1752" s="86"/>
      <c r="P1752" s="86"/>
      <c r="Q1752" s="61"/>
      <c r="R1752" s="61"/>
      <c r="S1752" s="62"/>
      <c r="T1752" s="59"/>
      <c r="U1752" s="59"/>
      <c r="V1752" s="59"/>
    </row>
    <row r="1753" spans="2:22" x14ac:dyDescent="0.4">
      <c r="G1753" s="59"/>
      <c r="H1753" s="99"/>
      <c r="I1753" s="60"/>
      <c r="J1753" s="70"/>
      <c r="K1753" s="85"/>
      <c r="L1753" s="59"/>
      <c r="M1753" s="100"/>
      <c r="N1753" s="86"/>
      <c r="O1753" s="86"/>
      <c r="P1753" s="86"/>
      <c r="Q1753" s="61"/>
      <c r="R1753" s="61"/>
      <c r="S1753" s="62"/>
      <c r="T1753" s="59"/>
      <c r="U1753" s="59"/>
      <c r="V1753" s="59"/>
    </row>
    <row r="1754" spans="2:22" x14ac:dyDescent="0.4">
      <c r="G1754" s="59"/>
      <c r="H1754" s="99"/>
      <c r="I1754" s="60"/>
      <c r="J1754" s="70"/>
      <c r="K1754" s="85"/>
      <c r="L1754" s="59"/>
      <c r="M1754" s="100"/>
      <c r="N1754" s="86"/>
      <c r="O1754" s="86"/>
      <c r="P1754" s="86"/>
      <c r="Q1754" s="61"/>
      <c r="R1754" s="61"/>
      <c r="S1754" s="62"/>
      <c r="T1754" s="59"/>
      <c r="U1754" s="59"/>
      <c r="V1754" s="59"/>
    </row>
    <row r="1755" spans="2:22" x14ac:dyDescent="0.4">
      <c r="G1755" s="59"/>
      <c r="H1755" s="99"/>
      <c r="I1755" s="60"/>
      <c r="J1755" s="70"/>
      <c r="K1755" s="85"/>
      <c r="L1755" s="59"/>
      <c r="M1755" s="100"/>
      <c r="N1755" s="86"/>
      <c r="O1755" s="86"/>
      <c r="P1755" s="86"/>
      <c r="Q1755" s="61"/>
      <c r="R1755" s="61"/>
      <c r="S1755" s="62"/>
      <c r="T1755" s="59"/>
      <c r="U1755" s="59"/>
      <c r="V1755" s="59"/>
    </row>
    <row r="1756" spans="2:22" x14ac:dyDescent="0.4">
      <c r="G1756" s="59"/>
      <c r="H1756" s="99"/>
      <c r="I1756" s="60"/>
      <c r="J1756" s="70"/>
      <c r="K1756" s="85"/>
      <c r="L1756" s="59"/>
      <c r="M1756" s="100"/>
      <c r="N1756" s="86"/>
      <c r="O1756" s="86"/>
      <c r="P1756" s="86"/>
      <c r="Q1756" s="61"/>
      <c r="R1756" s="61"/>
      <c r="S1756" s="62"/>
      <c r="T1756" s="59"/>
      <c r="U1756" s="59"/>
      <c r="V1756" s="59"/>
    </row>
    <row r="1757" spans="2:22" x14ac:dyDescent="0.4">
      <c r="G1757" s="59"/>
      <c r="H1757" s="99"/>
      <c r="I1757" s="60"/>
      <c r="J1757" s="70"/>
      <c r="K1757" s="85"/>
      <c r="L1757" s="59"/>
      <c r="M1757" s="100"/>
      <c r="N1757" s="86"/>
      <c r="O1757" s="86"/>
      <c r="P1757" s="86"/>
      <c r="Q1757" s="61"/>
      <c r="R1757" s="61"/>
      <c r="S1757" s="62"/>
      <c r="T1757" s="59"/>
      <c r="U1757" s="59"/>
      <c r="V1757" s="59"/>
    </row>
    <row r="1758" spans="2:22" x14ac:dyDescent="0.4">
      <c r="G1758" s="59"/>
      <c r="H1758" s="99"/>
      <c r="I1758" s="60"/>
      <c r="J1758" s="70"/>
      <c r="K1758" s="85"/>
      <c r="L1758" s="59"/>
      <c r="M1758" s="100"/>
      <c r="N1758" s="86"/>
      <c r="O1758" s="86"/>
      <c r="P1758" s="86"/>
      <c r="Q1758" s="61"/>
      <c r="R1758" s="61"/>
      <c r="S1758" s="62"/>
      <c r="T1758" s="59"/>
      <c r="U1758" s="59"/>
      <c r="V1758" s="59"/>
    </row>
    <row r="1759" spans="2:22" x14ac:dyDescent="0.4">
      <c r="G1759" s="59"/>
      <c r="H1759" s="99"/>
      <c r="I1759" s="60"/>
      <c r="J1759" s="70"/>
      <c r="K1759" s="85"/>
      <c r="L1759" s="59"/>
      <c r="M1759" s="100"/>
      <c r="N1759" s="86"/>
      <c r="O1759" s="86"/>
      <c r="P1759" s="86"/>
      <c r="Q1759" s="61"/>
      <c r="R1759" s="61"/>
      <c r="S1759" s="62"/>
      <c r="T1759" s="59"/>
      <c r="U1759" s="59"/>
      <c r="V1759" s="59"/>
    </row>
    <row r="1760" spans="2:22" x14ac:dyDescent="0.4">
      <c r="G1760" s="59"/>
      <c r="H1760" s="99"/>
      <c r="I1760" s="60"/>
      <c r="J1760" s="70"/>
      <c r="K1760" s="85"/>
      <c r="L1760" s="59"/>
      <c r="M1760" s="100"/>
      <c r="N1760" s="86"/>
      <c r="O1760" s="86"/>
      <c r="P1760" s="86"/>
      <c r="Q1760" s="61"/>
      <c r="R1760" s="61"/>
      <c r="S1760" s="62"/>
      <c r="T1760" s="59"/>
      <c r="U1760" s="59"/>
      <c r="V1760" s="59"/>
    </row>
    <row r="1761" spans="7:22" x14ac:dyDescent="0.4">
      <c r="G1761" s="59"/>
      <c r="H1761" s="99"/>
      <c r="I1761" s="60"/>
      <c r="J1761" s="70"/>
      <c r="K1761" s="85"/>
      <c r="L1761" s="59"/>
      <c r="M1761" s="100"/>
      <c r="N1761" s="86"/>
      <c r="O1761" s="86"/>
      <c r="P1761" s="86"/>
      <c r="Q1761" s="61"/>
      <c r="R1761" s="61"/>
      <c r="S1761" s="62"/>
      <c r="T1761" s="59"/>
      <c r="U1761" s="59"/>
      <c r="V1761" s="59"/>
    </row>
    <row r="1762" spans="7:22" x14ac:dyDescent="0.4">
      <c r="G1762" s="59"/>
      <c r="H1762" s="99"/>
      <c r="I1762" s="60"/>
      <c r="J1762" s="70"/>
      <c r="K1762" s="85"/>
      <c r="L1762" s="59"/>
      <c r="M1762" s="100"/>
      <c r="N1762" s="86"/>
      <c r="O1762" s="86"/>
      <c r="P1762" s="86"/>
      <c r="Q1762" s="61"/>
      <c r="R1762" s="61"/>
      <c r="S1762" s="62"/>
      <c r="T1762" s="59"/>
      <c r="U1762" s="59"/>
      <c r="V1762" s="59"/>
    </row>
    <row r="1763" spans="7:22" x14ac:dyDescent="0.4">
      <c r="G1763" s="59"/>
      <c r="H1763" s="99"/>
      <c r="I1763" s="60"/>
      <c r="J1763" s="70"/>
      <c r="K1763" s="85"/>
      <c r="L1763" s="59"/>
      <c r="M1763" s="100"/>
      <c r="N1763" s="86"/>
      <c r="O1763" s="86"/>
      <c r="P1763" s="86"/>
      <c r="Q1763" s="61"/>
      <c r="R1763" s="61"/>
      <c r="S1763" s="62"/>
      <c r="T1763" s="59"/>
      <c r="U1763" s="59"/>
      <c r="V1763" s="59"/>
    </row>
    <row r="1764" spans="7:22" x14ac:dyDescent="0.4">
      <c r="G1764" s="59"/>
      <c r="H1764" s="99"/>
      <c r="I1764" s="60"/>
      <c r="J1764" s="70"/>
      <c r="K1764" s="85"/>
      <c r="L1764" s="59"/>
      <c r="M1764" s="100"/>
      <c r="N1764" s="86"/>
      <c r="O1764" s="86"/>
      <c r="P1764" s="86"/>
      <c r="Q1764" s="61"/>
      <c r="R1764" s="61"/>
      <c r="S1764" s="62"/>
      <c r="T1764" s="59"/>
      <c r="U1764" s="59"/>
      <c r="V1764" s="59"/>
    </row>
    <row r="1765" spans="7:22" x14ac:dyDescent="0.4">
      <c r="G1765" s="59"/>
      <c r="H1765" s="99"/>
      <c r="I1765" s="60"/>
      <c r="J1765" s="70"/>
      <c r="K1765" s="85"/>
      <c r="L1765" s="59"/>
      <c r="M1765" s="100"/>
      <c r="N1765" s="86"/>
      <c r="O1765" s="86"/>
      <c r="P1765" s="86"/>
      <c r="Q1765" s="61"/>
      <c r="R1765" s="61"/>
      <c r="S1765" s="62"/>
      <c r="T1765" s="59"/>
      <c r="U1765" s="59"/>
      <c r="V1765" s="59"/>
    </row>
    <row r="1766" spans="7:22" x14ac:dyDescent="0.4">
      <c r="G1766" s="59"/>
      <c r="H1766" s="99"/>
      <c r="I1766" s="60"/>
      <c r="J1766" s="70"/>
      <c r="K1766" s="85"/>
      <c r="L1766" s="59"/>
      <c r="M1766" s="100"/>
      <c r="N1766" s="86"/>
      <c r="O1766" s="86"/>
      <c r="P1766" s="86"/>
      <c r="Q1766" s="61"/>
      <c r="R1766" s="61"/>
      <c r="S1766" s="62"/>
      <c r="T1766" s="59"/>
      <c r="U1766" s="59"/>
      <c r="V1766" s="59"/>
    </row>
    <row r="1767" spans="7:22" x14ac:dyDescent="0.4">
      <c r="G1767" s="59"/>
      <c r="H1767" s="99"/>
      <c r="I1767" s="60"/>
      <c r="J1767" s="70"/>
      <c r="K1767" s="85"/>
      <c r="L1767" s="59"/>
      <c r="M1767" s="100"/>
      <c r="N1767" s="86"/>
      <c r="O1767" s="86"/>
      <c r="P1767" s="86"/>
      <c r="Q1767" s="61"/>
      <c r="R1767" s="61"/>
      <c r="S1767" s="62"/>
      <c r="T1767" s="59"/>
      <c r="U1767" s="59"/>
      <c r="V1767" s="59"/>
    </row>
    <row r="1768" spans="7:22" x14ac:dyDescent="0.4">
      <c r="G1768" s="59"/>
      <c r="H1768" s="99"/>
      <c r="I1768" s="60"/>
      <c r="J1768" s="70"/>
      <c r="K1768" s="85"/>
      <c r="L1768" s="59"/>
      <c r="M1768" s="100"/>
      <c r="N1768" s="86"/>
      <c r="O1768" s="86"/>
      <c r="P1768" s="86"/>
      <c r="Q1768" s="61"/>
      <c r="R1768" s="61"/>
      <c r="S1768" s="62"/>
      <c r="T1768" s="59"/>
      <c r="U1768" s="59"/>
      <c r="V1768" s="59"/>
    </row>
    <row r="1769" spans="7:22" x14ac:dyDescent="0.4">
      <c r="G1769" s="59"/>
      <c r="H1769" s="99"/>
      <c r="I1769" s="60"/>
      <c r="J1769" s="70"/>
      <c r="K1769" s="85"/>
      <c r="L1769" s="59"/>
      <c r="M1769" s="100"/>
      <c r="N1769" s="86"/>
      <c r="O1769" s="86"/>
      <c r="P1769" s="86"/>
      <c r="Q1769" s="61"/>
      <c r="R1769" s="61"/>
      <c r="S1769" s="62"/>
      <c r="T1769" s="59"/>
      <c r="U1769" s="59"/>
      <c r="V1769" s="59"/>
    </row>
    <row r="1770" spans="7:22" x14ac:dyDescent="0.4">
      <c r="G1770" s="59"/>
      <c r="H1770" s="99"/>
      <c r="I1770" s="60"/>
      <c r="J1770" s="70"/>
      <c r="K1770" s="85"/>
      <c r="L1770" s="59"/>
      <c r="M1770" s="100"/>
      <c r="N1770" s="86"/>
      <c r="O1770" s="86"/>
      <c r="P1770" s="86"/>
      <c r="Q1770" s="61"/>
      <c r="R1770" s="61"/>
      <c r="S1770" s="62"/>
      <c r="T1770" s="59"/>
      <c r="U1770" s="59"/>
      <c r="V1770" s="59"/>
    </row>
    <row r="1771" spans="7:22" x14ac:dyDescent="0.4">
      <c r="G1771" s="59"/>
      <c r="H1771" s="99"/>
      <c r="I1771" s="60"/>
      <c r="J1771" s="70"/>
      <c r="K1771" s="85"/>
      <c r="L1771" s="59"/>
      <c r="M1771" s="100"/>
      <c r="N1771" s="86"/>
      <c r="O1771" s="86"/>
      <c r="P1771" s="86"/>
      <c r="Q1771" s="61"/>
      <c r="R1771" s="61"/>
      <c r="S1771" s="62"/>
      <c r="T1771" s="59"/>
      <c r="U1771" s="59"/>
      <c r="V1771" s="59"/>
    </row>
    <row r="1772" spans="7:22" x14ac:dyDescent="0.4">
      <c r="G1772" s="59"/>
      <c r="H1772" s="99"/>
      <c r="I1772" s="60"/>
      <c r="J1772" s="70"/>
      <c r="K1772" s="85"/>
      <c r="L1772" s="59"/>
      <c r="M1772" s="100"/>
      <c r="N1772" s="86"/>
      <c r="O1772" s="86"/>
      <c r="P1772" s="86"/>
      <c r="Q1772" s="61"/>
      <c r="R1772" s="61"/>
      <c r="S1772" s="62"/>
      <c r="T1772" s="59"/>
      <c r="U1772" s="59"/>
      <c r="V1772" s="59"/>
    </row>
    <row r="1773" spans="7:22" x14ac:dyDescent="0.4">
      <c r="G1773" s="59"/>
      <c r="H1773" s="99"/>
      <c r="I1773" s="60"/>
      <c r="J1773" s="70"/>
      <c r="K1773" s="85"/>
      <c r="L1773" s="59"/>
      <c r="M1773" s="100"/>
      <c r="N1773" s="86"/>
      <c r="O1773" s="86"/>
      <c r="P1773" s="86"/>
      <c r="Q1773" s="61"/>
      <c r="R1773" s="61"/>
      <c r="S1773" s="62"/>
      <c r="T1773" s="59"/>
      <c r="U1773" s="59"/>
      <c r="V1773" s="59"/>
    </row>
    <row r="1774" spans="7:22" x14ac:dyDescent="0.4">
      <c r="G1774" s="59"/>
      <c r="H1774" s="99"/>
      <c r="I1774" s="60"/>
      <c r="J1774" s="70"/>
      <c r="K1774" s="85"/>
      <c r="L1774" s="59"/>
      <c r="M1774" s="100"/>
      <c r="N1774" s="86"/>
      <c r="O1774" s="86"/>
      <c r="P1774" s="86"/>
      <c r="Q1774" s="61"/>
      <c r="R1774" s="61"/>
      <c r="S1774" s="62"/>
      <c r="T1774" s="59"/>
      <c r="U1774" s="59"/>
      <c r="V1774" s="59"/>
    </row>
    <row r="1775" spans="7:22" x14ac:dyDescent="0.4">
      <c r="G1775" s="59"/>
      <c r="H1775" s="99"/>
      <c r="I1775" s="60"/>
      <c r="J1775" s="70"/>
      <c r="K1775" s="85"/>
      <c r="L1775" s="59"/>
      <c r="M1775" s="100"/>
      <c r="N1775" s="86"/>
      <c r="O1775" s="86"/>
      <c r="P1775" s="86"/>
      <c r="Q1775" s="61"/>
      <c r="R1775" s="61"/>
      <c r="S1775" s="62"/>
      <c r="T1775" s="59"/>
      <c r="U1775" s="59"/>
      <c r="V1775" s="59"/>
    </row>
    <row r="1776" spans="7:22" x14ac:dyDescent="0.4">
      <c r="G1776" s="59"/>
      <c r="H1776" s="99"/>
      <c r="I1776" s="60"/>
      <c r="J1776" s="70"/>
      <c r="K1776" s="85"/>
      <c r="L1776" s="59"/>
      <c r="M1776" s="100"/>
      <c r="N1776" s="86"/>
      <c r="O1776" s="86"/>
      <c r="P1776" s="86"/>
      <c r="Q1776" s="61"/>
      <c r="R1776" s="61"/>
      <c r="S1776" s="62"/>
      <c r="T1776" s="59"/>
      <c r="U1776" s="59"/>
      <c r="V1776" s="59"/>
    </row>
    <row r="1777" spans="1:22" x14ac:dyDescent="0.4">
      <c r="G1777" s="59"/>
      <c r="H1777" s="99"/>
      <c r="I1777" s="60"/>
      <c r="J1777" s="70"/>
      <c r="K1777" s="85"/>
      <c r="L1777" s="59"/>
      <c r="M1777" s="100"/>
      <c r="N1777" s="86"/>
      <c r="O1777" s="86"/>
      <c r="P1777" s="86"/>
      <c r="Q1777" s="61"/>
      <c r="R1777" s="61"/>
      <c r="S1777" s="62"/>
      <c r="T1777" s="59"/>
      <c r="U1777" s="59"/>
      <c r="V1777" s="59"/>
    </row>
    <row r="1778" spans="1:22" x14ac:dyDescent="0.4">
      <c r="G1778" s="59"/>
      <c r="H1778" s="99"/>
      <c r="I1778" s="60"/>
      <c r="J1778" s="70"/>
      <c r="K1778" s="85"/>
      <c r="L1778" s="59"/>
      <c r="M1778" s="100"/>
      <c r="N1778" s="86"/>
      <c r="O1778" s="86"/>
      <c r="P1778" s="86"/>
      <c r="Q1778" s="61"/>
      <c r="R1778" s="61"/>
      <c r="S1778" s="62"/>
      <c r="T1778" s="59"/>
      <c r="U1778" s="59"/>
      <c r="V1778" s="59"/>
    </row>
    <row r="1779" spans="1:22" x14ac:dyDescent="0.4">
      <c r="G1779" s="59"/>
      <c r="H1779" s="99"/>
      <c r="I1779" s="60"/>
      <c r="J1779" s="70"/>
      <c r="K1779" s="85"/>
      <c r="L1779" s="59"/>
      <c r="M1779" s="100"/>
      <c r="N1779" s="86"/>
      <c r="O1779" s="86"/>
      <c r="P1779" s="86"/>
      <c r="Q1779" s="61"/>
      <c r="R1779" s="61"/>
      <c r="S1779" s="62"/>
      <c r="T1779" s="59"/>
      <c r="U1779" s="59"/>
      <c r="V1779" s="59"/>
    </row>
    <row r="1780" spans="1:22" x14ac:dyDescent="0.4">
      <c r="G1780" s="59"/>
      <c r="H1780" s="99"/>
      <c r="I1780" s="60"/>
      <c r="J1780" s="70"/>
      <c r="K1780" s="85"/>
      <c r="L1780" s="59"/>
      <c r="M1780" s="100"/>
      <c r="N1780" s="86"/>
      <c r="O1780" s="86"/>
      <c r="P1780" s="86"/>
      <c r="Q1780" s="61"/>
      <c r="R1780" s="61"/>
      <c r="S1780" s="62"/>
      <c r="T1780" s="59"/>
      <c r="U1780" s="59"/>
      <c r="V1780" s="59"/>
    </row>
    <row r="1781" spans="1:22" x14ac:dyDescent="0.4">
      <c r="G1781" s="59"/>
      <c r="H1781" s="99"/>
      <c r="I1781" s="60"/>
      <c r="J1781" s="70"/>
      <c r="K1781" s="85"/>
      <c r="L1781" s="59"/>
      <c r="M1781" s="100"/>
      <c r="N1781" s="86"/>
      <c r="O1781" s="86"/>
      <c r="P1781" s="86"/>
      <c r="Q1781" s="61"/>
      <c r="R1781" s="61"/>
      <c r="S1781" s="62"/>
      <c r="T1781" s="59"/>
      <c r="U1781" s="59"/>
      <c r="V1781" s="59"/>
    </row>
    <row r="1782" spans="1:22" x14ac:dyDescent="0.4">
      <c r="G1782" s="59"/>
      <c r="H1782" s="99"/>
      <c r="I1782" s="60"/>
      <c r="J1782" s="70"/>
      <c r="K1782" s="85"/>
      <c r="L1782" s="59"/>
      <c r="M1782" s="100"/>
      <c r="N1782" s="86"/>
      <c r="O1782" s="86"/>
      <c r="P1782" s="86"/>
      <c r="Q1782" s="61"/>
      <c r="R1782" s="61"/>
      <c r="S1782" s="62"/>
      <c r="T1782" s="59"/>
      <c r="U1782" s="59"/>
      <c r="V1782" s="59"/>
    </row>
    <row r="1783" spans="1:22" x14ac:dyDescent="0.4">
      <c r="G1783" s="59"/>
      <c r="H1783" s="99"/>
      <c r="I1783" s="60"/>
      <c r="J1783" s="70"/>
      <c r="K1783" s="85"/>
      <c r="L1783" s="59"/>
      <c r="M1783" s="100"/>
      <c r="N1783" s="86"/>
      <c r="O1783" s="86"/>
      <c r="P1783" s="86"/>
      <c r="Q1783" s="61"/>
      <c r="R1783" s="61"/>
      <c r="S1783" s="62"/>
      <c r="T1783" s="59"/>
      <c r="U1783" s="59"/>
      <c r="V1783" s="59"/>
    </row>
    <row r="1784" spans="1:22" x14ac:dyDescent="0.4">
      <c r="G1784" s="59"/>
      <c r="H1784" s="99"/>
      <c r="I1784" s="60"/>
      <c r="J1784" s="70"/>
      <c r="K1784" s="85"/>
      <c r="L1784" s="59"/>
      <c r="M1784" s="100"/>
      <c r="N1784" s="86"/>
      <c r="O1784" s="86"/>
      <c r="P1784" s="86"/>
      <c r="Q1784" s="61"/>
      <c r="R1784" s="61"/>
      <c r="S1784" s="62"/>
      <c r="T1784" s="59"/>
      <c r="U1784" s="59"/>
      <c r="V1784" s="59"/>
    </row>
    <row r="1785" spans="1:22" x14ac:dyDescent="0.4">
      <c r="G1785" s="59"/>
      <c r="H1785" s="99"/>
      <c r="I1785" s="60"/>
      <c r="J1785" s="70"/>
      <c r="K1785" s="85"/>
      <c r="L1785" s="59"/>
      <c r="M1785" s="100"/>
      <c r="N1785" s="86"/>
      <c r="O1785" s="86"/>
      <c r="P1785" s="86"/>
      <c r="Q1785" s="61"/>
      <c r="R1785" s="61"/>
      <c r="S1785" s="62"/>
      <c r="T1785" s="59"/>
      <c r="U1785" s="59"/>
      <c r="V1785" s="59"/>
    </row>
    <row r="1786" spans="1:22" x14ac:dyDescent="0.4">
      <c r="G1786" s="59"/>
      <c r="H1786" s="99"/>
      <c r="I1786" s="60"/>
      <c r="J1786" s="70"/>
      <c r="K1786" s="85"/>
      <c r="L1786" s="59"/>
      <c r="M1786" s="100"/>
      <c r="N1786" s="86"/>
      <c r="O1786" s="86"/>
      <c r="P1786" s="86"/>
      <c r="Q1786" s="61"/>
      <c r="R1786" s="61"/>
      <c r="S1786" s="62"/>
      <c r="T1786" s="59"/>
      <c r="U1786" s="59"/>
      <c r="V1786" s="59"/>
    </row>
    <row r="1787" spans="1:22" x14ac:dyDescent="0.4">
      <c r="G1787" s="59"/>
      <c r="H1787" s="99"/>
      <c r="I1787" s="60"/>
      <c r="J1787" s="70"/>
      <c r="K1787" s="85"/>
      <c r="L1787" s="59"/>
      <c r="M1787" s="100"/>
      <c r="N1787" s="86"/>
      <c r="O1787" s="86"/>
      <c r="P1787" s="86"/>
      <c r="Q1787" s="61"/>
      <c r="R1787" s="61"/>
      <c r="S1787" s="62"/>
      <c r="T1787" s="59"/>
      <c r="U1787" s="59"/>
      <c r="V1787" s="59"/>
    </row>
    <row r="1788" spans="1:22" x14ac:dyDescent="0.4">
      <c r="G1788" s="59"/>
      <c r="H1788" s="99"/>
      <c r="I1788" s="60"/>
      <c r="J1788" s="70"/>
      <c r="K1788" s="85"/>
      <c r="L1788" s="59"/>
      <c r="M1788" s="100"/>
      <c r="N1788" s="86"/>
      <c r="O1788" s="86"/>
      <c r="P1788" s="86"/>
      <c r="Q1788" s="61"/>
      <c r="R1788" s="61"/>
      <c r="S1788" s="62"/>
      <c r="T1788" s="59"/>
      <c r="U1788" s="59"/>
      <c r="V1788" s="59"/>
    </row>
    <row r="1789" spans="1:22" ht="17.5" customHeight="1" thickBot="1" x14ac:dyDescent="0.45">
      <c r="A1789" s="4"/>
      <c r="G1789" s="59"/>
      <c r="H1789" s="99"/>
      <c r="I1789" s="60"/>
      <c r="J1789" s="70"/>
      <c r="K1789" s="85"/>
      <c r="L1789" s="85"/>
      <c r="M1789" s="100"/>
      <c r="N1789" s="101"/>
      <c r="O1789" s="86"/>
      <c r="P1789" s="86"/>
      <c r="Q1789" s="61"/>
      <c r="R1789" s="63"/>
      <c r="S1789" s="62"/>
      <c r="T1789" s="59"/>
      <c r="U1789" s="59"/>
      <c r="V1789" s="59"/>
    </row>
    <row r="1790" spans="1:22" ht="17.5" customHeight="1" thickTop="1" x14ac:dyDescent="0.4">
      <c r="G1790" s="59"/>
      <c r="H1790" s="99"/>
      <c r="I1790" s="60"/>
      <c r="J1790" s="70"/>
      <c r="K1790" s="85"/>
      <c r="L1790" s="59"/>
      <c r="M1790" s="100"/>
      <c r="N1790" s="86"/>
      <c r="O1790" s="86"/>
      <c r="P1790" s="86"/>
      <c r="Q1790" s="61"/>
      <c r="R1790" s="61"/>
      <c r="S1790" s="62"/>
      <c r="T1790" s="59"/>
      <c r="U1790" s="59"/>
      <c r="V1790" s="59"/>
    </row>
    <row r="1791" spans="1:22" x14ac:dyDescent="0.4">
      <c r="G1791" s="59"/>
      <c r="H1791" s="99"/>
      <c r="I1791" s="60"/>
      <c r="J1791" s="70"/>
      <c r="K1791" s="85"/>
      <c r="L1791" s="59"/>
      <c r="M1791" s="100"/>
      <c r="N1791" s="86"/>
      <c r="O1791" s="86"/>
      <c r="P1791" s="86"/>
      <c r="Q1791" s="61"/>
      <c r="R1791" s="61"/>
      <c r="S1791" s="62"/>
      <c r="T1791" s="59"/>
      <c r="U1791" s="59"/>
      <c r="V1791" s="59"/>
    </row>
    <row r="1792" spans="1:22" x14ac:dyDescent="0.4">
      <c r="G1792" s="59"/>
      <c r="H1792" s="99"/>
      <c r="I1792" s="60"/>
      <c r="J1792" s="70"/>
      <c r="K1792" s="85"/>
      <c r="L1792" s="59"/>
      <c r="M1792" s="100"/>
      <c r="N1792" s="86"/>
      <c r="O1792" s="86"/>
      <c r="P1792" s="86"/>
      <c r="Q1792" s="61"/>
      <c r="R1792" s="61"/>
      <c r="S1792" s="62"/>
      <c r="T1792" s="59"/>
      <c r="U1792" s="59"/>
      <c r="V1792" s="59"/>
    </row>
    <row r="1793" spans="2:22" x14ac:dyDescent="0.4">
      <c r="G1793" s="59"/>
      <c r="H1793" s="99"/>
      <c r="I1793" s="60"/>
      <c r="J1793" s="70"/>
      <c r="K1793" s="85"/>
      <c r="L1793" s="59"/>
      <c r="M1793" s="100"/>
      <c r="N1793" s="86"/>
      <c r="O1793" s="86"/>
      <c r="P1793" s="86"/>
      <c r="Q1793" s="61"/>
      <c r="R1793" s="61"/>
      <c r="S1793" s="62"/>
      <c r="T1793" s="59"/>
      <c r="U1793" s="59"/>
      <c r="V1793" s="59"/>
    </row>
    <row r="1794" spans="2:22" x14ac:dyDescent="0.4">
      <c r="G1794" s="59"/>
      <c r="H1794" s="99"/>
      <c r="I1794" s="60"/>
      <c r="J1794" s="70"/>
      <c r="K1794" s="85"/>
      <c r="L1794" s="59"/>
      <c r="M1794" s="100"/>
      <c r="N1794" s="86"/>
      <c r="O1794" s="86"/>
      <c r="P1794" s="86"/>
      <c r="Q1794" s="61"/>
      <c r="R1794" s="61"/>
      <c r="S1794" s="62"/>
      <c r="T1794" s="59"/>
      <c r="U1794" s="59"/>
      <c r="V1794" s="59"/>
    </row>
    <row r="1795" spans="2:22" x14ac:dyDescent="0.4">
      <c r="G1795" s="59"/>
      <c r="H1795" s="99"/>
      <c r="I1795" s="60"/>
      <c r="J1795" s="70"/>
      <c r="K1795" s="85"/>
      <c r="L1795" s="59"/>
      <c r="M1795" s="100"/>
      <c r="N1795" s="86"/>
      <c r="O1795" s="86"/>
      <c r="P1795" s="86"/>
      <c r="Q1795" s="61"/>
      <c r="R1795" s="61"/>
      <c r="S1795" s="62"/>
      <c r="T1795" s="59"/>
      <c r="U1795" s="59"/>
      <c r="V1795" s="59"/>
    </row>
    <row r="1796" spans="2:22" x14ac:dyDescent="0.4">
      <c r="E1796" s="4"/>
      <c r="F1796" s="4"/>
      <c r="G1796" s="59"/>
      <c r="H1796" s="99"/>
      <c r="I1796" s="60"/>
      <c r="J1796" s="70"/>
      <c r="K1796" s="85"/>
      <c r="L1796" s="59"/>
      <c r="M1796" s="100"/>
      <c r="N1796" s="86"/>
      <c r="O1796" s="86"/>
      <c r="P1796" s="86"/>
      <c r="Q1796" s="61"/>
      <c r="R1796" s="61"/>
      <c r="S1796" s="62"/>
      <c r="T1796" s="59"/>
      <c r="U1796" s="59"/>
      <c r="V1796" s="59"/>
    </row>
    <row r="1797" spans="2:22" x14ac:dyDescent="0.4">
      <c r="B1797" s="27"/>
      <c r="C1797" s="4"/>
      <c r="D1797" s="4"/>
      <c r="G1797" s="59"/>
      <c r="H1797" s="99"/>
      <c r="I1797" s="60"/>
      <c r="J1797" s="70"/>
      <c r="K1797" s="85"/>
      <c r="L1797" s="59"/>
      <c r="M1797" s="100"/>
      <c r="N1797" s="86"/>
      <c r="O1797" s="86"/>
      <c r="P1797" s="86"/>
      <c r="Q1797" s="61"/>
      <c r="R1797" s="61"/>
      <c r="S1797" s="62"/>
      <c r="T1797" s="59"/>
      <c r="U1797" s="59"/>
      <c r="V1797" s="59"/>
    </row>
    <row r="1798" spans="2:22" x14ac:dyDescent="0.4">
      <c r="G1798" s="59"/>
      <c r="H1798" s="99"/>
      <c r="I1798" s="60"/>
      <c r="J1798" s="70"/>
      <c r="K1798" s="85"/>
      <c r="L1798" s="59"/>
      <c r="M1798" s="100"/>
      <c r="N1798" s="86"/>
      <c r="O1798" s="86"/>
      <c r="P1798" s="86"/>
      <c r="Q1798" s="61"/>
      <c r="R1798" s="61"/>
      <c r="S1798" s="62"/>
      <c r="T1798" s="59"/>
      <c r="U1798" s="59"/>
      <c r="V1798" s="59"/>
    </row>
    <row r="1799" spans="2:22" x14ac:dyDescent="0.4">
      <c r="G1799" s="59"/>
      <c r="H1799" s="99"/>
      <c r="I1799" s="60"/>
      <c r="J1799" s="70"/>
      <c r="K1799" s="85"/>
      <c r="L1799" s="59"/>
      <c r="M1799" s="100"/>
      <c r="N1799" s="86"/>
      <c r="O1799" s="86"/>
      <c r="P1799" s="86"/>
      <c r="Q1799" s="61"/>
      <c r="R1799" s="61"/>
      <c r="S1799" s="62"/>
      <c r="T1799" s="59"/>
      <c r="U1799" s="59"/>
      <c r="V1799" s="59"/>
    </row>
    <row r="1800" spans="2:22" ht="17.5" customHeight="1" thickBot="1" x14ac:dyDescent="0.45">
      <c r="G1800" s="59"/>
      <c r="H1800" s="99"/>
      <c r="I1800" s="60"/>
      <c r="J1800" s="70"/>
      <c r="K1800" s="85"/>
      <c r="L1800" s="59"/>
      <c r="M1800" s="100"/>
      <c r="N1800" s="86"/>
      <c r="O1800" s="86"/>
      <c r="P1800" s="86"/>
      <c r="Q1800" s="61"/>
      <c r="R1800" s="61"/>
      <c r="S1800" s="62"/>
      <c r="T1800" s="59"/>
      <c r="U1800" s="59"/>
      <c r="V1800" s="59"/>
    </row>
    <row r="1801" spans="2:22" ht="17.5" customHeight="1" thickBot="1" x14ac:dyDescent="0.45">
      <c r="G1801" s="59"/>
      <c r="H1801" s="99"/>
      <c r="I1801" s="60"/>
      <c r="J1801" s="70"/>
      <c r="K1801" s="85"/>
      <c r="L1801" s="59"/>
      <c r="M1801" s="100"/>
      <c r="N1801" s="86"/>
      <c r="O1801" s="86"/>
      <c r="P1801" s="86"/>
      <c r="Q1801" s="61"/>
      <c r="R1801" s="61"/>
      <c r="S1801" s="62"/>
      <c r="T1801" s="59"/>
      <c r="U1801" s="59"/>
      <c r="V1801" s="59"/>
    </row>
    <row r="1802" spans="2:22" ht="17.5" customHeight="1" thickBot="1" x14ac:dyDescent="0.45">
      <c r="G1802" s="59"/>
      <c r="H1802" s="99"/>
      <c r="I1802" s="60"/>
      <c r="J1802" s="70"/>
      <c r="K1802" s="85"/>
      <c r="L1802" s="59"/>
      <c r="M1802" s="100"/>
      <c r="N1802" s="86"/>
      <c r="O1802" s="86"/>
      <c r="P1802" s="86"/>
      <c r="Q1802" s="61"/>
      <c r="R1802" s="61"/>
      <c r="S1802" s="62"/>
      <c r="T1802" s="59"/>
      <c r="U1802" s="59"/>
      <c r="V1802" s="59"/>
    </row>
    <row r="1803" spans="2:22" ht="17.5" customHeight="1" thickBot="1" x14ac:dyDescent="0.45">
      <c r="G1803" s="59"/>
      <c r="H1803" s="99"/>
      <c r="I1803" s="60"/>
      <c r="J1803" s="70"/>
      <c r="K1803" s="85"/>
      <c r="L1803" s="59"/>
      <c r="M1803" s="100"/>
      <c r="N1803" s="86"/>
      <c r="O1803" s="86"/>
      <c r="P1803" s="86"/>
      <c r="Q1803" s="61"/>
      <c r="R1803" s="61"/>
      <c r="S1803" s="62"/>
      <c r="T1803" s="59"/>
      <c r="U1803" s="59"/>
      <c r="V1803" s="59"/>
    </row>
    <row r="1804" spans="2:22" x14ac:dyDescent="0.4">
      <c r="G1804" s="59"/>
      <c r="H1804" s="99"/>
      <c r="I1804" s="60"/>
      <c r="J1804" s="70"/>
      <c r="K1804" s="85"/>
      <c r="L1804" s="59"/>
      <c r="M1804" s="100"/>
      <c r="N1804" s="86"/>
      <c r="O1804" s="86"/>
      <c r="P1804" s="86"/>
      <c r="Q1804" s="61"/>
      <c r="R1804" s="61"/>
      <c r="S1804" s="62"/>
      <c r="T1804" s="59"/>
      <c r="U1804" s="59"/>
      <c r="V1804" s="59"/>
    </row>
    <row r="1805" spans="2:22" x14ac:dyDescent="0.4">
      <c r="G1805" s="59"/>
      <c r="H1805" s="99"/>
      <c r="I1805" s="60"/>
      <c r="J1805" s="70"/>
      <c r="K1805" s="85"/>
      <c r="L1805" s="59"/>
      <c r="M1805" s="100"/>
      <c r="N1805" s="86"/>
      <c r="O1805" s="86"/>
      <c r="P1805" s="86"/>
      <c r="Q1805" s="61"/>
      <c r="R1805" s="61"/>
      <c r="S1805" s="62"/>
      <c r="T1805" s="59"/>
      <c r="U1805" s="59"/>
      <c r="V1805" s="59"/>
    </row>
    <row r="1806" spans="2:22" x14ac:dyDescent="0.4">
      <c r="G1806" s="59"/>
      <c r="H1806" s="99"/>
      <c r="I1806" s="60"/>
      <c r="J1806" s="70"/>
      <c r="K1806" s="85"/>
      <c r="L1806" s="59"/>
      <c r="M1806" s="100"/>
      <c r="N1806" s="86"/>
      <c r="O1806" s="86"/>
      <c r="P1806" s="86"/>
      <c r="Q1806" s="61"/>
      <c r="R1806" s="61"/>
      <c r="S1806" s="62"/>
      <c r="T1806" s="59"/>
      <c r="U1806" s="59"/>
      <c r="V1806" s="59"/>
    </row>
    <row r="1807" spans="2:22" x14ac:dyDescent="0.4">
      <c r="G1807" s="59"/>
      <c r="H1807" s="99"/>
      <c r="I1807" s="60"/>
      <c r="J1807" s="70"/>
      <c r="K1807" s="85"/>
      <c r="L1807" s="59"/>
      <c r="M1807" s="100"/>
      <c r="N1807" s="86"/>
      <c r="O1807" s="86"/>
      <c r="P1807" s="86"/>
      <c r="Q1807" s="61"/>
      <c r="R1807" s="61"/>
      <c r="S1807" s="62"/>
      <c r="T1807" s="59"/>
      <c r="U1807" s="59"/>
      <c r="V1807" s="59"/>
    </row>
    <row r="1808" spans="2:22" x14ac:dyDescent="0.4">
      <c r="G1808" s="59"/>
      <c r="H1808" s="99"/>
      <c r="I1808" s="60"/>
      <c r="J1808" s="70"/>
      <c r="K1808" s="85"/>
      <c r="L1808" s="59"/>
      <c r="M1808" s="100"/>
      <c r="N1808" s="86"/>
      <c r="O1808" s="86"/>
      <c r="P1808" s="86"/>
      <c r="Q1808" s="61"/>
      <c r="R1808" s="61"/>
      <c r="S1808" s="62"/>
      <c r="T1808" s="59"/>
      <c r="U1808" s="59"/>
      <c r="V1808" s="59"/>
    </row>
    <row r="1809" spans="7:22" x14ac:dyDescent="0.4">
      <c r="G1809" s="59"/>
      <c r="H1809" s="99"/>
      <c r="I1809" s="60"/>
      <c r="J1809" s="70"/>
      <c r="K1809" s="85"/>
      <c r="L1809" s="59"/>
      <c r="M1809" s="100"/>
      <c r="N1809" s="86"/>
      <c r="O1809" s="86"/>
      <c r="P1809" s="86"/>
      <c r="Q1809" s="61"/>
      <c r="R1809" s="61"/>
      <c r="S1809" s="62"/>
      <c r="T1809" s="59"/>
      <c r="U1809" s="59"/>
      <c r="V1809" s="59"/>
    </row>
    <row r="1810" spans="7:22" x14ac:dyDescent="0.4">
      <c r="G1810" s="59"/>
      <c r="H1810" s="99"/>
      <c r="I1810" s="60"/>
      <c r="J1810" s="70"/>
      <c r="K1810" s="85"/>
      <c r="L1810" s="59"/>
      <c r="M1810" s="100"/>
      <c r="N1810" s="86"/>
      <c r="O1810" s="86"/>
      <c r="P1810" s="86"/>
      <c r="Q1810" s="61"/>
      <c r="R1810" s="61"/>
      <c r="S1810" s="62"/>
      <c r="T1810" s="59"/>
      <c r="U1810" s="59"/>
      <c r="V1810" s="59"/>
    </row>
    <row r="1811" spans="7:22" ht="17.5" customHeight="1" thickBot="1" x14ac:dyDescent="0.45">
      <c r="G1811" s="59"/>
      <c r="H1811" s="99"/>
      <c r="I1811" s="60"/>
      <c r="J1811" s="70"/>
      <c r="K1811" s="85"/>
      <c r="L1811" s="59"/>
      <c r="M1811" s="100"/>
      <c r="N1811" s="86"/>
      <c r="O1811" s="86"/>
      <c r="P1811" s="86"/>
      <c r="Q1811" s="61"/>
      <c r="R1811" s="61"/>
      <c r="S1811" s="62"/>
      <c r="T1811" s="59"/>
      <c r="U1811" s="59"/>
      <c r="V1811" s="59"/>
    </row>
    <row r="1812" spans="7:22" x14ac:dyDescent="0.4">
      <c r="G1812" s="59"/>
      <c r="H1812" s="99"/>
      <c r="I1812" s="60"/>
      <c r="J1812" s="70"/>
      <c r="K1812" s="85"/>
      <c r="L1812" s="59"/>
      <c r="M1812" s="100"/>
      <c r="N1812" s="86"/>
      <c r="O1812" s="86"/>
      <c r="P1812" s="86"/>
      <c r="Q1812" s="61"/>
      <c r="R1812" s="61"/>
      <c r="S1812" s="62"/>
      <c r="T1812" s="59"/>
      <c r="U1812" s="59"/>
      <c r="V1812" s="59"/>
    </row>
    <row r="1813" spans="7:22" x14ac:dyDescent="0.4">
      <c r="G1813" s="59"/>
      <c r="H1813" s="99"/>
      <c r="I1813" s="60"/>
      <c r="J1813" s="70"/>
      <c r="K1813" s="85"/>
      <c r="L1813" s="59"/>
      <c r="M1813" s="100"/>
      <c r="N1813" s="86"/>
      <c r="O1813" s="86"/>
      <c r="P1813" s="86"/>
      <c r="Q1813" s="61"/>
      <c r="R1813" s="61"/>
      <c r="S1813" s="62"/>
      <c r="T1813" s="59"/>
      <c r="U1813" s="59"/>
      <c r="V1813" s="59"/>
    </row>
    <row r="1814" spans="7:22" x14ac:dyDescent="0.4">
      <c r="G1814" s="59"/>
      <c r="H1814" s="99"/>
      <c r="I1814" s="60"/>
      <c r="J1814" s="70"/>
      <c r="K1814" s="85"/>
      <c r="L1814" s="59"/>
      <c r="M1814" s="100"/>
      <c r="N1814" s="86"/>
      <c r="O1814" s="86"/>
      <c r="P1814" s="86"/>
      <c r="Q1814" s="61"/>
      <c r="R1814" s="61"/>
      <c r="S1814" s="62"/>
      <c r="T1814" s="59"/>
      <c r="U1814" s="59"/>
      <c r="V1814" s="59"/>
    </row>
    <row r="1815" spans="7:22" x14ac:dyDescent="0.4">
      <c r="G1815" s="59"/>
      <c r="H1815" s="99"/>
      <c r="I1815" s="60"/>
      <c r="J1815" s="70"/>
      <c r="K1815" s="85"/>
      <c r="L1815" s="59"/>
      <c r="M1815" s="100"/>
      <c r="N1815" s="86"/>
      <c r="O1815" s="86"/>
      <c r="P1815" s="86"/>
      <c r="Q1815" s="61"/>
      <c r="R1815" s="61"/>
      <c r="S1815" s="62"/>
      <c r="T1815" s="59"/>
      <c r="U1815" s="59"/>
      <c r="V1815" s="59"/>
    </row>
    <row r="1816" spans="7:22" x14ac:dyDescent="0.4">
      <c r="G1816" s="59"/>
      <c r="H1816" s="99"/>
      <c r="I1816" s="60"/>
      <c r="J1816" s="70"/>
      <c r="K1816" s="85"/>
      <c r="L1816" s="59"/>
      <c r="M1816" s="100"/>
      <c r="N1816" s="86"/>
      <c r="O1816" s="86"/>
      <c r="P1816" s="86"/>
      <c r="Q1816" s="61"/>
      <c r="R1816" s="61"/>
      <c r="S1816" s="62"/>
      <c r="T1816" s="59"/>
      <c r="U1816" s="59"/>
      <c r="V1816" s="59"/>
    </row>
    <row r="1817" spans="7:22" x14ac:dyDescent="0.4">
      <c r="G1817" s="59"/>
      <c r="H1817" s="99"/>
      <c r="I1817" s="60"/>
      <c r="J1817" s="70"/>
      <c r="K1817" s="85"/>
      <c r="L1817" s="59"/>
      <c r="M1817" s="100"/>
      <c r="N1817" s="86"/>
      <c r="O1817" s="86"/>
      <c r="P1817" s="86"/>
      <c r="Q1817" s="61"/>
      <c r="R1817" s="61"/>
      <c r="S1817" s="62"/>
      <c r="T1817" s="59"/>
      <c r="U1817" s="59"/>
      <c r="V1817" s="59"/>
    </row>
    <row r="1818" spans="7:22" x14ac:dyDescent="0.4">
      <c r="G1818" s="59"/>
      <c r="H1818" s="99"/>
      <c r="I1818" s="60"/>
      <c r="J1818" s="70"/>
      <c r="K1818" s="85"/>
      <c r="L1818" s="59"/>
      <c r="M1818" s="100"/>
      <c r="N1818" s="86"/>
      <c r="O1818" s="86"/>
      <c r="P1818" s="86"/>
      <c r="Q1818" s="61"/>
      <c r="R1818" s="61"/>
      <c r="S1818" s="62"/>
      <c r="T1818" s="59"/>
      <c r="U1818" s="59"/>
      <c r="V1818" s="59"/>
    </row>
    <row r="1819" spans="7:22" x14ac:dyDescent="0.4">
      <c r="G1819" s="59"/>
      <c r="H1819" s="99"/>
      <c r="I1819" s="60"/>
      <c r="J1819" s="70"/>
      <c r="K1819" s="85"/>
      <c r="L1819" s="59"/>
      <c r="M1819" s="100"/>
      <c r="N1819" s="86"/>
      <c r="O1819" s="86"/>
      <c r="P1819" s="86"/>
      <c r="Q1819" s="61"/>
      <c r="R1819" s="61"/>
      <c r="S1819" s="62"/>
      <c r="T1819" s="59"/>
      <c r="U1819" s="59"/>
      <c r="V1819" s="59"/>
    </row>
    <row r="1820" spans="7:22" x14ac:dyDescent="0.4">
      <c r="G1820" s="59"/>
      <c r="H1820" s="99"/>
      <c r="I1820" s="60"/>
      <c r="J1820" s="70"/>
      <c r="K1820" s="85"/>
      <c r="L1820" s="59"/>
      <c r="M1820" s="100"/>
      <c r="N1820" s="86"/>
      <c r="O1820" s="86"/>
      <c r="P1820" s="86"/>
      <c r="Q1820" s="61"/>
      <c r="R1820" s="61"/>
      <c r="S1820" s="62"/>
      <c r="T1820" s="59"/>
      <c r="U1820" s="59"/>
      <c r="V1820" s="59"/>
    </row>
    <row r="1821" spans="7:22" x14ac:dyDescent="0.4">
      <c r="G1821" s="59"/>
      <c r="H1821" s="99"/>
      <c r="I1821" s="60"/>
      <c r="J1821" s="70"/>
      <c r="K1821" s="85"/>
      <c r="L1821" s="59"/>
      <c r="M1821" s="100"/>
      <c r="N1821" s="86"/>
      <c r="O1821" s="86"/>
      <c r="P1821" s="86"/>
      <c r="Q1821" s="61"/>
      <c r="R1821" s="61"/>
      <c r="S1821" s="62"/>
      <c r="T1821" s="59"/>
      <c r="U1821" s="59"/>
      <c r="V1821" s="59"/>
    </row>
    <row r="1822" spans="7:22" x14ac:dyDescent="0.4">
      <c r="G1822" s="59"/>
      <c r="H1822" s="99"/>
      <c r="I1822" s="60"/>
      <c r="J1822" s="70"/>
      <c r="K1822" s="85"/>
      <c r="L1822" s="59"/>
      <c r="M1822" s="100"/>
      <c r="N1822" s="86"/>
      <c r="O1822" s="86"/>
      <c r="P1822" s="86"/>
      <c r="Q1822" s="61"/>
      <c r="R1822" s="61"/>
      <c r="S1822" s="62"/>
      <c r="T1822" s="59"/>
      <c r="U1822" s="59"/>
      <c r="V1822" s="59"/>
    </row>
    <row r="1823" spans="7:22" x14ac:dyDescent="0.4">
      <c r="G1823" s="59"/>
      <c r="H1823" s="99"/>
      <c r="I1823" s="60"/>
      <c r="J1823" s="70"/>
      <c r="K1823" s="85"/>
      <c r="L1823" s="59"/>
      <c r="M1823" s="100"/>
      <c r="N1823" s="86"/>
      <c r="O1823" s="86"/>
      <c r="P1823" s="86"/>
      <c r="Q1823" s="61"/>
      <c r="R1823" s="61"/>
      <c r="S1823" s="62"/>
      <c r="T1823" s="59"/>
      <c r="U1823" s="59"/>
      <c r="V1823" s="59"/>
    </row>
    <row r="1824" spans="7:22" x14ac:dyDescent="0.4">
      <c r="G1824" s="59"/>
      <c r="H1824" s="99"/>
      <c r="I1824" s="60"/>
      <c r="J1824" s="70"/>
      <c r="K1824" s="85"/>
      <c r="L1824" s="59"/>
      <c r="M1824" s="100"/>
      <c r="N1824" s="86"/>
      <c r="O1824" s="86"/>
      <c r="P1824" s="86"/>
      <c r="Q1824" s="61"/>
      <c r="R1824" s="61"/>
      <c r="S1824" s="62"/>
      <c r="T1824" s="59"/>
      <c r="U1824" s="59"/>
      <c r="V1824" s="59"/>
    </row>
    <row r="1825" spans="7:22" x14ac:dyDescent="0.4">
      <c r="G1825" s="59"/>
      <c r="H1825" s="99"/>
      <c r="I1825" s="60"/>
      <c r="J1825" s="70"/>
      <c r="K1825" s="85"/>
      <c r="L1825" s="59"/>
      <c r="M1825" s="100"/>
      <c r="N1825" s="86"/>
      <c r="O1825" s="86"/>
      <c r="P1825" s="86"/>
      <c r="Q1825" s="61"/>
      <c r="R1825" s="61"/>
      <c r="S1825" s="62"/>
      <c r="T1825" s="59"/>
      <c r="U1825" s="59"/>
      <c r="V1825" s="59"/>
    </row>
    <row r="1826" spans="7:22" x14ac:dyDescent="0.4">
      <c r="G1826" s="59"/>
      <c r="H1826" s="99"/>
      <c r="I1826" s="60"/>
      <c r="J1826" s="70"/>
      <c r="K1826" s="85"/>
      <c r="L1826" s="59"/>
      <c r="M1826" s="100"/>
      <c r="N1826" s="86"/>
      <c r="O1826" s="86"/>
      <c r="P1826" s="86"/>
      <c r="Q1826" s="61"/>
      <c r="R1826" s="61"/>
      <c r="S1826" s="62"/>
      <c r="T1826" s="59"/>
      <c r="U1826" s="59"/>
      <c r="V1826" s="59"/>
    </row>
    <row r="1827" spans="7:22" x14ac:dyDescent="0.4">
      <c r="G1827" s="59"/>
      <c r="H1827" s="99"/>
      <c r="I1827" s="60"/>
      <c r="J1827" s="70"/>
      <c r="K1827" s="85"/>
      <c r="L1827" s="59"/>
      <c r="M1827" s="100"/>
      <c r="N1827" s="86"/>
      <c r="O1827" s="86"/>
      <c r="P1827" s="86"/>
      <c r="Q1827" s="61"/>
      <c r="R1827" s="61"/>
      <c r="S1827" s="62"/>
      <c r="T1827" s="59"/>
      <c r="U1827" s="59"/>
      <c r="V1827" s="59"/>
    </row>
    <row r="1828" spans="7:22" x14ac:dyDescent="0.4">
      <c r="G1828" s="59"/>
      <c r="H1828" s="99"/>
      <c r="I1828" s="60"/>
      <c r="J1828" s="70"/>
      <c r="K1828" s="85"/>
      <c r="L1828" s="59"/>
      <c r="M1828" s="100"/>
      <c r="N1828" s="86"/>
      <c r="O1828" s="86"/>
      <c r="P1828" s="86"/>
      <c r="Q1828" s="61"/>
      <c r="R1828" s="61"/>
      <c r="S1828" s="62"/>
      <c r="T1828" s="59"/>
      <c r="U1828" s="59"/>
      <c r="V1828" s="59"/>
    </row>
    <row r="1829" spans="7:22" x14ac:dyDescent="0.4">
      <c r="G1829" s="59"/>
      <c r="H1829" s="99"/>
      <c r="I1829" s="60"/>
      <c r="J1829" s="70"/>
      <c r="K1829" s="85"/>
      <c r="L1829" s="59"/>
      <c r="M1829" s="100"/>
      <c r="N1829" s="86"/>
      <c r="O1829" s="86"/>
      <c r="P1829" s="86"/>
      <c r="Q1829" s="61"/>
      <c r="R1829" s="61"/>
      <c r="S1829" s="62"/>
      <c r="T1829" s="59"/>
      <c r="U1829" s="59"/>
      <c r="V1829" s="59"/>
    </row>
    <row r="1830" spans="7:22" x14ac:dyDescent="0.4">
      <c r="G1830" s="59"/>
      <c r="H1830" s="99"/>
      <c r="I1830" s="60"/>
      <c r="J1830" s="70"/>
      <c r="K1830" s="85"/>
      <c r="L1830" s="59"/>
      <c r="M1830" s="100"/>
      <c r="N1830" s="86"/>
      <c r="O1830" s="86"/>
      <c r="P1830" s="86"/>
      <c r="Q1830" s="61"/>
      <c r="R1830" s="61"/>
      <c r="S1830" s="62"/>
      <c r="T1830" s="59"/>
      <c r="U1830" s="59"/>
      <c r="V1830" s="59"/>
    </row>
    <row r="1831" spans="7:22" x14ac:dyDescent="0.4">
      <c r="G1831" s="59"/>
      <c r="H1831" s="99"/>
      <c r="I1831" s="60"/>
      <c r="J1831" s="70"/>
      <c r="K1831" s="85"/>
      <c r="L1831" s="59"/>
      <c r="M1831" s="100"/>
      <c r="N1831" s="86"/>
      <c r="O1831" s="86"/>
      <c r="P1831" s="86"/>
      <c r="Q1831" s="61"/>
      <c r="R1831" s="61"/>
      <c r="S1831" s="62"/>
      <c r="T1831" s="59"/>
      <c r="U1831" s="59"/>
      <c r="V1831" s="59"/>
    </row>
    <row r="1832" spans="7:22" x14ac:dyDescent="0.4">
      <c r="G1832" s="59"/>
      <c r="H1832" s="99"/>
      <c r="I1832" s="60"/>
      <c r="J1832" s="70"/>
      <c r="K1832" s="85"/>
      <c r="L1832" s="59"/>
      <c r="M1832" s="100"/>
      <c r="N1832" s="86"/>
      <c r="O1832" s="86"/>
      <c r="P1832" s="86"/>
      <c r="Q1832" s="61"/>
      <c r="R1832" s="61"/>
      <c r="S1832" s="62"/>
      <c r="T1832" s="59"/>
      <c r="U1832" s="59"/>
      <c r="V1832" s="59"/>
    </row>
    <row r="1833" spans="7:22" x14ac:dyDescent="0.4">
      <c r="G1833" s="59"/>
      <c r="H1833" s="99"/>
      <c r="I1833" s="60"/>
      <c r="J1833" s="70"/>
      <c r="K1833" s="85"/>
      <c r="L1833" s="59"/>
      <c r="M1833" s="100"/>
      <c r="N1833" s="86"/>
      <c r="O1833" s="86"/>
      <c r="P1833" s="86"/>
      <c r="Q1833" s="61"/>
      <c r="R1833" s="61"/>
      <c r="S1833" s="62"/>
      <c r="T1833" s="59"/>
      <c r="U1833" s="59"/>
      <c r="V1833" s="59"/>
    </row>
    <row r="1834" spans="7:22" x14ac:dyDescent="0.4">
      <c r="G1834" s="59"/>
      <c r="H1834" s="99"/>
      <c r="I1834" s="60"/>
      <c r="J1834" s="70"/>
      <c r="K1834" s="85"/>
      <c r="L1834" s="59"/>
      <c r="M1834" s="100"/>
      <c r="N1834" s="86"/>
      <c r="O1834" s="86"/>
      <c r="P1834" s="86"/>
      <c r="Q1834" s="61"/>
      <c r="R1834" s="61"/>
      <c r="S1834" s="62"/>
      <c r="T1834" s="59"/>
      <c r="U1834" s="59"/>
      <c r="V1834" s="59"/>
    </row>
    <row r="1835" spans="7:22" x14ac:dyDescent="0.4">
      <c r="G1835" s="59"/>
      <c r="H1835" s="99"/>
      <c r="I1835" s="60"/>
      <c r="J1835" s="70"/>
      <c r="K1835" s="85"/>
      <c r="L1835" s="59"/>
      <c r="M1835" s="100"/>
      <c r="N1835" s="86"/>
      <c r="O1835" s="86"/>
      <c r="P1835" s="86"/>
      <c r="Q1835" s="61"/>
      <c r="R1835" s="61"/>
      <c r="S1835" s="62"/>
      <c r="T1835" s="59"/>
      <c r="U1835" s="59"/>
      <c r="V1835" s="59"/>
    </row>
    <row r="1836" spans="7:22" x14ac:dyDescent="0.4">
      <c r="G1836" s="59"/>
      <c r="H1836" s="99"/>
      <c r="I1836" s="60"/>
      <c r="J1836" s="70"/>
      <c r="K1836" s="85"/>
      <c r="L1836" s="59"/>
      <c r="M1836" s="100"/>
      <c r="N1836" s="86"/>
      <c r="O1836" s="86"/>
      <c r="P1836" s="86"/>
      <c r="Q1836" s="61"/>
      <c r="R1836" s="61"/>
      <c r="S1836" s="62"/>
      <c r="T1836" s="59"/>
      <c r="U1836" s="59"/>
      <c r="V1836" s="59"/>
    </row>
    <row r="1837" spans="7:22" x14ac:dyDescent="0.4">
      <c r="G1837" s="59"/>
      <c r="H1837" s="99"/>
      <c r="I1837" s="60"/>
      <c r="J1837" s="70"/>
      <c r="K1837" s="85"/>
      <c r="L1837" s="59"/>
      <c r="M1837" s="100"/>
      <c r="N1837" s="86"/>
      <c r="O1837" s="86"/>
      <c r="P1837" s="86"/>
      <c r="Q1837" s="61"/>
      <c r="R1837" s="61"/>
      <c r="S1837" s="62"/>
      <c r="T1837" s="59"/>
      <c r="U1837" s="59"/>
      <c r="V1837" s="59"/>
    </row>
    <row r="1838" spans="7:22" x14ac:dyDescent="0.4">
      <c r="G1838" s="59"/>
      <c r="H1838" s="99"/>
      <c r="I1838" s="60"/>
      <c r="J1838" s="70"/>
      <c r="K1838" s="85"/>
      <c r="L1838" s="59"/>
      <c r="M1838" s="100"/>
      <c r="N1838" s="86"/>
      <c r="O1838" s="86"/>
      <c r="P1838" s="86"/>
      <c r="Q1838" s="61"/>
      <c r="R1838" s="61"/>
      <c r="S1838" s="62"/>
      <c r="T1838" s="59"/>
      <c r="U1838" s="59"/>
      <c r="V1838" s="59"/>
    </row>
    <row r="1839" spans="7:22" x14ac:dyDescent="0.4">
      <c r="G1839" s="59"/>
      <c r="H1839" s="99"/>
      <c r="I1839" s="60"/>
      <c r="J1839" s="70"/>
      <c r="K1839" s="85"/>
      <c r="L1839" s="59"/>
      <c r="M1839" s="100"/>
      <c r="N1839" s="86"/>
      <c r="O1839" s="86"/>
      <c r="P1839" s="86"/>
      <c r="Q1839" s="61"/>
      <c r="R1839" s="61"/>
      <c r="S1839" s="62"/>
      <c r="T1839" s="59"/>
      <c r="U1839" s="59"/>
      <c r="V1839" s="59"/>
    </row>
    <row r="1840" spans="7:22" x14ac:dyDescent="0.4">
      <c r="G1840" s="59"/>
      <c r="H1840" s="99"/>
      <c r="I1840" s="60"/>
      <c r="J1840" s="70"/>
      <c r="K1840" s="85"/>
      <c r="L1840" s="59"/>
      <c r="M1840" s="100"/>
      <c r="N1840" s="86"/>
      <c r="O1840" s="86"/>
      <c r="P1840" s="86"/>
      <c r="Q1840" s="61"/>
      <c r="R1840" s="61"/>
      <c r="S1840" s="62"/>
      <c r="T1840" s="59"/>
      <c r="U1840" s="59"/>
      <c r="V1840" s="59"/>
    </row>
    <row r="1841" spans="1:22" ht="17.5" customHeight="1" thickBot="1" x14ac:dyDescent="0.45">
      <c r="A1841" s="4"/>
      <c r="G1841" s="59"/>
      <c r="H1841" s="99"/>
      <c r="I1841" s="60"/>
      <c r="J1841" s="70"/>
      <c r="K1841" s="85"/>
      <c r="L1841" s="85"/>
      <c r="M1841" s="100"/>
      <c r="N1841" s="101"/>
      <c r="O1841" s="86"/>
      <c r="P1841" s="86"/>
      <c r="Q1841" s="61"/>
      <c r="R1841" s="63"/>
      <c r="S1841" s="62"/>
      <c r="T1841" s="59"/>
      <c r="U1841" s="59"/>
      <c r="V1841" s="59"/>
    </row>
    <row r="1842" spans="1:22" ht="17.5" customHeight="1" thickTop="1" x14ac:dyDescent="0.4">
      <c r="G1842" s="59"/>
      <c r="H1842" s="99"/>
      <c r="I1842" s="60"/>
      <c r="J1842" s="70"/>
      <c r="K1842" s="85"/>
      <c r="L1842" s="59"/>
      <c r="M1842" s="100"/>
      <c r="N1842" s="86"/>
      <c r="O1842" s="86"/>
      <c r="P1842" s="86"/>
      <c r="Q1842" s="61"/>
      <c r="R1842" s="61"/>
      <c r="S1842" s="62"/>
      <c r="T1842" s="59"/>
      <c r="U1842" s="59"/>
      <c r="V1842" s="59"/>
    </row>
    <row r="1843" spans="1:22" x14ac:dyDescent="0.4">
      <c r="G1843" s="59"/>
      <c r="H1843" s="99"/>
      <c r="I1843" s="60"/>
      <c r="J1843" s="70"/>
      <c r="K1843" s="85"/>
      <c r="L1843" s="59"/>
      <c r="M1843" s="100"/>
      <c r="N1843" s="86"/>
      <c r="O1843" s="86"/>
      <c r="P1843" s="86"/>
      <c r="Q1843" s="61"/>
      <c r="R1843" s="61"/>
      <c r="S1843" s="62"/>
      <c r="T1843" s="59"/>
      <c r="U1843" s="59"/>
      <c r="V1843" s="59"/>
    </row>
    <row r="1844" spans="1:22" x14ac:dyDescent="0.4">
      <c r="G1844" s="59"/>
      <c r="H1844" s="99"/>
      <c r="I1844" s="60"/>
      <c r="J1844" s="70"/>
      <c r="K1844" s="85"/>
      <c r="L1844" s="59"/>
      <c r="M1844" s="100"/>
      <c r="N1844" s="86"/>
      <c r="O1844" s="86"/>
      <c r="P1844" s="86"/>
      <c r="Q1844" s="61"/>
      <c r="R1844" s="61"/>
      <c r="S1844" s="62"/>
      <c r="T1844" s="59"/>
      <c r="U1844" s="59"/>
      <c r="V1844" s="59"/>
    </row>
    <row r="1845" spans="1:22" x14ac:dyDescent="0.4">
      <c r="G1845" s="59"/>
      <c r="H1845" s="99"/>
      <c r="I1845" s="60"/>
      <c r="J1845" s="70"/>
      <c r="K1845" s="85"/>
      <c r="L1845" s="59"/>
      <c r="M1845" s="100"/>
      <c r="N1845" s="86"/>
      <c r="O1845" s="86"/>
      <c r="P1845" s="86"/>
      <c r="Q1845" s="61"/>
      <c r="R1845" s="61"/>
      <c r="S1845" s="62"/>
      <c r="T1845" s="59"/>
      <c r="U1845" s="59"/>
      <c r="V1845" s="59"/>
    </row>
    <row r="1846" spans="1:22" x14ac:dyDescent="0.4">
      <c r="G1846" s="59"/>
      <c r="H1846" s="99"/>
      <c r="I1846" s="60"/>
      <c r="J1846" s="70"/>
      <c r="K1846" s="85"/>
      <c r="L1846" s="59"/>
      <c r="M1846" s="100"/>
      <c r="N1846" s="86"/>
      <c r="O1846" s="86"/>
      <c r="P1846" s="86"/>
      <c r="Q1846" s="61"/>
      <c r="R1846" s="61"/>
      <c r="S1846" s="62"/>
      <c r="T1846" s="59"/>
      <c r="U1846" s="59"/>
      <c r="V1846" s="59"/>
    </row>
    <row r="1847" spans="1:22" x14ac:dyDescent="0.4">
      <c r="G1847" s="59"/>
      <c r="H1847" s="99"/>
      <c r="I1847" s="60"/>
      <c r="J1847" s="70"/>
      <c r="K1847" s="85"/>
      <c r="L1847" s="59"/>
      <c r="M1847" s="100"/>
      <c r="N1847" s="86"/>
      <c r="O1847" s="86"/>
      <c r="P1847" s="86"/>
      <c r="Q1847" s="61"/>
      <c r="R1847" s="61"/>
      <c r="S1847" s="62"/>
      <c r="T1847" s="59"/>
      <c r="U1847" s="59"/>
      <c r="V1847" s="59"/>
    </row>
    <row r="1848" spans="1:22" x14ac:dyDescent="0.4">
      <c r="E1848" s="4"/>
      <c r="F1848" s="4"/>
      <c r="G1848" s="59"/>
      <c r="H1848" s="99"/>
      <c r="I1848" s="60"/>
      <c r="J1848" s="70"/>
      <c r="K1848" s="85"/>
      <c r="L1848" s="59"/>
      <c r="M1848" s="100"/>
      <c r="N1848" s="86"/>
      <c r="O1848" s="86"/>
      <c r="P1848" s="86"/>
      <c r="Q1848" s="61"/>
      <c r="R1848" s="61"/>
      <c r="S1848" s="62"/>
      <c r="T1848" s="59"/>
      <c r="U1848" s="59"/>
      <c r="V1848" s="59"/>
    </row>
    <row r="1849" spans="1:22" x14ac:dyDescent="0.4">
      <c r="B1849" s="27"/>
      <c r="C1849" s="4"/>
      <c r="D1849" s="4"/>
      <c r="G1849" s="59"/>
      <c r="H1849" s="99"/>
      <c r="I1849" s="60"/>
      <c r="J1849" s="70"/>
      <c r="K1849" s="85"/>
      <c r="L1849" s="59"/>
      <c r="M1849" s="100"/>
      <c r="N1849" s="86"/>
      <c r="O1849" s="86"/>
      <c r="P1849" s="86"/>
      <c r="Q1849" s="61"/>
      <c r="R1849" s="61"/>
      <c r="S1849" s="62"/>
      <c r="T1849" s="59"/>
      <c r="U1849" s="59"/>
      <c r="V1849" s="59"/>
    </row>
    <row r="1850" spans="1:22" x14ac:dyDescent="0.4">
      <c r="G1850" s="59"/>
      <c r="H1850" s="99"/>
      <c r="I1850" s="60"/>
      <c r="J1850" s="70"/>
      <c r="K1850" s="85"/>
      <c r="L1850" s="59"/>
      <c r="M1850" s="100"/>
      <c r="N1850" s="86"/>
      <c r="O1850" s="86"/>
      <c r="P1850" s="86"/>
      <c r="Q1850" s="61"/>
      <c r="R1850" s="61"/>
      <c r="S1850" s="62"/>
      <c r="T1850" s="59"/>
      <c r="U1850" s="59"/>
      <c r="V1850" s="59"/>
    </row>
    <row r="1851" spans="1:22" x14ac:dyDescent="0.4">
      <c r="G1851" s="59"/>
      <c r="H1851" s="99"/>
      <c r="I1851" s="60"/>
      <c r="J1851" s="70"/>
      <c r="K1851" s="85"/>
      <c r="L1851" s="59"/>
      <c r="M1851" s="100"/>
      <c r="N1851" s="86"/>
      <c r="O1851" s="86"/>
      <c r="P1851" s="86"/>
      <c r="Q1851" s="61"/>
      <c r="R1851" s="61"/>
      <c r="S1851" s="62"/>
      <c r="T1851" s="59"/>
      <c r="U1851" s="59"/>
      <c r="V1851" s="59"/>
    </row>
    <row r="1852" spans="1:22" x14ac:dyDescent="0.4">
      <c r="G1852" s="59"/>
      <c r="H1852" s="99"/>
      <c r="I1852" s="60"/>
      <c r="J1852" s="70"/>
      <c r="K1852" s="85"/>
      <c r="L1852" s="59"/>
      <c r="M1852" s="100"/>
      <c r="N1852" s="86"/>
      <c r="O1852" s="86"/>
      <c r="P1852" s="86"/>
      <c r="Q1852" s="61"/>
      <c r="R1852" s="61"/>
      <c r="S1852" s="62"/>
      <c r="T1852" s="59"/>
      <c r="U1852" s="59"/>
      <c r="V1852" s="59"/>
    </row>
    <row r="1853" spans="1:22" x14ac:dyDescent="0.4">
      <c r="G1853" s="59"/>
      <c r="H1853" s="99"/>
      <c r="I1853" s="60"/>
      <c r="J1853" s="70"/>
      <c r="K1853" s="85"/>
      <c r="L1853" s="59"/>
      <c r="M1853" s="100"/>
      <c r="N1853" s="86"/>
      <c r="O1853" s="86"/>
      <c r="P1853" s="86"/>
      <c r="Q1853" s="61"/>
      <c r="R1853" s="61"/>
      <c r="S1853" s="62"/>
      <c r="T1853" s="59"/>
      <c r="U1853" s="59"/>
      <c r="V1853" s="59"/>
    </row>
    <row r="1854" spans="1:22" x14ac:dyDescent="0.4">
      <c r="G1854" s="59"/>
      <c r="H1854" s="99"/>
      <c r="I1854" s="60"/>
      <c r="J1854" s="70"/>
      <c r="K1854" s="85"/>
      <c r="L1854" s="59"/>
      <c r="M1854" s="100"/>
      <c r="N1854" s="86"/>
      <c r="O1854" s="86"/>
      <c r="P1854" s="86"/>
      <c r="Q1854" s="61"/>
      <c r="R1854" s="61"/>
      <c r="S1854" s="62"/>
      <c r="T1854" s="59"/>
      <c r="U1854" s="59"/>
      <c r="V1854" s="59"/>
    </row>
    <row r="1855" spans="1:22" x14ac:dyDescent="0.4">
      <c r="G1855" s="59"/>
      <c r="H1855" s="99"/>
      <c r="I1855" s="60"/>
      <c r="J1855" s="70"/>
      <c r="K1855" s="85"/>
      <c r="L1855" s="59"/>
      <c r="M1855" s="100"/>
      <c r="N1855" s="86"/>
      <c r="O1855" s="86"/>
      <c r="P1855" s="86"/>
      <c r="Q1855" s="61"/>
      <c r="R1855" s="61"/>
      <c r="S1855" s="62"/>
      <c r="T1855" s="59"/>
      <c r="U1855" s="59"/>
      <c r="V1855" s="59"/>
    </row>
    <row r="1856" spans="1:22" x14ac:dyDescent="0.4">
      <c r="G1856" s="59"/>
      <c r="H1856" s="99"/>
      <c r="I1856" s="60"/>
      <c r="J1856" s="70"/>
      <c r="K1856" s="85"/>
      <c r="L1856" s="59"/>
      <c r="M1856" s="100"/>
      <c r="N1856" s="86"/>
      <c r="O1856" s="86"/>
      <c r="P1856" s="86"/>
      <c r="Q1856" s="61"/>
      <c r="R1856" s="61"/>
      <c r="S1856" s="62"/>
      <c r="T1856" s="59"/>
      <c r="U1856" s="59"/>
      <c r="V1856" s="59"/>
    </row>
    <row r="1857" spans="7:22" x14ac:dyDescent="0.4">
      <c r="G1857" s="59"/>
      <c r="H1857" s="99"/>
      <c r="I1857" s="60"/>
      <c r="J1857" s="70"/>
      <c r="K1857" s="85"/>
      <c r="L1857" s="59"/>
      <c r="M1857" s="100"/>
      <c r="N1857" s="86"/>
      <c r="O1857" s="86"/>
      <c r="P1857" s="86"/>
      <c r="Q1857" s="61"/>
      <c r="R1857" s="61"/>
      <c r="S1857" s="62"/>
      <c r="T1857" s="59"/>
      <c r="U1857" s="59"/>
      <c r="V1857" s="59"/>
    </row>
    <row r="1858" spans="7:22" x14ac:dyDescent="0.4">
      <c r="G1858" s="59"/>
      <c r="H1858" s="99"/>
      <c r="I1858" s="60"/>
      <c r="J1858" s="70"/>
      <c r="K1858" s="85"/>
      <c r="L1858" s="59"/>
      <c r="M1858" s="100"/>
      <c r="N1858" s="86"/>
      <c r="O1858" s="86"/>
      <c r="P1858" s="86"/>
      <c r="Q1858" s="61"/>
      <c r="R1858" s="61"/>
      <c r="S1858" s="62"/>
      <c r="T1858" s="59"/>
      <c r="U1858" s="59"/>
      <c r="V1858" s="59"/>
    </row>
    <row r="1859" spans="7:22" x14ac:dyDescent="0.4">
      <c r="G1859" s="59"/>
      <c r="H1859" s="99"/>
      <c r="I1859" s="60"/>
      <c r="J1859" s="70"/>
      <c r="K1859" s="85"/>
      <c r="L1859" s="59"/>
      <c r="M1859" s="100"/>
      <c r="N1859" s="86"/>
      <c r="O1859" s="86"/>
      <c r="P1859" s="86"/>
      <c r="Q1859" s="61"/>
      <c r="R1859" s="61"/>
      <c r="S1859" s="62"/>
      <c r="T1859" s="59"/>
      <c r="U1859" s="59"/>
      <c r="V1859" s="59"/>
    </row>
    <row r="1860" spans="7:22" x14ac:dyDescent="0.4">
      <c r="G1860" s="59"/>
      <c r="H1860" s="99"/>
      <c r="I1860" s="60"/>
      <c r="J1860" s="70"/>
      <c r="K1860" s="85"/>
      <c r="L1860" s="59"/>
      <c r="M1860" s="100"/>
      <c r="N1860" s="86"/>
      <c r="O1860" s="86"/>
      <c r="P1860" s="86"/>
      <c r="Q1860" s="61"/>
      <c r="R1860" s="61"/>
      <c r="S1860" s="62"/>
      <c r="T1860" s="59"/>
      <c r="U1860" s="59"/>
      <c r="V1860" s="59"/>
    </row>
    <row r="1861" spans="7:22" x14ac:dyDescent="0.4">
      <c r="G1861" s="59"/>
      <c r="H1861" s="99"/>
      <c r="I1861" s="60"/>
      <c r="J1861" s="70"/>
      <c r="K1861" s="85"/>
      <c r="L1861" s="59"/>
      <c r="M1861" s="100"/>
      <c r="N1861" s="86"/>
      <c r="O1861" s="86"/>
      <c r="P1861" s="86"/>
      <c r="Q1861" s="61"/>
      <c r="R1861" s="61"/>
      <c r="S1861" s="62"/>
      <c r="T1861" s="59"/>
      <c r="U1861" s="59"/>
      <c r="V1861" s="59"/>
    </row>
    <row r="1862" spans="7:22" x14ac:dyDescent="0.4">
      <c r="G1862" s="59"/>
      <c r="H1862" s="99"/>
      <c r="I1862" s="60"/>
      <c r="J1862" s="70"/>
      <c r="K1862" s="85"/>
      <c r="L1862" s="59"/>
      <c r="M1862" s="100"/>
      <c r="N1862" s="86"/>
      <c r="O1862" s="86"/>
      <c r="P1862" s="86"/>
      <c r="Q1862" s="61"/>
      <c r="R1862" s="61"/>
      <c r="S1862" s="62"/>
      <c r="T1862" s="59"/>
      <c r="U1862" s="59"/>
      <c r="V1862" s="59"/>
    </row>
    <row r="1863" spans="7:22" x14ac:dyDescent="0.4">
      <c r="G1863" s="59"/>
      <c r="H1863" s="99"/>
      <c r="I1863" s="60"/>
      <c r="J1863" s="70"/>
      <c r="K1863" s="85"/>
      <c r="L1863" s="59"/>
      <c r="M1863" s="100"/>
      <c r="N1863" s="86"/>
      <c r="O1863" s="86"/>
      <c r="P1863" s="86"/>
      <c r="Q1863" s="61"/>
      <c r="R1863" s="61"/>
      <c r="S1863" s="62"/>
      <c r="T1863" s="59"/>
      <c r="U1863" s="59"/>
      <c r="V1863" s="59"/>
    </row>
    <row r="1864" spans="7:22" x14ac:dyDescent="0.4">
      <c r="G1864" s="59"/>
      <c r="H1864" s="99"/>
      <c r="I1864" s="60"/>
      <c r="J1864" s="70"/>
      <c r="K1864" s="85"/>
      <c r="L1864" s="59"/>
      <c r="M1864" s="100"/>
      <c r="N1864" s="86"/>
      <c r="O1864" s="86"/>
      <c r="P1864" s="86"/>
      <c r="Q1864" s="61"/>
      <c r="R1864" s="61"/>
      <c r="S1864" s="62"/>
      <c r="T1864" s="59"/>
      <c r="U1864" s="59"/>
      <c r="V1864" s="59"/>
    </row>
    <row r="1865" spans="7:22" x14ac:dyDescent="0.4">
      <c r="G1865" s="59"/>
      <c r="H1865" s="99"/>
      <c r="I1865" s="60"/>
      <c r="J1865" s="70"/>
      <c r="K1865" s="85"/>
      <c r="L1865" s="59"/>
      <c r="M1865" s="100"/>
      <c r="N1865" s="86"/>
      <c r="O1865" s="86"/>
      <c r="P1865" s="86"/>
      <c r="Q1865" s="61"/>
      <c r="R1865" s="61"/>
      <c r="S1865" s="62"/>
      <c r="T1865" s="59"/>
      <c r="U1865" s="59"/>
      <c r="V1865" s="59"/>
    </row>
    <row r="1866" spans="7:22" x14ac:dyDescent="0.4">
      <c r="G1866" s="59"/>
      <c r="H1866" s="99"/>
      <c r="I1866" s="60"/>
      <c r="J1866" s="70"/>
      <c r="K1866" s="85"/>
      <c r="L1866" s="59"/>
      <c r="M1866" s="100"/>
      <c r="N1866" s="86"/>
      <c r="O1866" s="86"/>
      <c r="P1866" s="86"/>
      <c r="Q1866" s="61"/>
      <c r="R1866" s="61"/>
      <c r="S1866" s="62"/>
      <c r="T1866" s="59"/>
      <c r="U1866" s="59"/>
      <c r="V1866" s="59"/>
    </row>
    <row r="1867" spans="7:22" x14ac:dyDescent="0.4">
      <c r="G1867" s="59"/>
      <c r="H1867" s="99"/>
      <c r="I1867" s="60"/>
      <c r="J1867" s="70"/>
      <c r="K1867" s="85"/>
      <c r="L1867" s="59"/>
      <c r="M1867" s="100"/>
      <c r="N1867" s="86"/>
      <c r="O1867" s="86"/>
      <c r="P1867" s="86"/>
      <c r="Q1867" s="61"/>
      <c r="R1867" s="61"/>
      <c r="S1867" s="62"/>
      <c r="T1867" s="59"/>
      <c r="U1867" s="59"/>
      <c r="V1867" s="59"/>
    </row>
    <row r="1868" spans="7:22" x14ac:dyDescent="0.4">
      <c r="G1868" s="59"/>
      <c r="H1868" s="99"/>
      <c r="I1868" s="60"/>
      <c r="J1868" s="70"/>
      <c r="K1868" s="85"/>
      <c r="L1868" s="59"/>
      <c r="M1868" s="100"/>
      <c r="N1868" s="86"/>
      <c r="O1868" s="86"/>
      <c r="P1868" s="86"/>
      <c r="Q1868" s="61"/>
      <c r="R1868" s="61"/>
      <c r="S1868" s="62"/>
      <c r="T1868" s="59"/>
      <c r="U1868" s="59"/>
      <c r="V1868" s="59"/>
    </row>
    <row r="1869" spans="7:22" x14ac:dyDescent="0.4">
      <c r="G1869" s="59"/>
      <c r="H1869" s="99"/>
      <c r="I1869" s="60"/>
      <c r="J1869" s="70"/>
      <c r="K1869" s="85"/>
      <c r="L1869" s="59"/>
      <c r="M1869" s="100"/>
      <c r="N1869" s="86"/>
      <c r="O1869" s="86"/>
      <c r="P1869" s="86"/>
      <c r="Q1869" s="61"/>
      <c r="R1869" s="61"/>
      <c r="S1869" s="62"/>
      <c r="T1869" s="59"/>
      <c r="U1869" s="59"/>
      <c r="V1869" s="59"/>
    </row>
    <row r="1870" spans="7:22" x14ac:dyDescent="0.4">
      <c r="G1870" s="59"/>
      <c r="H1870" s="99"/>
      <c r="I1870" s="60"/>
      <c r="J1870" s="70"/>
      <c r="K1870" s="85"/>
      <c r="L1870" s="59"/>
      <c r="M1870" s="100"/>
      <c r="N1870" s="86"/>
      <c r="O1870" s="86"/>
      <c r="P1870" s="86"/>
      <c r="Q1870" s="61"/>
      <c r="R1870" s="61"/>
      <c r="S1870" s="62"/>
      <c r="T1870" s="59"/>
      <c r="U1870" s="59"/>
      <c r="V1870" s="59"/>
    </row>
    <row r="1871" spans="7:22" x14ac:dyDescent="0.4">
      <c r="G1871" s="59"/>
      <c r="H1871" s="99"/>
      <c r="I1871" s="60"/>
      <c r="J1871" s="70"/>
      <c r="K1871" s="85"/>
      <c r="L1871" s="59"/>
      <c r="M1871" s="100"/>
      <c r="N1871" s="86"/>
      <c r="O1871" s="86"/>
      <c r="P1871" s="86"/>
      <c r="Q1871" s="61"/>
      <c r="R1871" s="61"/>
      <c r="S1871" s="62"/>
      <c r="T1871" s="59"/>
      <c r="U1871" s="59"/>
      <c r="V1871" s="59"/>
    </row>
    <row r="1872" spans="7:22" x14ac:dyDescent="0.4">
      <c r="G1872" s="59"/>
      <c r="H1872" s="99"/>
      <c r="I1872" s="60"/>
      <c r="J1872" s="70"/>
      <c r="K1872" s="85"/>
      <c r="L1872" s="59"/>
      <c r="M1872" s="100"/>
      <c r="N1872" s="86"/>
      <c r="O1872" s="86"/>
      <c r="P1872" s="86"/>
      <c r="Q1872" s="61"/>
      <c r="R1872" s="61"/>
      <c r="S1872" s="62"/>
      <c r="T1872" s="59"/>
      <c r="U1872" s="59"/>
      <c r="V1872" s="59"/>
    </row>
    <row r="1873" spans="7:22" x14ac:dyDescent="0.4">
      <c r="G1873" s="59"/>
      <c r="H1873" s="99"/>
      <c r="I1873" s="60"/>
      <c r="J1873" s="70"/>
      <c r="K1873" s="85"/>
      <c r="L1873" s="59"/>
      <c r="M1873" s="100"/>
      <c r="N1873" s="86"/>
      <c r="O1873" s="86"/>
      <c r="P1873" s="86"/>
      <c r="Q1873" s="61"/>
      <c r="R1873" s="61"/>
      <c r="S1873" s="62"/>
      <c r="T1873" s="59"/>
      <c r="U1873" s="59"/>
      <c r="V1873" s="59"/>
    </row>
    <row r="1874" spans="7:22" x14ac:dyDescent="0.4">
      <c r="G1874" s="59"/>
      <c r="H1874" s="99"/>
      <c r="I1874" s="60"/>
      <c r="J1874" s="70"/>
      <c r="K1874" s="85"/>
      <c r="L1874" s="59"/>
      <c r="M1874" s="100"/>
      <c r="N1874" s="86"/>
      <c r="O1874" s="86"/>
      <c r="P1874" s="86"/>
      <c r="Q1874" s="61"/>
      <c r="R1874" s="61"/>
      <c r="S1874" s="62"/>
      <c r="T1874" s="59"/>
      <c r="U1874" s="59"/>
      <c r="V1874" s="59"/>
    </row>
    <row r="1875" spans="7:22" x14ac:dyDescent="0.4">
      <c r="G1875" s="59"/>
      <c r="H1875" s="99"/>
      <c r="I1875" s="60"/>
      <c r="J1875" s="70"/>
      <c r="K1875" s="85"/>
      <c r="L1875" s="59"/>
      <c r="M1875" s="100"/>
      <c r="N1875" s="86"/>
      <c r="O1875" s="86"/>
      <c r="P1875" s="86"/>
      <c r="Q1875" s="61"/>
      <c r="R1875" s="61"/>
      <c r="S1875" s="62"/>
      <c r="T1875" s="59"/>
      <c r="U1875" s="59"/>
      <c r="V1875" s="59"/>
    </row>
    <row r="1876" spans="7:22" x14ac:dyDescent="0.4">
      <c r="G1876" s="59"/>
      <c r="H1876" s="99"/>
      <c r="I1876" s="60"/>
      <c r="J1876" s="70"/>
      <c r="K1876" s="85"/>
      <c r="L1876" s="59"/>
      <c r="M1876" s="100"/>
      <c r="N1876" s="86"/>
      <c r="O1876" s="86"/>
      <c r="P1876" s="86"/>
      <c r="Q1876" s="61"/>
      <c r="R1876" s="61"/>
      <c r="S1876" s="62"/>
      <c r="T1876" s="59"/>
      <c r="U1876" s="59"/>
      <c r="V1876" s="59"/>
    </row>
    <row r="1877" spans="7:22" x14ac:dyDescent="0.4">
      <c r="G1877" s="59"/>
      <c r="H1877" s="99"/>
      <c r="I1877" s="60"/>
      <c r="J1877" s="70"/>
      <c r="K1877" s="85"/>
      <c r="L1877" s="59"/>
      <c r="M1877" s="100"/>
      <c r="N1877" s="86"/>
      <c r="O1877" s="86"/>
      <c r="P1877" s="86"/>
      <c r="Q1877" s="61"/>
      <c r="R1877" s="61"/>
      <c r="S1877" s="62"/>
      <c r="T1877" s="59"/>
      <c r="U1877" s="59"/>
      <c r="V1877" s="59"/>
    </row>
    <row r="1878" spans="7:22" x14ac:dyDescent="0.4">
      <c r="G1878" s="59"/>
      <c r="H1878" s="99"/>
      <c r="I1878" s="60"/>
      <c r="J1878" s="70"/>
      <c r="K1878" s="85"/>
      <c r="L1878" s="59"/>
      <c r="M1878" s="100"/>
      <c r="N1878" s="86"/>
      <c r="O1878" s="86"/>
      <c r="P1878" s="86"/>
      <c r="Q1878" s="61"/>
      <c r="R1878" s="61"/>
      <c r="S1878" s="62"/>
      <c r="T1878" s="59"/>
      <c r="U1878" s="59"/>
      <c r="V1878" s="59"/>
    </row>
    <row r="1879" spans="7:22" x14ac:dyDescent="0.4">
      <c r="G1879" s="59"/>
      <c r="H1879" s="99"/>
      <c r="I1879" s="60"/>
      <c r="J1879" s="70"/>
      <c r="K1879" s="85"/>
      <c r="L1879" s="59"/>
      <c r="M1879" s="100"/>
      <c r="N1879" s="86"/>
      <c r="O1879" s="86"/>
      <c r="P1879" s="86"/>
      <c r="Q1879" s="61"/>
      <c r="R1879" s="61"/>
      <c r="S1879" s="62"/>
      <c r="T1879" s="59"/>
      <c r="U1879" s="59"/>
      <c r="V1879" s="59"/>
    </row>
    <row r="1880" spans="7:22" x14ac:dyDescent="0.4">
      <c r="G1880" s="59"/>
      <c r="H1880" s="99"/>
      <c r="I1880" s="60"/>
      <c r="J1880" s="70"/>
      <c r="K1880" s="85"/>
      <c r="L1880" s="59"/>
      <c r="M1880" s="100"/>
      <c r="N1880" s="86"/>
      <c r="O1880" s="86"/>
      <c r="P1880" s="86"/>
      <c r="Q1880" s="61"/>
      <c r="R1880" s="61"/>
      <c r="S1880" s="62"/>
      <c r="T1880" s="59"/>
      <c r="U1880" s="59"/>
      <c r="V1880" s="59"/>
    </row>
    <row r="1881" spans="7:22" x14ac:dyDescent="0.4">
      <c r="G1881" s="59"/>
      <c r="H1881" s="99"/>
      <c r="I1881" s="60"/>
      <c r="J1881" s="70"/>
      <c r="K1881" s="85"/>
      <c r="L1881" s="59"/>
      <c r="M1881" s="100"/>
      <c r="N1881" s="86"/>
      <c r="O1881" s="86"/>
      <c r="P1881" s="86"/>
      <c r="Q1881" s="61"/>
      <c r="R1881" s="61"/>
      <c r="S1881" s="62"/>
      <c r="T1881" s="59"/>
      <c r="U1881" s="59"/>
      <c r="V1881" s="59"/>
    </row>
    <row r="1882" spans="7:22" x14ac:dyDescent="0.4">
      <c r="G1882" s="59"/>
      <c r="H1882" s="99"/>
      <c r="I1882" s="60"/>
      <c r="J1882" s="70"/>
      <c r="K1882" s="85"/>
      <c r="L1882" s="59"/>
      <c r="M1882" s="100"/>
      <c r="N1882" s="86"/>
      <c r="O1882" s="86"/>
      <c r="P1882" s="86"/>
      <c r="Q1882" s="61"/>
      <c r="R1882" s="61"/>
      <c r="S1882" s="62"/>
      <c r="T1882" s="59"/>
      <c r="U1882" s="59"/>
      <c r="V1882" s="59"/>
    </row>
    <row r="1883" spans="7:22" x14ac:dyDescent="0.4">
      <c r="G1883" s="59"/>
      <c r="H1883" s="99"/>
      <c r="I1883" s="60"/>
      <c r="J1883" s="70"/>
      <c r="K1883" s="85"/>
      <c r="L1883" s="59"/>
      <c r="M1883" s="100"/>
      <c r="N1883" s="86"/>
      <c r="O1883" s="86"/>
      <c r="P1883" s="86"/>
      <c r="Q1883" s="61"/>
      <c r="R1883" s="61"/>
      <c r="S1883" s="62"/>
      <c r="T1883" s="59"/>
      <c r="U1883" s="59"/>
      <c r="V1883" s="59"/>
    </row>
    <row r="1884" spans="7:22" x14ac:dyDescent="0.4">
      <c r="G1884" s="59"/>
      <c r="H1884" s="99"/>
      <c r="I1884" s="60"/>
      <c r="J1884" s="70"/>
      <c r="K1884" s="85"/>
      <c r="L1884" s="59"/>
      <c r="M1884" s="100"/>
      <c r="N1884" s="86"/>
      <c r="O1884" s="86"/>
      <c r="P1884" s="86"/>
      <c r="Q1884" s="61"/>
      <c r="R1884" s="61"/>
      <c r="S1884" s="62"/>
      <c r="T1884" s="59"/>
      <c r="U1884" s="59"/>
      <c r="V1884" s="59"/>
    </row>
    <row r="1885" spans="7:22" x14ac:dyDescent="0.4">
      <c r="G1885" s="59"/>
      <c r="H1885" s="99"/>
      <c r="I1885" s="60"/>
      <c r="J1885" s="70"/>
      <c r="K1885" s="85"/>
      <c r="L1885" s="59"/>
      <c r="M1885" s="100"/>
      <c r="N1885" s="86"/>
      <c r="O1885" s="86"/>
      <c r="P1885" s="86"/>
      <c r="Q1885" s="61"/>
      <c r="R1885" s="61"/>
      <c r="S1885" s="62"/>
      <c r="T1885" s="59"/>
      <c r="U1885" s="59"/>
      <c r="V1885" s="59"/>
    </row>
    <row r="1886" spans="7:22" x14ac:dyDescent="0.4">
      <c r="G1886" s="59"/>
      <c r="H1886" s="99"/>
      <c r="I1886" s="60"/>
      <c r="J1886" s="70"/>
      <c r="K1886" s="85"/>
      <c r="L1886" s="59"/>
      <c r="M1886" s="100"/>
      <c r="N1886" s="86"/>
      <c r="O1886" s="86"/>
      <c r="P1886" s="86"/>
      <c r="Q1886" s="61"/>
      <c r="R1886" s="61"/>
      <c r="S1886" s="62"/>
      <c r="T1886" s="59"/>
      <c r="U1886" s="59"/>
      <c r="V1886" s="59"/>
    </row>
    <row r="1887" spans="7:22" x14ac:dyDescent="0.4">
      <c r="G1887" s="59"/>
      <c r="H1887" s="99"/>
      <c r="I1887" s="60"/>
      <c r="J1887" s="70"/>
      <c r="K1887" s="85"/>
      <c r="L1887" s="59"/>
      <c r="M1887" s="100"/>
      <c r="N1887" s="86"/>
      <c r="O1887" s="86"/>
      <c r="P1887" s="86"/>
      <c r="Q1887" s="61"/>
      <c r="R1887" s="61"/>
      <c r="S1887" s="62"/>
      <c r="T1887" s="59"/>
      <c r="U1887" s="59"/>
      <c r="V1887" s="59"/>
    </row>
    <row r="1888" spans="7:22" x14ac:dyDescent="0.4">
      <c r="G1888" s="59"/>
      <c r="H1888" s="99"/>
      <c r="I1888" s="60"/>
      <c r="J1888" s="70"/>
      <c r="K1888" s="85"/>
      <c r="L1888" s="59"/>
      <c r="M1888" s="100"/>
      <c r="N1888" s="86"/>
      <c r="O1888" s="86"/>
      <c r="P1888" s="86"/>
      <c r="Q1888" s="61"/>
      <c r="R1888" s="61"/>
      <c r="S1888" s="62"/>
      <c r="T1888" s="59"/>
      <c r="U1888" s="59"/>
      <c r="V1888" s="59"/>
    </row>
    <row r="1889" spans="1:22" x14ac:dyDescent="0.4">
      <c r="G1889" s="59"/>
      <c r="H1889" s="99"/>
      <c r="I1889" s="60"/>
      <c r="J1889" s="70"/>
      <c r="K1889" s="85"/>
      <c r="L1889" s="59"/>
      <c r="M1889" s="100"/>
      <c r="N1889" s="86"/>
      <c r="O1889" s="86"/>
      <c r="P1889" s="86"/>
      <c r="Q1889" s="61"/>
      <c r="R1889" s="61"/>
      <c r="S1889" s="62"/>
      <c r="T1889" s="59"/>
      <c r="U1889" s="59"/>
      <c r="V1889" s="59"/>
    </row>
    <row r="1890" spans="1:22" x14ac:dyDescent="0.4">
      <c r="G1890" s="59"/>
      <c r="H1890" s="99"/>
      <c r="I1890" s="60"/>
      <c r="J1890" s="70"/>
      <c r="K1890" s="85"/>
      <c r="L1890" s="59"/>
      <c r="M1890" s="100"/>
      <c r="N1890" s="86"/>
      <c r="O1890" s="86"/>
      <c r="P1890" s="86"/>
      <c r="Q1890" s="61"/>
      <c r="R1890" s="61"/>
      <c r="S1890" s="62"/>
      <c r="T1890" s="59"/>
      <c r="U1890" s="59"/>
      <c r="V1890" s="59"/>
    </row>
    <row r="1891" spans="1:22" x14ac:dyDescent="0.4">
      <c r="G1891" s="59"/>
      <c r="H1891" s="99"/>
      <c r="I1891" s="60"/>
      <c r="J1891" s="70"/>
      <c r="K1891" s="85"/>
      <c r="L1891" s="59"/>
      <c r="M1891" s="100"/>
      <c r="N1891" s="86"/>
      <c r="O1891" s="86"/>
      <c r="P1891" s="86"/>
      <c r="Q1891" s="61"/>
      <c r="R1891" s="61"/>
      <c r="S1891" s="62"/>
      <c r="T1891" s="59"/>
      <c r="U1891" s="59"/>
      <c r="V1891" s="59"/>
    </row>
    <row r="1892" spans="1:22" x14ac:dyDescent="0.4">
      <c r="G1892" s="59"/>
      <c r="H1892" s="99"/>
      <c r="I1892" s="60"/>
      <c r="J1892" s="70"/>
      <c r="K1892" s="85"/>
      <c r="L1892" s="59"/>
      <c r="M1892" s="100"/>
      <c r="N1892" s="86"/>
      <c r="O1892" s="86"/>
      <c r="P1892" s="86"/>
      <c r="Q1892" s="61"/>
      <c r="R1892" s="61"/>
      <c r="S1892" s="62"/>
      <c r="T1892" s="59"/>
      <c r="U1892" s="59"/>
      <c r="V1892" s="59"/>
    </row>
    <row r="1893" spans="1:22" ht="17.5" customHeight="1" thickBot="1" x14ac:dyDescent="0.45">
      <c r="A1893" s="4"/>
      <c r="G1893" s="59"/>
      <c r="H1893" s="99"/>
      <c r="I1893" s="60"/>
      <c r="J1893" s="70"/>
      <c r="K1893" s="85"/>
      <c r="L1893" s="85"/>
      <c r="M1893" s="100"/>
      <c r="N1893" s="101"/>
      <c r="O1893" s="86"/>
      <c r="P1893" s="86"/>
      <c r="Q1893" s="61"/>
      <c r="R1893" s="63"/>
      <c r="S1893" s="62"/>
      <c r="T1893" s="59"/>
      <c r="U1893" s="59"/>
      <c r="V1893" s="59"/>
    </row>
    <row r="1894" spans="1:22" ht="17.5" customHeight="1" thickTop="1" x14ac:dyDescent="0.4">
      <c r="G1894" s="59"/>
      <c r="H1894" s="99"/>
      <c r="I1894" s="60"/>
      <c r="J1894" s="70"/>
      <c r="K1894" s="85"/>
      <c r="L1894" s="59"/>
      <c r="M1894" s="100"/>
      <c r="N1894" s="86"/>
      <c r="O1894" s="86"/>
      <c r="P1894" s="86"/>
      <c r="Q1894" s="61"/>
      <c r="R1894" s="61"/>
      <c r="S1894" s="62"/>
      <c r="T1894" s="59"/>
      <c r="U1894" s="59"/>
      <c r="V1894" s="59"/>
    </row>
    <row r="1895" spans="1:22" x14ac:dyDescent="0.4">
      <c r="G1895" s="59"/>
      <c r="H1895" s="99"/>
      <c r="I1895" s="60"/>
      <c r="J1895" s="70"/>
      <c r="K1895" s="85"/>
      <c r="L1895" s="59"/>
      <c r="M1895" s="100"/>
      <c r="N1895" s="86"/>
      <c r="O1895" s="86"/>
      <c r="P1895" s="86"/>
      <c r="Q1895" s="61"/>
      <c r="R1895" s="61"/>
      <c r="S1895" s="62"/>
      <c r="T1895" s="59"/>
      <c r="U1895" s="59"/>
      <c r="V1895" s="59"/>
    </row>
    <row r="1896" spans="1:22" x14ac:dyDescent="0.4">
      <c r="G1896" s="59"/>
      <c r="H1896" s="99"/>
      <c r="I1896" s="60"/>
      <c r="J1896" s="70"/>
      <c r="K1896" s="85"/>
      <c r="L1896" s="59"/>
      <c r="M1896" s="100"/>
      <c r="N1896" s="86"/>
      <c r="O1896" s="86"/>
      <c r="P1896" s="86"/>
      <c r="Q1896" s="61"/>
      <c r="R1896" s="61"/>
      <c r="S1896" s="62"/>
      <c r="T1896" s="59"/>
      <c r="U1896" s="59"/>
      <c r="V1896" s="59"/>
    </row>
    <row r="1897" spans="1:22" x14ac:dyDescent="0.4">
      <c r="G1897" s="59"/>
      <c r="H1897" s="99"/>
      <c r="I1897" s="60"/>
      <c r="J1897" s="70"/>
      <c r="K1897" s="85"/>
      <c r="L1897" s="59"/>
      <c r="M1897" s="100"/>
      <c r="N1897" s="86"/>
      <c r="O1897" s="86"/>
      <c r="P1897" s="86"/>
      <c r="Q1897" s="61"/>
      <c r="R1897" s="61"/>
      <c r="S1897" s="62"/>
      <c r="T1897" s="59"/>
      <c r="U1897" s="59"/>
      <c r="V1897" s="59"/>
    </row>
    <row r="1898" spans="1:22" x14ac:dyDescent="0.4">
      <c r="G1898" s="59"/>
      <c r="H1898" s="99"/>
      <c r="I1898" s="60"/>
      <c r="J1898" s="70"/>
      <c r="K1898" s="85"/>
      <c r="L1898" s="59"/>
      <c r="M1898" s="100"/>
      <c r="N1898" s="86"/>
      <c r="O1898" s="86"/>
      <c r="P1898" s="86"/>
      <c r="Q1898" s="61"/>
      <c r="R1898" s="61"/>
      <c r="S1898" s="62"/>
      <c r="T1898" s="59"/>
      <c r="U1898" s="59"/>
      <c r="V1898" s="59"/>
    </row>
    <row r="1899" spans="1:22" x14ac:dyDescent="0.4">
      <c r="G1899" s="59"/>
      <c r="H1899" s="99"/>
      <c r="I1899" s="60"/>
      <c r="J1899" s="70"/>
      <c r="K1899" s="85"/>
      <c r="L1899" s="59"/>
      <c r="M1899" s="100"/>
      <c r="N1899" s="86"/>
      <c r="O1899" s="86"/>
      <c r="P1899" s="86"/>
      <c r="Q1899" s="61"/>
      <c r="R1899" s="61"/>
      <c r="S1899" s="62"/>
      <c r="T1899" s="59"/>
      <c r="U1899" s="59"/>
      <c r="V1899" s="59"/>
    </row>
    <row r="1900" spans="1:22" x14ac:dyDescent="0.4">
      <c r="E1900" s="4"/>
      <c r="F1900" s="4"/>
      <c r="G1900" s="59"/>
      <c r="H1900" s="99"/>
      <c r="I1900" s="60"/>
      <c r="J1900" s="70"/>
      <c r="K1900" s="85"/>
      <c r="L1900" s="59"/>
      <c r="M1900" s="100"/>
      <c r="N1900" s="86"/>
      <c r="O1900" s="86"/>
      <c r="P1900" s="86"/>
      <c r="Q1900" s="61"/>
      <c r="R1900" s="61"/>
      <c r="S1900" s="62"/>
      <c r="T1900" s="59"/>
      <c r="U1900" s="59"/>
      <c r="V1900" s="59"/>
    </row>
    <row r="1901" spans="1:22" x14ac:dyDescent="0.4">
      <c r="B1901" s="27"/>
      <c r="C1901" s="4"/>
      <c r="D1901" s="4"/>
      <c r="G1901" s="59"/>
      <c r="H1901" s="99"/>
      <c r="I1901" s="60"/>
      <c r="J1901" s="70"/>
      <c r="K1901" s="85"/>
      <c r="L1901" s="59"/>
      <c r="M1901" s="100"/>
      <c r="N1901" s="86"/>
      <c r="O1901" s="86"/>
      <c r="P1901" s="86"/>
      <c r="Q1901" s="61"/>
      <c r="R1901" s="61"/>
      <c r="S1901" s="62"/>
      <c r="T1901" s="59"/>
      <c r="U1901" s="59"/>
      <c r="V1901" s="59"/>
    </row>
    <row r="1902" spans="1:22" x14ac:dyDescent="0.4">
      <c r="G1902" s="59"/>
      <c r="H1902" s="99"/>
      <c r="I1902" s="60"/>
      <c r="J1902" s="70"/>
      <c r="K1902" s="85"/>
      <c r="L1902" s="59"/>
      <c r="M1902" s="100"/>
      <c r="N1902" s="86"/>
      <c r="O1902" s="86"/>
      <c r="P1902" s="86"/>
      <c r="Q1902" s="61"/>
      <c r="R1902" s="61"/>
      <c r="S1902" s="62"/>
      <c r="T1902" s="59"/>
      <c r="U1902" s="59"/>
      <c r="V1902" s="59"/>
    </row>
    <row r="1903" spans="1:22" x14ac:dyDescent="0.4">
      <c r="G1903" s="59"/>
      <c r="H1903" s="99"/>
      <c r="I1903" s="60"/>
      <c r="J1903" s="70"/>
      <c r="K1903" s="85"/>
      <c r="L1903" s="59"/>
      <c r="M1903" s="100"/>
      <c r="N1903" s="86"/>
      <c r="O1903" s="86"/>
      <c r="P1903" s="86"/>
      <c r="Q1903" s="61"/>
      <c r="R1903" s="61"/>
      <c r="S1903" s="62"/>
      <c r="T1903" s="59"/>
      <c r="U1903" s="59"/>
      <c r="V1903" s="59"/>
    </row>
    <row r="1904" spans="1:22" x14ac:dyDescent="0.4">
      <c r="G1904" s="59"/>
      <c r="H1904" s="99"/>
      <c r="I1904" s="60"/>
      <c r="J1904" s="70"/>
      <c r="K1904" s="85"/>
      <c r="L1904" s="59"/>
      <c r="M1904" s="100"/>
      <c r="N1904" s="86"/>
      <c r="O1904" s="86"/>
      <c r="P1904" s="86"/>
      <c r="Q1904" s="61"/>
      <c r="R1904" s="61"/>
      <c r="S1904" s="62"/>
      <c r="T1904" s="59"/>
      <c r="U1904" s="59"/>
      <c r="V1904" s="59"/>
    </row>
    <row r="1905" spans="7:22" x14ac:dyDescent="0.4">
      <c r="G1905" s="59"/>
      <c r="H1905" s="99"/>
      <c r="I1905" s="60"/>
      <c r="J1905" s="70"/>
      <c r="K1905" s="85"/>
      <c r="L1905" s="59"/>
      <c r="M1905" s="100"/>
      <c r="N1905" s="86"/>
      <c r="O1905" s="86"/>
      <c r="P1905" s="86"/>
      <c r="Q1905" s="61"/>
      <c r="R1905" s="61"/>
      <c r="S1905" s="62"/>
      <c r="T1905" s="59"/>
      <c r="U1905" s="59"/>
      <c r="V1905" s="59"/>
    </row>
    <row r="1906" spans="7:22" x14ac:dyDescent="0.4">
      <c r="G1906" s="59"/>
      <c r="H1906" s="99"/>
      <c r="I1906" s="60"/>
      <c r="J1906" s="70"/>
      <c r="K1906" s="85"/>
      <c r="L1906" s="59"/>
      <c r="M1906" s="100"/>
      <c r="N1906" s="86"/>
      <c r="O1906" s="86"/>
      <c r="P1906" s="86"/>
      <c r="Q1906" s="61"/>
      <c r="R1906" s="61"/>
      <c r="S1906" s="62"/>
      <c r="T1906" s="59"/>
      <c r="U1906" s="59"/>
      <c r="V1906" s="59"/>
    </row>
    <row r="1907" spans="7:22" x14ac:dyDescent="0.4">
      <c r="G1907" s="59"/>
      <c r="H1907" s="99"/>
      <c r="I1907" s="60"/>
      <c r="J1907" s="70"/>
      <c r="K1907" s="85"/>
      <c r="L1907" s="59"/>
      <c r="M1907" s="100"/>
      <c r="N1907" s="86"/>
      <c r="O1907" s="86"/>
      <c r="P1907" s="86"/>
      <c r="Q1907" s="61"/>
      <c r="R1907" s="61"/>
      <c r="S1907" s="62"/>
      <c r="T1907" s="59"/>
      <c r="U1907" s="59"/>
      <c r="V1907" s="59"/>
    </row>
    <row r="1908" spans="7:22" x14ac:dyDescent="0.4">
      <c r="G1908" s="59"/>
      <c r="H1908" s="99"/>
      <c r="I1908" s="60"/>
      <c r="J1908" s="70"/>
      <c r="K1908" s="85"/>
      <c r="L1908" s="59"/>
      <c r="M1908" s="100"/>
      <c r="N1908" s="86"/>
      <c r="O1908" s="86"/>
      <c r="P1908" s="86"/>
      <c r="Q1908" s="61"/>
      <c r="R1908" s="61"/>
      <c r="S1908" s="62"/>
      <c r="T1908" s="59"/>
      <c r="U1908" s="59"/>
      <c r="V1908" s="59"/>
    </row>
    <row r="1909" spans="7:22" ht="17.5" customHeight="1" thickBot="1" x14ac:dyDescent="0.45">
      <c r="G1909" s="59"/>
      <c r="H1909" s="99"/>
      <c r="I1909" s="60"/>
      <c r="J1909" s="70"/>
      <c r="K1909" s="85"/>
      <c r="L1909" s="59"/>
      <c r="M1909" s="100"/>
      <c r="N1909" s="86"/>
      <c r="O1909" s="86"/>
      <c r="P1909" s="86"/>
      <c r="Q1909" s="61"/>
      <c r="R1909" s="61"/>
      <c r="S1909" s="62"/>
      <c r="T1909" s="59"/>
      <c r="U1909" s="59"/>
      <c r="V1909" s="59"/>
    </row>
    <row r="1910" spans="7:22" x14ac:dyDescent="0.4">
      <c r="G1910" s="59"/>
      <c r="H1910" s="99"/>
      <c r="I1910" s="60"/>
      <c r="J1910" s="70"/>
      <c r="K1910" s="85"/>
      <c r="L1910" s="59"/>
      <c r="M1910" s="100"/>
      <c r="N1910" s="86"/>
      <c r="O1910" s="86"/>
      <c r="P1910" s="86"/>
      <c r="Q1910" s="61"/>
      <c r="R1910" s="61"/>
      <c r="S1910" s="62"/>
      <c r="T1910" s="59"/>
      <c r="U1910" s="59"/>
      <c r="V1910" s="59"/>
    </row>
    <row r="1911" spans="7:22" x14ac:dyDescent="0.4">
      <c r="G1911" s="59"/>
      <c r="H1911" s="99"/>
      <c r="I1911" s="60"/>
      <c r="J1911" s="70"/>
      <c r="K1911" s="85"/>
      <c r="L1911" s="59"/>
      <c r="M1911" s="100"/>
      <c r="N1911" s="86"/>
      <c r="O1911" s="86"/>
      <c r="P1911" s="86"/>
      <c r="Q1911" s="61"/>
      <c r="R1911" s="61"/>
      <c r="S1911" s="62"/>
      <c r="T1911" s="59"/>
      <c r="U1911" s="59"/>
      <c r="V1911" s="59"/>
    </row>
    <row r="1912" spans="7:22" x14ac:dyDescent="0.4">
      <c r="G1912" s="59"/>
      <c r="H1912" s="99"/>
      <c r="I1912" s="60"/>
      <c r="J1912" s="70"/>
      <c r="K1912" s="85"/>
      <c r="L1912" s="59"/>
      <c r="M1912" s="100"/>
      <c r="N1912" s="86"/>
      <c r="O1912" s="86"/>
      <c r="P1912" s="86"/>
      <c r="Q1912" s="61"/>
      <c r="R1912" s="61"/>
      <c r="S1912" s="62"/>
      <c r="T1912" s="59"/>
      <c r="U1912" s="59"/>
      <c r="V1912" s="59"/>
    </row>
    <row r="1913" spans="7:22" x14ac:dyDescent="0.4">
      <c r="G1913" s="59"/>
      <c r="H1913" s="99"/>
      <c r="I1913" s="60"/>
      <c r="J1913" s="70"/>
      <c r="K1913" s="85"/>
      <c r="L1913" s="59"/>
      <c r="M1913" s="100"/>
      <c r="N1913" s="86"/>
      <c r="O1913" s="86"/>
      <c r="P1913" s="86"/>
      <c r="Q1913" s="61"/>
      <c r="R1913" s="61"/>
      <c r="S1913" s="62"/>
      <c r="T1913" s="59"/>
      <c r="U1913" s="59"/>
      <c r="V1913" s="59"/>
    </row>
    <row r="1914" spans="7:22" x14ac:dyDescent="0.4">
      <c r="G1914" s="59"/>
      <c r="H1914" s="99"/>
      <c r="I1914" s="60"/>
      <c r="J1914" s="70"/>
      <c r="K1914" s="85"/>
      <c r="L1914" s="59"/>
      <c r="M1914" s="100"/>
      <c r="N1914" s="86"/>
      <c r="O1914" s="86"/>
      <c r="P1914" s="86"/>
      <c r="Q1914" s="61"/>
      <c r="R1914" s="61"/>
      <c r="S1914" s="62"/>
      <c r="T1914" s="59"/>
      <c r="U1914" s="59"/>
      <c r="V1914" s="59"/>
    </row>
    <row r="1915" spans="7:22" x14ac:dyDescent="0.4">
      <c r="G1915" s="59"/>
      <c r="H1915" s="99"/>
      <c r="I1915" s="60"/>
      <c r="J1915" s="70"/>
      <c r="K1915" s="85"/>
      <c r="L1915" s="59"/>
      <c r="M1915" s="100"/>
      <c r="N1915" s="86"/>
      <c r="O1915" s="86"/>
      <c r="P1915" s="86"/>
      <c r="Q1915" s="61"/>
      <c r="R1915" s="61"/>
      <c r="S1915" s="62"/>
      <c r="T1915" s="59"/>
      <c r="U1915" s="59"/>
      <c r="V1915" s="59"/>
    </row>
    <row r="1916" spans="7:22" x14ac:dyDescent="0.4">
      <c r="G1916" s="59"/>
      <c r="H1916" s="99"/>
      <c r="I1916" s="60"/>
      <c r="J1916" s="70"/>
      <c r="K1916" s="85"/>
      <c r="L1916" s="59"/>
      <c r="M1916" s="100"/>
      <c r="N1916" s="86"/>
      <c r="O1916" s="86"/>
      <c r="P1916" s="86"/>
      <c r="Q1916" s="61"/>
      <c r="R1916" s="61"/>
      <c r="S1916" s="62"/>
      <c r="T1916" s="59"/>
      <c r="U1916" s="59"/>
      <c r="V1916" s="59"/>
    </row>
    <row r="1917" spans="7:22" x14ac:dyDescent="0.4">
      <c r="G1917" s="59"/>
      <c r="H1917" s="99"/>
      <c r="I1917" s="60"/>
      <c r="J1917" s="70"/>
      <c r="K1917" s="85"/>
      <c r="L1917" s="59"/>
      <c r="M1917" s="100"/>
      <c r="N1917" s="86"/>
      <c r="O1917" s="86"/>
      <c r="P1917" s="86"/>
      <c r="Q1917" s="61"/>
      <c r="R1917" s="61"/>
      <c r="S1917" s="62"/>
      <c r="T1917" s="59"/>
      <c r="U1917" s="59"/>
      <c r="V1917" s="59"/>
    </row>
    <row r="1918" spans="7:22" x14ac:dyDescent="0.4">
      <c r="G1918" s="59"/>
      <c r="H1918" s="99"/>
      <c r="I1918" s="60"/>
      <c r="J1918" s="70"/>
      <c r="K1918" s="85"/>
      <c r="L1918" s="59"/>
      <c r="M1918" s="100"/>
      <c r="N1918" s="86"/>
      <c r="O1918" s="86"/>
      <c r="P1918" s="86"/>
      <c r="Q1918" s="61"/>
      <c r="R1918" s="61"/>
      <c r="S1918" s="62"/>
      <c r="T1918" s="59"/>
      <c r="U1918" s="59"/>
      <c r="V1918" s="59"/>
    </row>
    <row r="1919" spans="7:22" x14ac:dyDescent="0.4">
      <c r="G1919" s="59"/>
      <c r="H1919" s="99"/>
      <c r="I1919" s="60"/>
      <c r="J1919" s="70"/>
      <c r="K1919" s="85"/>
      <c r="L1919" s="59"/>
      <c r="M1919" s="100"/>
      <c r="N1919" s="86"/>
      <c r="O1919" s="86"/>
      <c r="P1919" s="86"/>
      <c r="Q1919" s="61"/>
      <c r="R1919" s="61"/>
      <c r="S1919" s="62"/>
      <c r="T1919" s="59"/>
      <c r="U1919" s="59"/>
      <c r="V1919" s="59"/>
    </row>
    <row r="1920" spans="7:22" x14ac:dyDescent="0.4">
      <c r="G1920" s="59"/>
      <c r="H1920" s="99"/>
      <c r="I1920" s="60"/>
      <c r="J1920" s="70"/>
      <c r="K1920" s="85"/>
      <c r="L1920" s="59"/>
      <c r="M1920" s="100"/>
      <c r="N1920" s="86"/>
      <c r="O1920" s="86"/>
      <c r="P1920" s="86"/>
      <c r="Q1920" s="61"/>
      <c r="R1920" s="61"/>
      <c r="S1920" s="62"/>
      <c r="T1920" s="59"/>
      <c r="U1920" s="59"/>
      <c r="V1920" s="59"/>
    </row>
    <row r="1921" spans="7:22" x14ac:dyDescent="0.4">
      <c r="G1921" s="59"/>
      <c r="H1921" s="99"/>
      <c r="I1921" s="60"/>
      <c r="J1921" s="70"/>
      <c r="K1921" s="85"/>
      <c r="L1921" s="59"/>
      <c r="M1921" s="100"/>
      <c r="N1921" s="86"/>
      <c r="O1921" s="86"/>
      <c r="P1921" s="86"/>
      <c r="Q1921" s="61"/>
      <c r="R1921" s="61"/>
      <c r="S1921" s="62"/>
      <c r="T1921" s="59"/>
      <c r="U1921" s="59"/>
      <c r="V1921" s="59"/>
    </row>
    <row r="1922" spans="7:22" x14ac:dyDescent="0.4">
      <c r="G1922" s="59"/>
      <c r="H1922" s="99"/>
      <c r="I1922" s="60"/>
      <c r="J1922" s="70"/>
      <c r="K1922" s="85"/>
      <c r="L1922" s="59"/>
      <c r="M1922" s="100"/>
      <c r="N1922" s="86"/>
      <c r="O1922" s="86"/>
      <c r="P1922" s="86"/>
      <c r="Q1922" s="61"/>
      <c r="R1922" s="61"/>
      <c r="S1922" s="62"/>
      <c r="T1922" s="59"/>
      <c r="U1922" s="59"/>
      <c r="V1922" s="59"/>
    </row>
    <row r="1923" spans="7:22" x14ac:dyDescent="0.4">
      <c r="G1923" s="59"/>
      <c r="H1923" s="99"/>
      <c r="I1923" s="60"/>
      <c r="J1923" s="70"/>
      <c r="K1923" s="85"/>
      <c r="L1923" s="59"/>
      <c r="M1923" s="100"/>
      <c r="N1923" s="86"/>
      <c r="O1923" s="86"/>
      <c r="P1923" s="86"/>
      <c r="Q1923" s="61"/>
      <c r="R1923" s="61"/>
      <c r="S1923" s="62"/>
      <c r="T1923" s="59"/>
      <c r="U1923" s="59"/>
      <c r="V1923" s="59"/>
    </row>
    <row r="1924" spans="7:22" x14ac:dyDescent="0.4">
      <c r="G1924" s="59"/>
      <c r="H1924" s="99"/>
      <c r="I1924" s="60"/>
      <c r="J1924" s="70"/>
      <c r="K1924" s="85"/>
      <c r="L1924" s="59"/>
      <c r="M1924" s="100"/>
      <c r="N1924" s="86"/>
      <c r="O1924" s="86"/>
      <c r="P1924" s="86"/>
      <c r="Q1924" s="61"/>
      <c r="R1924" s="61"/>
      <c r="S1924" s="62"/>
      <c r="T1924" s="59"/>
      <c r="U1924" s="59"/>
      <c r="V1924" s="59"/>
    </row>
    <row r="1925" spans="7:22" x14ac:dyDescent="0.4">
      <c r="G1925" s="59"/>
      <c r="H1925" s="99"/>
      <c r="I1925" s="60"/>
      <c r="J1925" s="70"/>
      <c r="K1925" s="85"/>
      <c r="L1925" s="59"/>
      <c r="M1925" s="100"/>
      <c r="N1925" s="86"/>
      <c r="O1925" s="86"/>
      <c r="P1925" s="86"/>
      <c r="Q1925" s="61"/>
      <c r="R1925" s="61"/>
      <c r="S1925" s="62"/>
      <c r="T1925" s="59"/>
      <c r="U1925" s="59"/>
      <c r="V1925" s="59"/>
    </row>
    <row r="1926" spans="7:22" x14ac:dyDescent="0.4">
      <c r="G1926" s="59"/>
      <c r="H1926" s="99"/>
      <c r="I1926" s="60"/>
      <c r="J1926" s="70"/>
      <c r="K1926" s="85"/>
      <c r="L1926" s="59"/>
      <c r="M1926" s="100"/>
      <c r="N1926" s="86"/>
      <c r="O1926" s="86"/>
      <c r="P1926" s="86"/>
      <c r="Q1926" s="61"/>
      <c r="R1926" s="61"/>
      <c r="S1926" s="62"/>
      <c r="T1926" s="59"/>
      <c r="U1926" s="59"/>
      <c r="V1926" s="59"/>
    </row>
    <row r="1927" spans="7:22" x14ac:dyDescent="0.4">
      <c r="G1927" s="59"/>
      <c r="H1927" s="99"/>
      <c r="I1927" s="60"/>
      <c r="J1927" s="70"/>
      <c r="K1927" s="85"/>
      <c r="L1927" s="59"/>
      <c r="M1927" s="100"/>
      <c r="N1927" s="86"/>
      <c r="O1927" s="86"/>
      <c r="P1927" s="86"/>
      <c r="Q1927" s="61"/>
      <c r="R1927" s="61"/>
      <c r="S1927" s="62"/>
      <c r="T1927" s="59"/>
      <c r="U1927" s="59"/>
      <c r="V1927" s="59"/>
    </row>
    <row r="1928" spans="7:22" x14ac:dyDescent="0.4">
      <c r="G1928" s="59"/>
      <c r="H1928" s="99"/>
      <c r="I1928" s="60"/>
      <c r="J1928" s="70"/>
      <c r="K1928" s="85"/>
      <c r="L1928" s="59"/>
      <c r="M1928" s="100"/>
      <c r="N1928" s="86"/>
      <c r="O1928" s="86"/>
      <c r="P1928" s="86"/>
      <c r="Q1928" s="61"/>
      <c r="R1928" s="61"/>
      <c r="S1928" s="62"/>
      <c r="T1928" s="59"/>
      <c r="U1928" s="59"/>
      <c r="V1928" s="59"/>
    </row>
    <row r="1929" spans="7:22" x14ac:dyDescent="0.4">
      <c r="G1929" s="59"/>
      <c r="H1929" s="99"/>
      <c r="I1929" s="60"/>
      <c r="J1929" s="70"/>
      <c r="K1929" s="85"/>
      <c r="L1929" s="59"/>
      <c r="M1929" s="100"/>
      <c r="N1929" s="86"/>
      <c r="O1929" s="86"/>
      <c r="P1929" s="86"/>
      <c r="Q1929" s="61"/>
      <c r="R1929" s="61"/>
      <c r="S1929" s="62"/>
      <c r="T1929" s="59"/>
      <c r="U1929" s="59"/>
      <c r="V1929" s="59"/>
    </row>
    <row r="1930" spans="7:22" x14ac:dyDescent="0.4">
      <c r="G1930" s="59"/>
      <c r="H1930" s="99"/>
      <c r="I1930" s="60"/>
      <c r="J1930" s="70"/>
      <c r="K1930" s="85"/>
      <c r="L1930" s="59"/>
      <c r="M1930" s="100"/>
      <c r="N1930" s="86"/>
      <c r="O1930" s="86"/>
      <c r="P1930" s="86"/>
      <c r="Q1930" s="61"/>
      <c r="R1930" s="61"/>
      <c r="S1930" s="62"/>
      <c r="T1930" s="59"/>
      <c r="U1930" s="59"/>
      <c r="V1930" s="59"/>
    </row>
    <row r="1931" spans="7:22" x14ac:dyDescent="0.4">
      <c r="G1931" s="59"/>
      <c r="H1931" s="99"/>
      <c r="I1931" s="60"/>
      <c r="J1931" s="70"/>
      <c r="K1931" s="85"/>
      <c r="L1931" s="59"/>
      <c r="M1931" s="100"/>
      <c r="N1931" s="86"/>
      <c r="O1931" s="86"/>
      <c r="P1931" s="86"/>
      <c r="Q1931" s="61"/>
      <c r="R1931" s="61"/>
      <c r="S1931" s="62"/>
      <c r="T1931" s="59"/>
      <c r="U1931" s="59"/>
      <c r="V1931" s="59"/>
    </row>
    <row r="1932" spans="7:22" x14ac:dyDescent="0.4">
      <c r="G1932" s="59"/>
      <c r="H1932" s="99"/>
      <c r="I1932" s="60"/>
      <c r="J1932" s="70"/>
      <c r="K1932" s="85"/>
      <c r="L1932" s="59"/>
      <c r="M1932" s="100"/>
      <c r="N1932" s="86"/>
      <c r="O1932" s="86"/>
      <c r="P1932" s="86"/>
      <c r="Q1932" s="61"/>
      <c r="R1932" s="61"/>
      <c r="S1932" s="62"/>
      <c r="T1932" s="59"/>
      <c r="U1932" s="59"/>
      <c r="V1932" s="59"/>
    </row>
    <row r="1933" spans="7:22" x14ac:dyDescent="0.4">
      <c r="G1933" s="59"/>
      <c r="H1933" s="99"/>
      <c r="I1933" s="60"/>
      <c r="J1933" s="70"/>
      <c r="K1933" s="85"/>
      <c r="L1933" s="59"/>
      <c r="M1933" s="100"/>
      <c r="N1933" s="86"/>
      <c r="O1933" s="86"/>
      <c r="P1933" s="86"/>
      <c r="Q1933" s="61"/>
      <c r="R1933" s="61"/>
      <c r="S1933" s="62"/>
      <c r="T1933" s="59"/>
      <c r="U1933" s="59"/>
      <c r="V1933" s="59"/>
    </row>
    <row r="1934" spans="7:22" x14ac:dyDescent="0.4">
      <c r="G1934" s="59"/>
      <c r="H1934" s="99"/>
      <c r="I1934" s="60"/>
      <c r="J1934" s="70"/>
      <c r="K1934" s="85"/>
      <c r="L1934" s="59"/>
      <c r="M1934" s="100"/>
      <c r="N1934" s="86"/>
      <c r="O1934" s="86"/>
      <c r="P1934" s="86"/>
      <c r="Q1934" s="61"/>
      <c r="R1934" s="61"/>
      <c r="S1934" s="62"/>
      <c r="T1934" s="59"/>
      <c r="U1934" s="59"/>
      <c r="V1934" s="59"/>
    </row>
    <row r="1935" spans="7:22" x14ac:dyDescent="0.4">
      <c r="G1935" s="59"/>
      <c r="H1935" s="99"/>
      <c r="I1935" s="60"/>
      <c r="J1935" s="70"/>
      <c r="K1935" s="85"/>
      <c r="L1935" s="59"/>
      <c r="M1935" s="100"/>
      <c r="N1935" s="86"/>
      <c r="O1935" s="86"/>
      <c r="P1935" s="86"/>
      <c r="Q1935" s="61"/>
      <c r="R1935" s="61"/>
      <c r="S1935" s="62"/>
      <c r="T1935" s="59"/>
      <c r="U1935" s="59"/>
      <c r="V1935" s="59"/>
    </row>
    <row r="1936" spans="7:22" x14ac:dyDescent="0.4">
      <c r="G1936" s="59"/>
      <c r="H1936" s="99"/>
      <c r="I1936" s="60"/>
      <c r="J1936" s="70"/>
      <c r="K1936" s="85"/>
      <c r="L1936" s="59"/>
      <c r="M1936" s="100"/>
      <c r="N1936" s="86"/>
      <c r="O1936" s="86"/>
      <c r="P1936" s="86"/>
      <c r="Q1936" s="61"/>
      <c r="R1936" s="61"/>
      <c r="S1936" s="62"/>
      <c r="T1936" s="59"/>
      <c r="U1936" s="59"/>
      <c r="V1936" s="59"/>
    </row>
    <row r="1937" spans="1:22" x14ac:dyDescent="0.4">
      <c r="G1937" s="59"/>
      <c r="H1937" s="99"/>
      <c r="I1937" s="60"/>
      <c r="J1937" s="70"/>
      <c r="K1937" s="85"/>
      <c r="L1937" s="59"/>
      <c r="M1937" s="100"/>
      <c r="N1937" s="86"/>
      <c r="O1937" s="86"/>
      <c r="P1937" s="86"/>
      <c r="Q1937" s="61"/>
      <c r="R1937" s="61"/>
      <c r="S1937" s="62"/>
      <c r="T1937" s="59"/>
      <c r="U1937" s="59"/>
      <c r="V1937" s="59"/>
    </row>
    <row r="1938" spans="1:22" x14ac:dyDescent="0.4">
      <c r="G1938" s="59"/>
      <c r="H1938" s="99"/>
      <c r="I1938" s="60"/>
      <c r="J1938" s="70"/>
      <c r="K1938" s="85"/>
      <c r="L1938" s="59"/>
      <c r="M1938" s="100"/>
      <c r="N1938" s="86"/>
      <c r="O1938" s="86"/>
      <c r="P1938" s="86"/>
      <c r="Q1938" s="61"/>
      <c r="R1938" s="61"/>
      <c r="S1938" s="62"/>
      <c r="T1938" s="59"/>
      <c r="U1938" s="59"/>
      <c r="V1938" s="59"/>
    </row>
    <row r="1939" spans="1:22" x14ac:dyDescent="0.4">
      <c r="G1939" s="59"/>
      <c r="H1939" s="99"/>
      <c r="I1939" s="60"/>
      <c r="J1939" s="70"/>
      <c r="K1939" s="85"/>
      <c r="L1939" s="59"/>
      <c r="M1939" s="100"/>
      <c r="N1939" s="86"/>
      <c r="O1939" s="86"/>
      <c r="P1939" s="86"/>
      <c r="Q1939" s="61"/>
      <c r="R1939" s="61"/>
      <c r="S1939" s="62"/>
      <c r="T1939" s="59"/>
      <c r="U1939" s="59"/>
      <c r="V1939" s="59"/>
    </row>
    <row r="1940" spans="1:22" x14ac:dyDescent="0.4">
      <c r="G1940" s="59"/>
      <c r="H1940" s="99"/>
      <c r="I1940" s="60"/>
      <c r="J1940" s="70"/>
      <c r="K1940" s="85"/>
      <c r="L1940" s="59"/>
      <c r="M1940" s="100"/>
      <c r="N1940" s="86"/>
      <c r="O1940" s="86"/>
      <c r="P1940" s="86"/>
      <c r="Q1940" s="61"/>
      <c r="R1940" s="61"/>
      <c r="S1940" s="62"/>
      <c r="T1940" s="59"/>
      <c r="U1940" s="59"/>
      <c r="V1940" s="59"/>
    </row>
    <row r="1941" spans="1:22" x14ac:dyDescent="0.4">
      <c r="G1941" s="59"/>
      <c r="H1941" s="99"/>
      <c r="I1941" s="60"/>
      <c r="J1941" s="70"/>
      <c r="K1941" s="85"/>
      <c r="L1941" s="59"/>
      <c r="M1941" s="100"/>
      <c r="N1941" s="86"/>
      <c r="O1941" s="86"/>
      <c r="P1941" s="86"/>
      <c r="Q1941" s="61"/>
      <c r="R1941" s="61"/>
      <c r="S1941" s="62"/>
      <c r="T1941" s="59"/>
      <c r="U1941" s="59"/>
      <c r="V1941" s="59"/>
    </row>
    <row r="1942" spans="1:22" x14ac:dyDescent="0.4">
      <c r="G1942" s="59"/>
      <c r="H1942" s="99"/>
      <c r="I1942" s="60"/>
      <c r="J1942" s="70"/>
      <c r="K1942" s="85"/>
      <c r="L1942" s="59"/>
      <c r="M1942" s="100"/>
      <c r="N1942" s="86"/>
      <c r="O1942" s="86"/>
      <c r="P1942" s="86"/>
      <c r="Q1942" s="61"/>
      <c r="R1942" s="61"/>
      <c r="S1942" s="62"/>
      <c r="T1942" s="59"/>
      <c r="U1942" s="59"/>
      <c r="V1942" s="59"/>
    </row>
    <row r="1943" spans="1:22" x14ac:dyDescent="0.4">
      <c r="G1943" s="59"/>
      <c r="H1943" s="99"/>
      <c r="I1943" s="60"/>
      <c r="J1943" s="70"/>
      <c r="K1943" s="85"/>
      <c r="L1943" s="59"/>
      <c r="M1943" s="100"/>
      <c r="N1943" s="86"/>
      <c r="O1943" s="86"/>
      <c r="P1943" s="86"/>
      <c r="Q1943" s="61"/>
      <c r="R1943" s="61"/>
      <c r="S1943" s="62"/>
      <c r="T1943" s="59"/>
      <c r="U1943" s="59"/>
      <c r="V1943" s="59"/>
    </row>
    <row r="1944" spans="1:22" x14ac:dyDescent="0.4">
      <c r="G1944" s="59"/>
      <c r="H1944" s="99"/>
      <c r="I1944" s="60"/>
      <c r="J1944" s="70"/>
      <c r="K1944" s="85"/>
      <c r="L1944" s="59"/>
      <c r="M1944" s="100"/>
      <c r="N1944" s="86"/>
      <c r="O1944" s="86"/>
      <c r="P1944" s="86"/>
      <c r="Q1944" s="61"/>
      <c r="R1944" s="61"/>
      <c r="S1944" s="62"/>
      <c r="T1944" s="59"/>
      <c r="U1944" s="59"/>
      <c r="V1944" s="59"/>
    </row>
    <row r="1945" spans="1:22" ht="17.5" customHeight="1" thickBot="1" x14ac:dyDescent="0.45">
      <c r="A1945" s="4"/>
      <c r="G1945" s="59"/>
      <c r="H1945" s="99"/>
      <c r="I1945" s="60"/>
      <c r="J1945" s="70"/>
      <c r="K1945" s="85"/>
      <c r="L1945" s="85"/>
      <c r="M1945" s="100"/>
      <c r="N1945" s="101"/>
      <c r="O1945" s="86"/>
      <c r="P1945" s="86"/>
      <c r="Q1945" s="61"/>
      <c r="R1945" s="63"/>
      <c r="S1945" s="62"/>
      <c r="T1945" s="59"/>
      <c r="U1945" s="59"/>
      <c r="V1945" s="59"/>
    </row>
    <row r="1946" spans="1:22" ht="17.5" customHeight="1" thickTop="1" x14ac:dyDescent="0.4">
      <c r="G1946" s="59"/>
      <c r="H1946" s="99"/>
      <c r="I1946" s="60"/>
      <c r="J1946" s="70"/>
      <c r="K1946" s="85"/>
      <c r="L1946" s="59"/>
      <c r="M1946" s="100"/>
      <c r="N1946" s="86"/>
      <c r="O1946" s="86"/>
      <c r="P1946" s="86"/>
      <c r="Q1946" s="61"/>
      <c r="R1946" s="61"/>
      <c r="S1946" s="62"/>
      <c r="T1946" s="59"/>
      <c r="U1946" s="59"/>
      <c r="V1946" s="59"/>
    </row>
    <row r="1947" spans="1:22" x14ac:dyDescent="0.4">
      <c r="G1947" s="59"/>
      <c r="H1947" s="99"/>
      <c r="I1947" s="60"/>
      <c r="J1947" s="70"/>
      <c r="K1947" s="85"/>
      <c r="L1947" s="59"/>
      <c r="M1947" s="100"/>
      <c r="N1947" s="86"/>
      <c r="O1947" s="86"/>
      <c r="P1947" s="86"/>
      <c r="Q1947" s="61"/>
      <c r="R1947" s="61"/>
      <c r="S1947" s="62"/>
      <c r="T1947" s="59"/>
      <c r="U1947" s="59"/>
      <c r="V1947" s="59"/>
    </row>
    <row r="1948" spans="1:22" x14ac:dyDescent="0.4">
      <c r="G1948" s="59"/>
      <c r="H1948" s="99"/>
      <c r="I1948" s="60"/>
      <c r="J1948" s="70"/>
      <c r="K1948" s="85"/>
      <c r="L1948" s="59"/>
      <c r="M1948" s="100"/>
      <c r="N1948" s="86"/>
      <c r="O1948" s="86"/>
      <c r="P1948" s="86"/>
      <c r="Q1948" s="61"/>
      <c r="R1948" s="61"/>
      <c r="S1948" s="62"/>
      <c r="T1948" s="59"/>
      <c r="U1948" s="59"/>
      <c r="V1948" s="59"/>
    </row>
    <row r="1949" spans="1:22" x14ac:dyDescent="0.4">
      <c r="G1949" s="59"/>
      <c r="H1949" s="99"/>
      <c r="I1949" s="60"/>
      <c r="J1949" s="70"/>
      <c r="K1949" s="85"/>
      <c r="L1949" s="59"/>
      <c r="M1949" s="100"/>
      <c r="N1949" s="86"/>
      <c r="O1949" s="86"/>
      <c r="P1949" s="86"/>
      <c r="Q1949" s="61"/>
      <c r="R1949" s="61"/>
      <c r="S1949" s="62"/>
      <c r="T1949" s="59"/>
      <c r="U1949" s="59"/>
      <c r="V1949" s="59"/>
    </row>
    <row r="1950" spans="1:22" x14ac:dyDescent="0.4">
      <c r="G1950" s="59"/>
      <c r="H1950" s="99"/>
      <c r="I1950" s="60"/>
      <c r="J1950" s="70"/>
      <c r="K1950" s="85"/>
      <c r="L1950" s="59"/>
      <c r="M1950" s="100"/>
      <c r="N1950" s="86"/>
      <c r="O1950" s="86"/>
      <c r="P1950" s="86"/>
      <c r="Q1950" s="61"/>
      <c r="R1950" s="61"/>
      <c r="S1950" s="62"/>
      <c r="T1950" s="59"/>
      <c r="U1950" s="59"/>
      <c r="V1950" s="59"/>
    </row>
    <row r="1951" spans="1:22" x14ac:dyDescent="0.4">
      <c r="G1951" s="59"/>
      <c r="H1951" s="99"/>
      <c r="I1951" s="60"/>
      <c r="J1951" s="70"/>
      <c r="K1951" s="85"/>
      <c r="L1951" s="59"/>
      <c r="M1951" s="100"/>
      <c r="N1951" s="86"/>
      <c r="O1951" s="86"/>
      <c r="P1951" s="86"/>
      <c r="Q1951" s="61"/>
      <c r="R1951" s="61"/>
      <c r="S1951" s="62"/>
      <c r="T1951" s="59"/>
      <c r="U1951" s="59"/>
      <c r="V1951" s="59"/>
    </row>
    <row r="1952" spans="1:22" x14ac:dyDescent="0.4">
      <c r="E1952" s="4"/>
      <c r="F1952" s="4"/>
      <c r="G1952" s="59"/>
      <c r="H1952" s="99"/>
      <c r="I1952" s="60"/>
      <c r="J1952" s="70"/>
      <c r="K1952" s="85"/>
      <c r="L1952" s="59"/>
      <c r="M1952" s="100"/>
      <c r="N1952" s="86"/>
      <c r="O1952" s="86"/>
      <c r="P1952" s="86"/>
      <c r="Q1952" s="61"/>
      <c r="R1952" s="61"/>
      <c r="S1952" s="62"/>
      <c r="T1952" s="59"/>
      <c r="U1952" s="59"/>
      <c r="V1952" s="59"/>
    </row>
    <row r="1953" spans="2:22" x14ac:dyDescent="0.4">
      <c r="B1953" s="27"/>
      <c r="C1953" s="4"/>
      <c r="D1953" s="4"/>
      <c r="G1953" s="59"/>
      <c r="H1953" s="99"/>
      <c r="I1953" s="60"/>
      <c r="J1953" s="70"/>
      <c r="K1953" s="85"/>
      <c r="L1953" s="59"/>
      <c r="M1953" s="100"/>
      <c r="N1953" s="86"/>
      <c r="O1953" s="86"/>
      <c r="P1953" s="86"/>
      <c r="Q1953" s="61"/>
      <c r="R1953" s="61"/>
      <c r="S1953" s="62"/>
      <c r="T1953" s="59"/>
      <c r="U1953" s="59"/>
      <c r="V1953" s="59"/>
    </row>
    <row r="1954" spans="2:22" x14ac:dyDescent="0.4">
      <c r="G1954" s="59"/>
      <c r="H1954" s="99"/>
      <c r="I1954" s="60"/>
      <c r="J1954" s="70"/>
      <c r="K1954" s="85"/>
      <c r="L1954" s="59"/>
      <c r="M1954" s="100"/>
      <c r="N1954" s="86"/>
      <c r="O1954" s="86"/>
      <c r="P1954" s="86"/>
      <c r="Q1954" s="61"/>
      <c r="R1954" s="61"/>
      <c r="S1954" s="62"/>
      <c r="T1954" s="59"/>
      <c r="U1954" s="59"/>
      <c r="V1954" s="59"/>
    </row>
    <row r="1955" spans="2:22" x14ac:dyDescent="0.4">
      <c r="G1955" s="59"/>
      <c r="H1955" s="99"/>
      <c r="I1955" s="60"/>
      <c r="J1955" s="70"/>
      <c r="K1955" s="85"/>
      <c r="L1955" s="59"/>
      <c r="M1955" s="100"/>
      <c r="N1955" s="86"/>
      <c r="O1955" s="86"/>
      <c r="P1955" s="86"/>
      <c r="Q1955" s="61"/>
      <c r="R1955" s="61"/>
      <c r="S1955" s="62"/>
      <c r="T1955" s="59"/>
      <c r="U1955" s="59"/>
      <c r="V1955" s="59"/>
    </row>
    <row r="1956" spans="2:22" x14ac:dyDescent="0.4">
      <c r="G1956" s="59"/>
      <c r="H1956" s="99"/>
      <c r="I1956" s="60"/>
      <c r="J1956" s="70"/>
      <c r="K1956" s="85"/>
      <c r="L1956" s="59"/>
      <c r="M1956" s="100"/>
      <c r="N1956" s="86"/>
      <c r="O1956" s="86"/>
      <c r="P1956" s="86"/>
      <c r="Q1956" s="61"/>
      <c r="R1956" s="61"/>
      <c r="S1956" s="62"/>
      <c r="T1956" s="59"/>
      <c r="U1956" s="59"/>
      <c r="V1956" s="59"/>
    </row>
    <row r="1957" spans="2:22" x14ac:dyDescent="0.4">
      <c r="G1957" s="59"/>
      <c r="H1957" s="99"/>
      <c r="I1957" s="60"/>
      <c r="J1957" s="70"/>
      <c r="K1957" s="85"/>
      <c r="L1957" s="59"/>
      <c r="M1957" s="100"/>
      <c r="N1957" s="86"/>
      <c r="O1957" s="86"/>
      <c r="P1957" s="86"/>
      <c r="Q1957" s="61"/>
      <c r="R1957" s="61"/>
      <c r="S1957" s="62"/>
      <c r="T1957" s="59"/>
      <c r="U1957" s="59"/>
      <c r="V1957" s="59"/>
    </row>
    <row r="1958" spans="2:22" x14ac:dyDescent="0.4">
      <c r="G1958" s="59"/>
      <c r="H1958" s="99"/>
      <c r="I1958" s="60"/>
      <c r="J1958" s="70"/>
      <c r="K1958" s="85"/>
      <c r="L1958" s="59"/>
      <c r="M1958" s="100"/>
      <c r="N1958" s="86"/>
      <c r="O1958" s="86"/>
      <c r="P1958" s="86"/>
      <c r="Q1958" s="61"/>
      <c r="R1958" s="61"/>
      <c r="S1958" s="62"/>
      <c r="T1958" s="59"/>
      <c r="U1958" s="59"/>
      <c r="V1958" s="59"/>
    </row>
    <row r="1959" spans="2:22" x14ac:dyDescent="0.4">
      <c r="G1959" s="59"/>
      <c r="H1959" s="99"/>
      <c r="I1959" s="60"/>
      <c r="J1959" s="70"/>
      <c r="K1959" s="85"/>
      <c r="L1959" s="59"/>
      <c r="M1959" s="100"/>
      <c r="N1959" s="86"/>
      <c r="O1959" s="86"/>
      <c r="P1959" s="86"/>
      <c r="Q1959" s="61"/>
      <c r="R1959" s="61"/>
      <c r="S1959" s="62"/>
      <c r="T1959" s="59"/>
      <c r="U1959" s="59"/>
      <c r="V1959" s="59"/>
    </row>
    <row r="1960" spans="2:22" x14ac:dyDescent="0.4">
      <c r="G1960" s="59"/>
      <c r="H1960" s="99"/>
      <c r="I1960" s="60"/>
      <c r="J1960" s="70"/>
      <c r="K1960" s="85"/>
      <c r="L1960" s="59"/>
      <c r="M1960" s="100"/>
      <c r="N1960" s="86"/>
      <c r="O1960" s="86"/>
      <c r="P1960" s="86"/>
      <c r="Q1960" s="61"/>
      <c r="R1960" s="61"/>
      <c r="S1960" s="62"/>
      <c r="T1960" s="59"/>
      <c r="U1960" s="59"/>
      <c r="V1960" s="59"/>
    </row>
    <row r="1961" spans="2:22" x14ac:dyDescent="0.4">
      <c r="G1961" s="59"/>
      <c r="H1961" s="99"/>
      <c r="I1961" s="60"/>
      <c r="J1961" s="70"/>
      <c r="K1961" s="85"/>
      <c r="L1961" s="59"/>
      <c r="M1961" s="100"/>
      <c r="N1961" s="86"/>
      <c r="O1961" s="86"/>
      <c r="P1961" s="86"/>
      <c r="Q1961" s="61"/>
      <c r="R1961" s="61"/>
      <c r="S1961" s="62"/>
      <c r="T1961" s="59"/>
      <c r="U1961" s="59"/>
      <c r="V1961" s="59"/>
    </row>
    <row r="1962" spans="2:22" x14ac:dyDescent="0.4">
      <c r="G1962" s="59"/>
      <c r="H1962" s="99"/>
      <c r="I1962" s="60"/>
      <c r="J1962" s="70"/>
      <c r="K1962" s="85"/>
      <c r="L1962" s="59"/>
      <c r="M1962" s="100"/>
      <c r="N1962" s="86"/>
      <c r="O1962" s="86"/>
      <c r="P1962" s="86"/>
      <c r="Q1962" s="61"/>
      <c r="R1962" s="61"/>
      <c r="S1962" s="62"/>
      <c r="T1962" s="59"/>
      <c r="U1962" s="59"/>
      <c r="V1962" s="59"/>
    </row>
    <row r="1963" spans="2:22" x14ac:dyDescent="0.4">
      <c r="G1963" s="59"/>
      <c r="H1963" s="99"/>
      <c r="I1963" s="60"/>
      <c r="J1963" s="70"/>
      <c r="K1963" s="85"/>
      <c r="L1963" s="59"/>
      <c r="M1963" s="100"/>
      <c r="N1963" s="86"/>
      <c r="O1963" s="86"/>
      <c r="P1963" s="86"/>
      <c r="Q1963" s="61"/>
      <c r="R1963" s="61"/>
      <c r="S1963" s="62"/>
      <c r="T1963" s="59"/>
      <c r="U1963" s="59"/>
      <c r="V1963" s="59"/>
    </row>
    <row r="1964" spans="2:22" x14ac:dyDescent="0.4">
      <c r="G1964" s="59"/>
      <c r="H1964" s="99"/>
      <c r="I1964" s="60"/>
      <c r="J1964" s="70"/>
      <c r="K1964" s="85"/>
      <c r="L1964" s="59"/>
      <c r="M1964" s="100"/>
      <c r="N1964" s="86"/>
      <c r="O1964" s="86"/>
      <c r="P1964" s="86"/>
      <c r="Q1964" s="61"/>
      <c r="R1964" s="61"/>
      <c r="S1964" s="62"/>
      <c r="T1964" s="59"/>
      <c r="U1964" s="59"/>
      <c r="V1964" s="59"/>
    </row>
    <row r="1965" spans="2:22" ht="17.5" customHeight="1" thickBot="1" x14ac:dyDescent="0.45">
      <c r="G1965" s="59"/>
      <c r="H1965" s="99"/>
      <c r="I1965" s="60"/>
      <c r="J1965" s="70"/>
      <c r="K1965" s="85"/>
      <c r="L1965" s="59"/>
      <c r="M1965" s="100"/>
      <c r="N1965" s="86"/>
      <c r="O1965" s="86"/>
      <c r="P1965" s="86"/>
      <c r="Q1965" s="61"/>
      <c r="R1965" s="61"/>
      <c r="S1965" s="62"/>
      <c r="T1965" s="59"/>
      <c r="U1965" s="59"/>
      <c r="V1965" s="59"/>
    </row>
    <row r="1966" spans="2:22" x14ac:dyDescent="0.4">
      <c r="G1966" s="59"/>
      <c r="H1966" s="99"/>
      <c r="I1966" s="60"/>
      <c r="J1966" s="70"/>
      <c r="K1966" s="85"/>
      <c r="L1966" s="59"/>
      <c r="M1966" s="100"/>
      <c r="N1966" s="86"/>
      <c r="O1966" s="86"/>
      <c r="P1966" s="86"/>
      <c r="Q1966" s="61"/>
      <c r="R1966" s="61"/>
      <c r="S1966" s="62"/>
      <c r="T1966" s="59"/>
      <c r="U1966" s="59"/>
      <c r="V1966" s="59"/>
    </row>
    <row r="1967" spans="2:22" x14ac:dyDescent="0.4">
      <c r="G1967" s="59"/>
      <c r="H1967" s="99"/>
      <c r="I1967" s="60"/>
      <c r="J1967" s="70"/>
      <c r="K1967" s="85"/>
      <c r="L1967" s="59"/>
      <c r="M1967" s="100"/>
      <c r="N1967" s="86"/>
      <c r="O1967" s="86"/>
      <c r="P1967" s="86"/>
      <c r="Q1967" s="61"/>
      <c r="R1967" s="61"/>
      <c r="S1967" s="62"/>
      <c r="T1967" s="59"/>
      <c r="U1967" s="59"/>
      <c r="V1967" s="59"/>
    </row>
    <row r="1968" spans="2:22" x14ac:dyDescent="0.4">
      <c r="G1968" s="59"/>
      <c r="H1968" s="99"/>
      <c r="I1968" s="60"/>
      <c r="J1968" s="70"/>
      <c r="K1968" s="85"/>
      <c r="L1968" s="59"/>
      <c r="M1968" s="100"/>
      <c r="N1968" s="86"/>
      <c r="O1968" s="86"/>
      <c r="P1968" s="86"/>
      <c r="Q1968" s="61"/>
      <c r="R1968" s="61"/>
      <c r="S1968" s="62"/>
      <c r="T1968" s="59"/>
      <c r="U1968" s="59"/>
      <c r="V1968" s="59"/>
    </row>
    <row r="1969" spans="7:22" x14ac:dyDescent="0.4">
      <c r="G1969" s="59"/>
      <c r="H1969" s="99"/>
      <c r="I1969" s="60"/>
      <c r="J1969" s="70"/>
      <c r="K1969" s="85"/>
      <c r="L1969" s="59"/>
      <c r="M1969" s="100"/>
      <c r="N1969" s="86"/>
      <c r="O1969" s="86"/>
      <c r="P1969" s="86"/>
      <c r="Q1969" s="61"/>
      <c r="R1969" s="61"/>
      <c r="S1969" s="62"/>
      <c r="T1969" s="59"/>
      <c r="U1969" s="59"/>
      <c r="V1969" s="59"/>
    </row>
    <row r="1970" spans="7:22" x14ac:dyDescent="0.4">
      <c r="G1970" s="59"/>
      <c r="H1970" s="99"/>
      <c r="I1970" s="60"/>
      <c r="J1970" s="70"/>
      <c r="K1970" s="85"/>
      <c r="L1970" s="59"/>
      <c r="M1970" s="100"/>
      <c r="N1970" s="86"/>
      <c r="O1970" s="86"/>
      <c r="P1970" s="86"/>
      <c r="Q1970" s="61"/>
      <c r="R1970" s="61"/>
      <c r="S1970" s="62"/>
      <c r="T1970" s="59"/>
      <c r="U1970" s="59"/>
      <c r="V1970" s="59"/>
    </row>
    <row r="1971" spans="7:22" x14ac:dyDescent="0.4">
      <c r="G1971" s="59"/>
      <c r="H1971" s="99"/>
      <c r="I1971" s="60"/>
      <c r="J1971" s="70"/>
      <c r="K1971" s="85"/>
      <c r="L1971" s="59"/>
      <c r="M1971" s="100"/>
      <c r="N1971" s="86"/>
      <c r="O1971" s="86"/>
      <c r="P1971" s="86"/>
      <c r="Q1971" s="61"/>
      <c r="R1971" s="61"/>
      <c r="S1971" s="62"/>
      <c r="T1971" s="59"/>
      <c r="U1971" s="59"/>
      <c r="V1971" s="59"/>
    </row>
    <row r="1972" spans="7:22" x14ac:dyDescent="0.4">
      <c r="G1972" s="59"/>
      <c r="H1972" s="99"/>
      <c r="I1972" s="60"/>
      <c r="J1972" s="70"/>
      <c r="K1972" s="85"/>
      <c r="L1972" s="59"/>
      <c r="M1972" s="100"/>
      <c r="N1972" s="86"/>
      <c r="O1972" s="86"/>
      <c r="P1972" s="86"/>
      <c r="Q1972" s="61"/>
      <c r="R1972" s="61"/>
      <c r="S1972" s="62"/>
      <c r="T1972" s="59"/>
      <c r="U1972" s="59"/>
      <c r="V1972" s="59"/>
    </row>
    <row r="1973" spans="7:22" x14ac:dyDescent="0.4">
      <c r="G1973" s="59"/>
      <c r="H1973" s="99"/>
      <c r="I1973" s="60"/>
      <c r="J1973" s="70"/>
      <c r="K1973" s="85"/>
      <c r="L1973" s="59"/>
      <c r="M1973" s="100"/>
      <c r="N1973" s="86"/>
      <c r="O1973" s="86"/>
      <c r="P1973" s="86"/>
      <c r="Q1973" s="61"/>
      <c r="R1973" s="61"/>
      <c r="S1973" s="62"/>
      <c r="T1973" s="59"/>
      <c r="U1973" s="59"/>
      <c r="V1973" s="59"/>
    </row>
    <row r="1974" spans="7:22" x14ac:dyDescent="0.4">
      <c r="G1974" s="59"/>
      <c r="H1974" s="99"/>
      <c r="I1974" s="60"/>
      <c r="J1974" s="70"/>
      <c r="K1974" s="85"/>
      <c r="L1974" s="59"/>
      <c r="M1974" s="100"/>
      <c r="N1974" s="86"/>
      <c r="O1974" s="86"/>
      <c r="P1974" s="86"/>
      <c r="Q1974" s="61"/>
      <c r="R1974" s="61"/>
      <c r="S1974" s="62"/>
      <c r="T1974" s="59"/>
      <c r="U1974" s="59"/>
      <c r="V1974" s="59"/>
    </row>
    <row r="1975" spans="7:22" x14ac:dyDescent="0.4">
      <c r="G1975" s="59"/>
      <c r="H1975" s="99"/>
      <c r="I1975" s="60"/>
      <c r="J1975" s="70"/>
      <c r="K1975" s="85"/>
      <c r="L1975" s="59"/>
      <c r="M1975" s="100"/>
      <c r="N1975" s="86"/>
      <c r="O1975" s="86"/>
      <c r="P1975" s="86"/>
      <c r="Q1975" s="61"/>
      <c r="R1975" s="61"/>
      <c r="S1975" s="62"/>
      <c r="T1975" s="59"/>
      <c r="U1975" s="59"/>
      <c r="V1975" s="59"/>
    </row>
    <row r="1976" spans="7:22" x14ac:dyDescent="0.4">
      <c r="G1976" s="59"/>
      <c r="H1976" s="99"/>
      <c r="I1976" s="60"/>
      <c r="J1976" s="70"/>
      <c r="K1976" s="85"/>
      <c r="L1976" s="59"/>
      <c r="M1976" s="100"/>
      <c r="N1976" s="86"/>
      <c r="O1976" s="86"/>
      <c r="P1976" s="86"/>
      <c r="Q1976" s="61"/>
      <c r="R1976" s="61"/>
      <c r="S1976" s="62"/>
      <c r="T1976" s="59"/>
      <c r="U1976" s="59"/>
      <c r="V1976" s="59"/>
    </row>
    <row r="1977" spans="7:22" x14ac:dyDescent="0.4">
      <c r="G1977" s="59"/>
      <c r="H1977" s="99"/>
      <c r="I1977" s="60"/>
      <c r="J1977" s="70"/>
      <c r="K1977" s="85"/>
      <c r="L1977" s="59"/>
      <c r="M1977" s="100"/>
      <c r="N1977" s="86"/>
      <c r="O1977" s="86"/>
      <c r="P1977" s="86"/>
      <c r="Q1977" s="61"/>
      <c r="R1977" s="61"/>
      <c r="S1977" s="62"/>
      <c r="T1977" s="59"/>
      <c r="U1977" s="59"/>
      <c r="V1977" s="59"/>
    </row>
    <row r="1978" spans="7:22" x14ac:dyDescent="0.4">
      <c r="G1978" s="59"/>
      <c r="H1978" s="99"/>
      <c r="I1978" s="60"/>
      <c r="J1978" s="70"/>
      <c r="K1978" s="85"/>
      <c r="L1978" s="59"/>
      <c r="M1978" s="100"/>
      <c r="N1978" s="86"/>
      <c r="O1978" s="86"/>
      <c r="P1978" s="86"/>
      <c r="Q1978" s="61"/>
      <c r="R1978" s="61"/>
      <c r="S1978" s="62"/>
      <c r="T1978" s="59"/>
      <c r="U1978" s="59"/>
      <c r="V1978" s="59"/>
    </row>
    <row r="1979" spans="7:22" x14ac:dyDescent="0.4">
      <c r="G1979" s="59"/>
      <c r="H1979" s="99"/>
      <c r="I1979" s="60"/>
      <c r="J1979" s="70"/>
      <c r="K1979" s="85"/>
      <c r="L1979" s="59"/>
      <c r="M1979" s="100"/>
      <c r="N1979" s="86"/>
      <c r="O1979" s="86"/>
      <c r="P1979" s="86"/>
      <c r="Q1979" s="61"/>
      <c r="R1979" s="61"/>
      <c r="S1979" s="62"/>
      <c r="T1979" s="59"/>
      <c r="U1979" s="59"/>
      <c r="V1979" s="59"/>
    </row>
    <row r="1980" spans="7:22" x14ac:dyDescent="0.4">
      <c r="G1980" s="59"/>
      <c r="H1980" s="99"/>
      <c r="I1980" s="60"/>
      <c r="J1980" s="70"/>
      <c r="K1980" s="85"/>
      <c r="L1980" s="59"/>
      <c r="M1980" s="100"/>
      <c r="N1980" s="86"/>
      <c r="O1980" s="86"/>
      <c r="P1980" s="86"/>
      <c r="Q1980" s="61"/>
      <c r="R1980" s="61"/>
      <c r="S1980" s="62"/>
      <c r="T1980" s="59"/>
      <c r="U1980" s="59"/>
      <c r="V1980" s="59"/>
    </row>
    <row r="1981" spans="7:22" x14ac:dyDescent="0.4">
      <c r="G1981" s="59"/>
      <c r="H1981" s="99"/>
      <c r="I1981" s="60"/>
      <c r="J1981" s="70"/>
      <c r="K1981" s="85"/>
      <c r="L1981" s="59"/>
      <c r="M1981" s="100"/>
      <c r="N1981" s="86"/>
      <c r="O1981" s="86"/>
      <c r="P1981" s="86"/>
      <c r="Q1981" s="61"/>
      <c r="R1981" s="61"/>
      <c r="S1981" s="62"/>
      <c r="T1981" s="59"/>
      <c r="U1981" s="59"/>
      <c r="V1981" s="59"/>
    </row>
    <row r="1982" spans="7:22" x14ac:dyDescent="0.4">
      <c r="G1982" s="59"/>
      <c r="H1982" s="99"/>
      <c r="I1982" s="60"/>
      <c r="J1982" s="70"/>
      <c r="K1982" s="85"/>
      <c r="L1982" s="59"/>
      <c r="M1982" s="100"/>
      <c r="N1982" s="86"/>
      <c r="O1982" s="86"/>
      <c r="P1982" s="86"/>
      <c r="Q1982" s="61"/>
      <c r="R1982" s="61"/>
      <c r="S1982" s="62"/>
      <c r="T1982" s="59"/>
      <c r="U1982" s="59"/>
      <c r="V1982" s="59"/>
    </row>
    <row r="1983" spans="7:22" x14ac:dyDescent="0.4">
      <c r="G1983" s="59"/>
      <c r="H1983" s="99"/>
      <c r="I1983" s="60"/>
      <c r="J1983" s="70"/>
      <c r="K1983" s="85"/>
      <c r="L1983" s="59"/>
      <c r="M1983" s="100"/>
      <c r="N1983" s="86"/>
      <c r="O1983" s="86"/>
      <c r="P1983" s="86"/>
      <c r="Q1983" s="61"/>
      <c r="R1983" s="61"/>
      <c r="S1983" s="62"/>
      <c r="T1983" s="59"/>
      <c r="U1983" s="59"/>
      <c r="V1983" s="59"/>
    </row>
    <row r="1984" spans="7:22" x14ac:dyDescent="0.4">
      <c r="G1984" s="59"/>
      <c r="H1984" s="99"/>
      <c r="I1984" s="60"/>
      <c r="J1984" s="70"/>
      <c r="K1984" s="85"/>
      <c r="L1984" s="59"/>
      <c r="M1984" s="100"/>
      <c r="N1984" s="86"/>
      <c r="O1984" s="86"/>
      <c r="P1984" s="86"/>
      <c r="Q1984" s="61"/>
      <c r="R1984" s="61"/>
      <c r="S1984" s="62"/>
      <c r="T1984" s="59"/>
      <c r="U1984" s="59"/>
      <c r="V1984" s="59"/>
    </row>
    <row r="1985" spans="1:22" x14ac:dyDescent="0.4">
      <c r="G1985" s="59"/>
      <c r="H1985" s="99"/>
      <c r="I1985" s="60"/>
      <c r="J1985" s="70"/>
      <c r="K1985" s="85"/>
      <c r="L1985" s="59"/>
      <c r="M1985" s="100"/>
      <c r="N1985" s="86"/>
      <c r="O1985" s="86"/>
      <c r="P1985" s="86"/>
      <c r="Q1985" s="61"/>
      <c r="R1985" s="61"/>
      <c r="S1985" s="62"/>
      <c r="T1985" s="59"/>
      <c r="U1985" s="59"/>
      <c r="V1985" s="59"/>
    </row>
    <row r="1986" spans="1:22" x14ac:dyDescent="0.4">
      <c r="G1986" s="59"/>
      <c r="H1986" s="99"/>
      <c r="I1986" s="60"/>
      <c r="J1986" s="70"/>
      <c r="K1986" s="85"/>
      <c r="L1986" s="59"/>
      <c r="M1986" s="100"/>
      <c r="N1986" s="86"/>
      <c r="O1986" s="86"/>
      <c r="P1986" s="86"/>
      <c r="Q1986" s="61"/>
      <c r="R1986" s="61"/>
      <c r="S1986" s="62"/>
      <c r="T1986" s="59"/>
      <c r="U1986" s="59"/>
      <c r="V1986" s="59"/>
    </row>
    <row r="1987" spans="1:22" x14ac:dyDescent="0.4">
      <c r="G1987" s="59"/>
      <c r="H1987" s="99"/>
      <c r="I1987" s="60"/>
      <c r="J1987" s="70"/>
      <c r="K1987" s="85"/>
      <c r="L1987" s="59"/>
      <c r="M1987" s="100"/>
      <c r="N1987" s="86"/>
      <c r="O1987" s="86"/>
      <c r="P1987" s="86"/>
      <c r="Q1987" s="61"/>
      <c r="R1987" s="61"/>
      <c r="S1987" s="62"/>
      <c r="T1987" s="59"/>
      <c r="U1987" s="59"/>
      <c r="V1987" s="59"/>
    </row>
    <row r="1988" spans="1:22" x14ac:dyDescent="0.4">
      <c r="G1988" s="59"/>
      <c r="H1988" s="99"/>
      <c r="I1988" s="60"/>
      <c r="J1988" s="70"/>
      <c r="K1988" s="85"/>
      <c r="L1988" s="59"/>
      <c r="M1988" s="100"/>
      <c r="N1988" s="86"/>
      <c r="O1988" s="86"/>
      <c r="P1988" s="86"/>
      <c r="Q1988" s="61"/>
      <c r="R1988" s="61"/>
      <c r="S1988" s="62"/>
      <c r="T1988" s="59"/>
      <c r="U1988" s="59"/>
      <c r="V1988" s="59"/>
    </row>
    <row r="1989" spans="1:22" x14ac:dyDescent="0.4">
      <c r="G1989" s="59"/>
      <c r="H1989" s="99"/>
      <c r="I1989" s="60"/>
      <c r="J1989" s="70"/>
      <c r="K1989" s="85"/>
      <c r="L1989" s="59"/>
      <c r="M1989" s="100"/>
      <c r="N1989" s="86"/>
      <c r="O1989" s="86"/>
      <c r="P1989" s="86"/>
      <c r="Q1989" s="61"/>
      <c r="R1989" s="61"/>
      <c r="S1989" s="62"/>
      <c r="T1989" s="59"/>
      <c r="U1989" s="59"/>
      <c r="V1989" s="59"/>
    </row>
    <row r="1990" spans="1:22" x14ac:dyDescent="0.4">
      <c r="G1990" s="59"/>
      <c r="H1990" s="99"/>
      <c r="I1990" s="60"/>
      <c r="J1990" s="70"/>
      <c r="K1990" s="85"/>
      <c r="L1990" s="59"/>
      <c r="M1990" s="100"/>
      <c r="N1990" s="86"/>
      <c r="O1990" s="86"/>
      <c r="P1990" s="86"/>
      <c r="Q1990" s="61"/>
      <c r="R1990" s="61"/>
      <c r="S1990" s="62"/>
      <c r="T1990" s="59"/>
      <c r="U1990" s="59"/>
      <c r="V1990" s="59"/>
    </row>
    <row r="1991" spans="1:22" x14ac:dyDescent="0.4">
      <c r="G1991" s="59"/>
      <c r="H1991" s="99"/>
      <c r="I1991" s="60"/>
      <c r="J1991" s="70"/>
      <c r="K1991" s="85"/>
      <c r="L1991" s="59"/>
      <c r="M1991" s="100"/>
      <c r="N1991" s="86"/>
      <c r="O1991" s="86"/>
      <c r="P1991" s="86"/>
      <c r="Q1991" s="61"/>
      <c r="R1991" s="61"/>
      <c r="S1991" s="62"/>
      <c r="T1991" s="59"/>
      <c r="U1991" s="59"/>
      <c r="V1991" s="59"/>
    </row>
    <row r="1992" spans="1:22" x14ac:dyDescent="0.4">
      <c r="G1992" s="59"/>
      <c r="H1992" s="99"/>
      <c r="I1992" s="60"/>
      <c r="J1992" s="70"/>
      <c r="K1992" s="85"/>
      <c r="L1992" s="59"/>
      <c r="M1992" s="100"/>
      <c r="N1992" s="86"/>
      <c r="O1992" s="86"/>
      <c r="P1992" s="86"/>
      <c r="Q1992" s="61"/>
      <c r="R1992" s="61"/>
      <c r="S1992" s="62"/>
      <c r="T1992" s="59"/>
      <c r="U1992" s="59"/>
      <c r="V1992" s="59"/>
    </row>
    <row r="1993" spans="1:22" x14ac:dyDescent="0.4">
      <c r="G1993" s="59"/>
      <c r="H1993" s="99"/>
      <c r="I1993" s="60"/>
      <c r="J1993" s="70"/>
      <c r="K1993" s="85"/>
      <c r="L1993" s="59"/>
      <c r="M1993" s="100"/>
      <c r="N1993" s="86"/>
      <c r="O1993" s="86"/>
      <c r="P1993" s="86"/>
      <c r="Q1993" s="61"/>
      <c r="R1993" s="61"/>
      <c r="S1993" s="62"/>
      <c r="T1993" s="59"/>
      <c r="U1993" s="59"/>
      <c r="V1993" s="59"/>
    </row>
    <row r="1994" spans="1:22" x14ac:dyDescent="0.4">
      <c r="G1994" s="59"/>
      <c r="H1994" s="99"/>
      <c r="I1994" s="60"/>
      <c r="J1994" s="70"/>
      <c r="K1994" s="85"/>
      <c r="L1994" s="59"/>
      <c r="M1994" s="100"/>
      <c r="N1994" s="86"/>
      <c r="O1994" s="86"/>
      <c r="P1994" s="86"/>
      <c r="Q1994" s="61"/>
      <c r="R1994" s="61"/>
      <c r="S1994" s="62"/>
      <c r="T1994" s="59"/>
      <c r="U1994" s="59"/>
      <c r="V1994" s="59"/>
    </row>
    <row r="1995" spans="1:22" ht="17.5" customHeight="1" thickBot="1" x14ac:dyDescent="0.45">
      <c r="G1995" s="59"/>
      <c r="H1995" s="99"/>
      <c r="I1995" s="60"/>
      <c r="J1995" s="70"/>
      <c r="K1995" s="85"/>
      <c r="L1995" s="59"/>
      <c r="M1995" s="100"/>
      <c r="N1995" s="86"/>
      <c r="O1995" s="86"/>
      <c r="P1995" s="86"/>
      <c r="Q1995" s="61"/>
      <c r="R1995" s="61"/>
      <c r="S1995" s="62"/>
      <c r="T1995" s="59"/>
      <c r="U1995" s="59"/>
      <c r="V1995" s="59"/>
    </row>
    <row r="1996" spans="1:22" x14ac:dyDescent="0.4">
      <c r="G1996" s="59"/>
      <c r="H1996" s="99"/>
      <c r="I1996" s="60"/>
      <c r="J1996" s="70"/>
      <c r="K1996" s="85"/>
      <c r="L1996" s="59"/>
      <c r="M1996" s="100"/>
      <c r="N1996" s="86"/>
      <c r="O1996" s="86"/>
      <c r="P1996" s="86"/>
      <c r="Q1996" s="61"/>
      <c r="R1996" s="61"/>
      <c r="S1996" s="62"/>
      <c r="T1996" s="59"/>
      <c r="U1996" s="59"/>
      <c r="V1996" s="59"/>
    </row>
    <row r="1997" spans="1:22" ht="17.5" customHeight="1" thickBot="1" x14ac:dyDescent="0.45">
      <c r="A1997" s="4"/>
      <c r="G1997" s="59"/>
      <c r="H1997" s="99"/>
      <c r="I1997" s="60"/>
      <c r="J1997" s="70"/>
      <c r="K1997" s="85"/>
      <c r="L1997" s="85"/>
      <c r="M1997" s="100"/>
      <c r="N1997" s="101"/>
      <c r="O1997" s="86"/>
      <c r="P1997" s="86"/>
      <c r="Q1997" s="61"/>
      <c r="R1997" s="63"/>
      <c r="S1997" s="62"/>
      <c r="T1997" s="59"/>
      <c r="U1997" s="59"/>
      <c r="V1997" s="59"/>
    </row>
    <row r="1998" spans="1:22" ht="17.5" customHeight="1" thickTop="1" x14ac:dyDescent="0.4">
      <c r="G1998" s="59"/>
      <c r="H1998" s="99"/>
      <c r="I1998" s="60"/>
      <c r="J1998" s="70"/>
      <c r="K1998" s="85"/>
      <c r="L1998" s="59"/>
      <c r="M1998" s="100"/>
      <c r="N1998" s="86"/>
      <c r="O1998" s="86"/>
      <c r="P1998" s="86"/>
      <c r="Q1998" s="61"/>
      <c r="R1998" s="61"/>
      <c r="S1998" s="62"/>
      <c r="T1998" s="59"/>
      <c r="U1998" s="59"/>
      <c r="V1998" s="59"/>
    </row>
    <row r="1999" spans="1:22" x14ac:dyDescent="0.4">
      <c r="G1999" s="59"/>
      <c r="H1999" s="99"/>
      <c r="I1999" s="60"/>
      <c r="J1999" s="70"/>
      <c r="K1999" s="85"/>
      <c r="L1999" s="59"/>
      <c r="M1999" s="100"/>
      <c r="N1999" s="86"/>
      <c r="O1999" s="86"/>
      <c r="P1999" s="86"/>
      <c r="Q1999" s="61"/>
      <c r="R1999" s="61"/>
      <c r="S1999" s="62"/>
      <c r="T1999" s="59"/>
      <c r="U1999" s="59"/>
      <c r="V1999" s="59"/>
    </row>
    <row r="2000" spans="1:22" x14ac:dyDescent="0.4">
      <c r="G2000" s="59"/>
      <c r="H2000" s="99"/>
      <c r="I2000" s="60"/>
      <c r="J2000" s="70"/>
      <c r="K2000" s="85"/>
      <c r="L2000" s="59"/>
      <c r="M2000" s="100"/>
      <c r="N2000" s="86"/>
      <c r="O2000" s="86"/>
      <c r="P2000" s="86"/>
      <c r="Q2000" s="61"/>
      <c r="R2000" s="61"/>
      <c r="S2000" s="62"/>
      <c r="T2000" s="59"/>
      <c r="U2000" s="59"/>
      <c r="V2000" s="59"/>
    </row>
    <row r="2001" spans="2:22" x14ac:dyDescent="0.4">
      <c r="G2001" s="59"/>
      <c r="H2001" s="99"/>
      <c r="I2001" s="60"/>
      <c r="J2001" s="70"/>
      <c r="K2001" s="85"/>
      <c r="L2001" s="59"/>
      <c r="M2001" s="100"/>
      <c r="N2001" s="86"/>
      <c r="O2001" s="86"/>
      <c r="P2001" s="86"/>
      <c r="Q2001" s="61"/>
      <c r="R2001" s="61"/>
      <c r="S2001" s="62"/>
      <c r="T2001" s="59"/>
      <c r="U2001" s="59"/>
      <c r="V2001" s="59"/>
    </row>
    <row r="2002" spans="2:22" x14ac:dyDescent="0.4">
      <c r="G2002" s="59"/>
      <c r="H2002" s="99"/>
      <c r="I2002" s="60"/>
      <c r="J2002" s="70"/>
      <c r="K2002" s="85"/>
      <c r="L2002" s="59"/>
      <c r="M2002" s="100"/>
      <c r="N2002" s="86"/>
      <c r="O2002" s="86"/>
      <c r="P2002" s="86"/>
      <c r="Q2002" s="61"/>
      <c r="R2002" s="61"/>
      <c r="S2002" s="62"/>
      <c r="T2002" s="59"/>
      <c r="U2002" s="59"/>
      <c r="V2002" s="59"/>
    </row>
    <row r="2003" spans="2:22" x14ac:dyDescent="0.4">
      <c r="G2003" s="59"/>
      <c r="H2003" s="99"/>
      <c r="I2003" s="60"/>
      <c r="J2003" s="70"/>
      <c r="K2003" s="85"/>
      <c r="L2003" s="59"/>
      <c r="M2003" s="100"/>
      <c r="N2003" s="86"/>
      <c r="O2003" s="86"/>
      <c r="P2003" s="86"/>
      <c r="Q2003" s="61"/>
      <c r="R2003" s="61"/>
      <c r="S2003" s="62"/>
      <c r="T2003" s="59"/>
      <c r="U2003" s="59"/>
      <c r="V2003" s="59"/>
    </row>
    <row r="2004" spans="2:22" x14ac:dyDescent="0.4">
      <c r="E2004" s="4"/>
      <c r="F2004" s="4"/>
      <c r="G2004" s="59"/>
      <c r="H2004" s="99"/>
      <c r="I2004" s="60"/>
      <c r="J2004" s="70"/>
      <c r="K2004" s="85"/>
      <c r="L2004" s="59"/>
      <c r="M2004" s="100"/>
      <c r="N2004" s="86"/>
      <c r="O2004" s="86"/>
      <c r="P2004" s="86"/>
      <c r="Q2004" s="61"/>
      <c r="R2004" s="61"/>
      <c r="S2004" s="62"/>
      <c r="T2004" s="59"/>
      <c r="U2004" s="59"/>
      <c r="V2004" s="59"/>
    </row>
    <row r="2005" spans="2:22" x14ac:dyDescent="0.4">
      <c r="B2005" s="27"/>
      <c r="C2005" s="4"/>
      <c r="D2005" s="4"/>
      <c r="G2005" s="59"/>
      <c r="H2005" s="99"/>
      <c r="I2005" s="60"/>
      <c r="J2005" s="70"/>
      <c r="K2005" s="85"/>
      <c r="L2005" s="59"/>
      <c r="M2005" s="100"/>
      <c r="N2005" s="86"/>
      <c r="O2005" s="86"/>
      <c r="P2005" s="86"/>
      <c r="Q2005" s="61"/>
      <c r="R2005" s="61"/>
      <c r="S2005" s="62"/>
      <c r="T2005" s="59"/>
      <c r="U2005" s="59"/>
      <c r="V2005" s="59"/>
    </row>
    <row r="2006" spans="2:22" x14ac:dyDescent="0.4">
      <c r="G2006" s="59"/>
      <c r="H2006" s="99"/>
      <c r="I2006" s="60"/>
      <c r="J2006" s="70"/>
      <c r="K2006" s="85"/>
      <c r="L2006" s="59"/>
      <c r="M2006" s="100"/>
      <c r="N2006" s="86"/>
      <c r="O2006" s="86"/>
      <c r="P2006" s="86"/>
      <c r="Q2006" s="61"/>
      <c r="R2006" s="61"/>
      <c r="S2006" s="62"/>
      <c r="T2006" s="59"/>
      <c r="U2006" s="59"/>
      <c r="V2006" s="59"/>
    </row>
    <row r="2007" spans="2:22" x14ac:dyDescent="0.4">
      <c r="G2007" s="59"/>
      <c r="H2007" s="99"/>
      <c r="I2007" s="60"/>
      <c r="J2007" s="70"/>
      <c r="K2007" s="85"/>
      <c r="L2007" s="59"/>
      <c r="M2007" s="100"/>
      <c r="N2007" s="86"/>
      <c r="O2007" s="86"/>
      <c r="P2007" s="86"/>
      <c r="Q2007" s="61"/>
      <c r="R2007" s="61"/>
      <c r="S2007" s="62"/>
      <c r="T2007" s="59"/>
      <c r="U2007" s="59"/>
      <c r="V2007" s="59"/>
    </row>
    <row r="2008" spans="2:22" x14ac:dyDescent="0.4">
      <c r="G2008" s="59"/>
      <c r="H2008" s="99"/>
      <c r="I2008" s="60"/>
      <c r="J2008" s="70"/>
      <c r="K2008" s="85"/>
      <c r="L2008" s="59"/>
      <c r="M2008" s="100"/>
      <c r="N2008" s="86"/>
      <c r="O2008" s="86"/>
      <c r="P2008" s="86"/>
      <c r="Q2008" s="61"/>
      <c r="R2008" s="61"/>
      <c r="S2008" s="62"/>
      <c r="T2008" s="59"/>
      <c r="U2008" s="59"/>
      <c r="V2008" s="59"/>
    </row>
    <row r="2009" spans="2:22" x14ac:dyDescent="0.4">
      <c r="G2009" s="59"/>
      <c r="H2009" s="99"/>
      <c r="I2009" s="60"/>
      <c r="J2009" s="70"/>
      <c r="K2009" s="85"/>
      <c r="L2009" s="59"/>
      <c r="M2009" s="100"/>
      <c r="N2009" s="86"/>
      <c r="O2009" s="86"/>
      <c r="P2009" s="86"/>
      <c r="Q2009" s="61"/>
      <c r="R2009" s="61"/>
      <c r="S2009" s="62"/>
      <c r="T2009" s="59"/>
      <c r="U2009" s="59"/>
      <c r="V2009" s="59"/>
    </row>
    <row r="2010" spans="2:22" x14ac:dyDescent="0.4">
      <c r="G2010" s="59"/>
      <c r="H2010" s="99"/>
      <c r="I2010" s="60"/>
      <c r="J2010" s="70"/>
      <c r="K2010" s="85"/>
      <c r="L2010" s="59"/>
      <c r="M2010" s="100"/>
      <c r="N2010" s="86"/>
      <c r="O2010" s="86"/>
      <c r="P2010" s="86"/>
      <c r="Q2010" s="61"/>
      <c r="R2010" s="61"/>
      <c r="S2010" s="62"/>
      <c r="T2010" s="59"/>
      <c r="U2010" s="59"/>
      <c r="V2010" s="59"/>
    </row>
    <row r="2011" spans="2:22" x14ac:dyDescent="0.4">
      <c r="G2011" s="59"/>
      <c r="H2011" s="99"/>
      <c r="I2011" s="60"/>
      <c r="J2011" s="70"/>
      <c r="K2011" s="85"/>
      <c r="L2011" s="59"/>
      <c r="M2011" s="100"/>
      <c r="N2011" s="86"/>
      <c r="O2011" s="86"/>
      <c r="P2011" s="86"/>
      <c r="Q2011" s="61"/>
      <c r="R2011" s="61"/>
      <c r="S2011" s="62"/>
      <c r="T2011" s="59"/>
      <c r="U2011" s="59"/>
      <c r="V2011" s="59"/>
    </row>
    <row r="2012" spans="2:22" x14ac:dyDescent="0.4">
      <c r="G2012" s="59"/>
      <c r="H2012" s="99"/>
      <c r="I2012" s="60"/>
      <c r="J2012" s="70"/>
      <c r="K2012" s="85"/>
      <c r="L2012" s="59"/>
      <c r="M2012" s="100"/>
      <c r="N2012" s="86"/>
      <c r="O2012" s="86"/>
      <c r="P2012" s="86"/>
      <c r="Q2012" s="61"/>
      <c r="R2012" s="61"/>
      <c r="S2012" s="62"/>
      <c r="T2012" s="59"/>
      <c r="U2012" s="59"/>
      <c r="V2012" s="59"/>
    </row>
    <row r="2013" spans="2:22" x14ac:dyDescent="0.4">
      <c r="G2013" s="59"/>
      <c r="H2013" s="99"/>
      <c r="I2013" s="60"/>
      <c r="J2013" s="70"/>
      <c r="K2013" s="85"/>
      <c r="L2013" s="59"/>
      <c r="M2013" s="100"/>
      <c r="N2013" s="86"/>
      <c r="O2013" s="86"/>
      <c r="P2013" s="86"/>
      <c r="Q2013" s="61"/>
      <c r="R2013" s="61"/>
      <c r="S2013" s="62"/>
      <c r="T2013" s="59"/>
      <c r="U2013" s="59"/>
      <c r="V2013" s="59"/>
    </row>
    <row r="2014" spans="2:22" x14ac:dyDescent="0.4">
      <c r="G2014" s="59"/>
      <c r="H2014" s="99"/>
      <c r="I2014" s="60"/>
      <c r="J2014" s="70"/>
      <c r="K2014" s="85"/>
      <c r="L2014" s="59"/>
      <c r="M2014" s="100"/>
      <c r="N2014" s="86"/>
      <c r="O2014" s="86"/>
      <c r="P2014" s="86"/>
      <c r="Q2014" s="61"/>
      <c r="R2014" s="61"/>
      <c r="S2014" s="62"/>
      <c r="T2014" s="59"/>
      <c r="U2014" s="59"/>
      <c r="V2014" s="59"/>
    </row>
    <row r="2015" spans="2:22" x14ac:dyDescent="0.4">
      <c r="G2015" s="59"/>
      <c r="H2015" s="99"/>
      <c r="I2015" s="60"/>
      <c r="J2015" s="70"/>
      <c r="K2015" s="85"/>
      <c r="L2015" s="59"/>
      <c r="M2015" s="100"/>
      <c r="N2015" s="86"/>
      <c r="O2015" s="86"/>
      <c r="P2015" s="86"/>
      <c r="Q2015" s="61"/>
      <c r="R2015" s="61"/>
      <c r="S2015" s="62"/>
      <c r="T2015" s="59"/>
      <c r="U2015" s="59"/>
      <c r="V2015" s="59"/>
    </row>
    <row r="2016" spans="2:22" x14ac:dyDescent="0.4">
      <c r="G2016" s="59"/>
      <c r="H2016" s="99"/>
      <c r="I2016" s="60"/>
      <c r="J2016" s="70"/>
      <c r="K2016" s="85"/>
      <c r="L2016" s="59"/>
      <c r="M2016" s="100"/>
      <c r="N2016" s="86"/>
      <c r="O2016" s="86"/>
      <c r="P2016" s="86"/>
      <c r="Q2016" s="61"/>
      <c r="R2016" s="61"/>
      <c r="S2016" s="62"/>
      <c r="T2016" s="59"/>
      <c r="U2016" s="59"/>
      <c r="V2016" s="59"/>
    </row>
    <row r="2017" spans="7:22" x14ac:dyDescent="0.4">
      <c r="G2017" s="59"/>
      <c r="H2017" s="99"/>
      <c r="I2017" s="60"/>
      <c r="J2017" s="70"/>
      <c r="K2017" s="85"/>
      <c r="L2017" s="59"/>
      <c r="M2017" s="100"/>
      <c r="N2017" s="86"/>
      <c r="O2017" s="86"/>
      <c r="P2017" s="86"/>
      <c r="Q2017" s="61"/>
      <c r="R2017" s="61"/>
      <c r="S2017" s="62"/>
      <c r="T2017" s="59"/>
      <c r="U2017" s="59"/>
      <c r="V2017" s="59"/>
    </row>
    <row r="2018" spans="7:22" x14ac:dyDescent="0.4">
      <c r="G2018" s="59"/>
      <c r="H2018" s="99"/>
      <c r="I2018" s="60"/>
      <c r="J2018" s="70"/>
      <c r="K2018" s="85"/>
      <c r="L2018" s="59"/>
      <c r="M2018" s="100"/>
      <c r="N2018" s="86"/>
      <c r="O2018" s="86"/>
      <c r="P2018" s="86"/>
      <c r="Q2018" s="61"/>
      <c r="R2018" s="61"/>
      <c r="S2018" s="62"/>
      <c r="T2018" s="59"/>
      <c r="U2018" s="59"/>
      <c r="V2018" s="59"/>
    </row>
    <row r="2019" spans="7:22" x14ac:dyDescent="0.4">
      <c r="G2019" s="59"/>
      <c r="H2019" s="99"/>
      <c r="I2019" s="60"/>
      <c r="J2019" s="70"/>
      <c r="K2019" s="85"/>
      <c r="L2019" s="59"/>
      <c r="M2019" s="100"/>
      <c r="N2019" s="86"/>
      <c r="O2019" s="86"/>
      <c r="P2019" s="86"/>
      <c r="Q2019" s="61"/>
      <c r="R2019" s="61"/>
      <c r="S2019" s="62"/>
      <c r="T2019" s="59"/>
      <c r="U2019" s="59"/>
      <c r="V2019" s="59"/>
    </row>
    <row r="2020" spans="7:22" x14ac:dyDescent="0.4">
      <c r="G2020" s="59"/>
      <c r="H2020" s="99"/>
      <c r="I2020" s="60"/>
      <c r="J2020" s="70"/>
      <c r="K2020" s="85"/>
      <c r="L2020" s="59"/>
      <c r="M2020" s="100"/>
      <c r="N2020" s="86"/>
      <c r="O2020" s="86"/>
      <c r="P2020" s="86"/>
      <c r="Q2020" s="61"/>
      <c r="R2020" s="61"/>
      <c r="S2020" s="62"/>
      <c r="T2020" s="59"/>
      <c r="U2020" s="59"/>
      <c r="V2020" s="59"/>
    </row>
    <row r="2021" spans="7:22" x14ac:dyDescent="0.4">
      <c r="G2021" s="59"/>
      <c r="H2021" s="99"/>
      <c r="I2021" s="60"/>
      <c r="J2021" s="70"/>
      <c r="K2021" s="85"/>
      <c r="L2021" s="59"/>
      <c r="M2021" s="100"/>
      <c r="N2021" s="86"/>
      <c r="O2021" s="86"/>
      <c r="P2021" s="86"/>
      <c r="Q2021" s="61"/>
      <c r="R2021" s="61"/>
      <c r="S2021" s="62"/>
      <c r="T2021" s="59"/>
      <c r="U2021" s="59"/>
      <c r="V2021" s="59"/>
    </row>
    <row r="2022" spans="7:22" x14ac:dyDescent="0.4">
      <c r="G2022" s="59"/>
      <c r="H2022" s="99"/>
      <c r="I2022" s="60"/>
      <c r="J2022" s="70"/>
      <c r="K2022" s="85"/>
      <c r="L2022" s="59"/>
      <c r="M2022" s="100"/>
      <c r="N2022" s="86"/>
      <c r="O2022" s="86"/>
      <c r="P2022" s="86"/>
      <c r="Q2022" s="61"/>
      <c r="R2022" s="61"/>
      <c r="S2022" s="62"/>
      <c r="T2022" s="59"/>
      <c r="U2022" s="59"/>
      <c r="V2022" s="59"/>
    </row>
    <row r="2023" spans="7:22" x14ac:dyDescent="0.4">
      <c r="G2023" s="59"/>
      <c r="H2023" s="99"/>
      <c r="I2023" s="60"/>
      <c r="J2023" s="70"/>
      <c r="K2023" s="85"/>
      <c r="L2023" s="59"/>
      <c r="M2023" s="100"/>
      <c r="N2023" s="86"/>
      <c r="O2023" s="86"/>
      <c r="P2023" s="86"/>
      <c r="Q2023" s="61"/>
      <c r="R2023" s="61"/>
      <c r="S2023" s="62"/>
      <c r="T2023" s="59"/>
      <c r="U2023" s="59"/>
      <c r="V2023" s="59"/>
    </row>
    <row r="2024" spans="7:22" x14ac:dyDescent="0.4">
      <c r="G2024" s="59"/>
      <c r="H2024" s="99"/>
      <c r="I2024" s="60"/>
      <c r="J2024" s="70"/>
      <c r="K2024" s="85"/>
      <c r="L2024" s="59"/>
      <c r="M2024" s="100"/>
      <c r="N2024" s="86"/>
      <c r="O2024" s="86"/>
      <c r="P2024" s="86"/>
      <c r="Q2024" s="61"/>
      <c r="R2024" s="61"/>
      <c r="S2024" s="62"/>
      <c r="T2024" s="59"/>
      <c r="U2024" s="59"/>
      <c r="V2024" s="59"/>
    </row>
    <row r="2025" spans="7:22" x14ac:dyDescent="0.4">
      <c r="G2025" s="59"/>
      <c r="H2025" s="99"/>
      <c r="I2025" s="60"/>
      <c r="J2025" s="70"/>
      <c r="K2025" s="85"/>
      <c r="L2025" s="59"/>
      <c r="M2025" s="100"/>
      <c r="N2025" s="86"/>
      <c r="O2025" s="86"/>
      <c r="P2025" s="86"/>
      <c r="Q2025" s="61"/>
      <c r="R2025" s="61"/>
      <c r="S2025" s="62"/>
      <c r="T2025" s="59"/>
      <c r="U2025" s="59"/>
      <c r="V2025" s="59"/>
    </row>
    <row r="2026" spans="7:22" x14ac:dyDescent="0.4">
      <c r="G2026" s="59"/>
      <c r="H2026" s="99"/>
      <c r="I2026" s="60"/>
      <c r="J2026" s="70"/>
      <c r="K2026" s="85"/>
      <c r="L2026" s="59"/>
      <c r="M2026" s="100"/>
      <c r="N2026" s="86"/>
      <c r="O2026" s="86"/>
      <c r="P2026" s="86"/>
      <c r="Q2026" s="61"/>
      <c r="R2026" s="61"/>
      <c r="S2026" s="62"/>
      <c r="T2026" s="59"/>
      <c r="U2026" s="59"/>
      <c r="V2026" s="59"/>
    </row>
    <row r="2027" spans="7:22" x14ac:dyDescent="0.4">
      <c r="G2027" s="59"/>
      <c r="H2027" s="99"/>
      <c r="I2027" s="60"/>
      <c r="J2027" s="70"/>
      <c r="K2027" s="85"/>
      <c r="L2027" s="59"/>
      <c r="M2027" s="100"/>
      <c r="N2027" s="86"/>
      <c r="O2027" s="86"/>
      <c r="P2027" s="86"/>
      <c r="Q2027" s="61"/>
      <c r="R2027" s="61"/>
      <c r="S2027" s="62"/>
      <c r="T2027" s="59"/>
      <c r="U2027" s="59"/>
      <c r="V2027" s="59"/>
    </row>
    <row r="2028" spans="7:22" x14ac:dyDescent="0.4">
      <c r="G2028" s="59"/>
      <c r="H2028" s="99"/>
      <c r="I2028" s="60"/>
      <c r="J2028" s="70"/>
      <c r="K2028" s="85"/>
      <c r="L2028" s="59"/>
      <c r="M2028" s="100"/>
      <c r="N2028" s="86"/>
      <c r="O2028" s="86"/>
      <c r="P2028" s="86"/>
      <c r="Q2028" s="61"/>
      <c r="R2028" s="61"/>
      <c r="S2028" s="62"/>
      <c r="T2028" s="59"/>
      <c r="U2028" s="59"/>
      <c r="V2028" s="59"/>
    </row>
    <row r="2029" spans="7:22" x14ac:dyDescent="0.4">
      <c r="G2029" s="59"/>
      <c r="H2029" s="99"/>
      <c r="I2029" s="60"/>
      <c r="J2029" s="70"/>
      <c r="K2029" s="85"/>
      <c r="L2029" s="59"/>
      <c r="M2029" s="100"/>
      <c r="N2029" s="86"/>
      <c r="O2029" s="86"/>
      <c r="P2029" s="86"/>
      <c r="Q2029" s="61"/>
      <c r="R2029" s="61"/>
      <c r="S2029" s="62"/>
      <c r="T2029" s="59"/>
      <c r="U2029" s="59"/>
      <c r="V2029" s="59"/>
    </row>
    <row r="2030" spans="7:22" x14ac:dyDescent="0.4">
      <c r="G2030" s="59"/>
      <c r="H2030" s="99"/>
      <c r="I2030" s="60"/>
      <c r="J2030" s="70"/>
      <c r="K2030" s="85"/>
      <c r="L2030" s="59"/>
      <c r="M2030" s="100"/>
      <c r="N2030" s="86"/>
      <c r="O2030" s="86"/>
      <c r="P2030" s="86"/>
      <c r="Q2030" s="61"/>
      <c r="R2030" s="61"/>
      <c r="S2030" s="62"/>
      <c r="T2030" s="59"/>
      <c r="U2030" s="59"/>
      <c r="V2030" s="59"/>
    </row>
    <row r="2031" spans="7:22" x14ac:dyDescent="0.4">
      <c r="G2031" s="59"/>
      <c r="H2031" s="99"/>
      <c r="I2031" s="60"/>
      <c r="J2031" s="70"/>
      <c r="K2031" s="85"/>
      <c r="L2031" s="59"/>
      <c r="M2031" s="100"/>
      <c r="N2031" s="86"/>
      <c r="O2031" s="86"/>
      <c r="P2031" s="86"/>
      <c r="Q2031" s="61"/>
      <c r="R2031" s="61"/>
      <c r="S2031" s="62"/>
      <c r="T2031" s="59"/>
      <c r="U2031" s="59"/>
      <c r="V2031" s="59"/>
    </row>
    <row r="2032" spans="7:22" x14ac:dyDescent="0.4">
      <c r="G2032" s="59"/>
      <c r="H2032" s="99"/>
      <c r="I2032" s="60"/>
      <c r="J2032" s="70"/>
      <c r="K2032" s="85"/>
      <c r="L2032" s="59"/>
      <c r="M2032" s="100"/>
      <c r="N2032" s="86"/>
      <c r="O2032" s="86"/>
      <c r="P2032" s="86"/>
      <c r="Q2032" s="61"/>
      <c r="R2032" s="61"/>
      <c r="S2032" s="62"/>
      <c r="T2032" s="59"/>
      <c r="U2032" s="59"/>
      <c r="V2032" s="59"/>
    </row>
    <row r="2033" spans="7:22" x14ac:dyDescent="0.4">
      <c r="G2033" s="59"/>
      <c r="H2033" s="99"/>
      <c r="I2033" s="60"/>
      <c r="J2033" s="70"/>
      <c r="K2033" s="85"/>
      <c r="L2033" s="59"/>
      <c r="M2033" s="100"/>
      <c r="N2033" s="86"/>
      <c r="O2033" s="86"/>
      <c r="P2033" s="86"/>
      <c r="Q2033" s="61"/>
      <c r="R2033" s="61"/>
      <c r="S2033" s="62"/>
      <c r="T2033" s="59"/>
      <c r="U2033" s="59"/>
      <c r="V2033" s="59"/>
    </row>
    <row r="2034" spans="7:22" x14ac:dyDescent="0.4">
      <c r="G2034" s="59"/>
      <c r="H2034" s="99"/>
      <c r="I2034" s="60"/>
      <c r="J2034" s="70"/>
      <c r="K2034" s="85"/>
      <c r="L2034" s="59"/>
      <c r="M2034" s="100"/>
      <c r="N2034" s="86"/>
      <c r="O2034" s="86"/>
      <c r="P2034" s="86"/>
      <c r="Q2034" s="61"/>
      <c r="R2034" s="61"/>
      <c r="S2034" s="62"/>
      <c r="T2034" s="59"/>
      <c r="U2034" s="59"/>
      <c r="V2034" s="59"/>
    </row>
    <row r="2035" spans="7:22" x14ac:dyDescent="0.4">
      <c r="G2035" s="59"/>
      <c r="H2035" s="99"/>
      <c r="I2035" s="60"/>
      <c r="J2035" s="70"/>
      <c r="K2035" s="85"/>
      <c r="L2035" s="59"/>
      <c r="M2035" s="100"/>
      <c r="N2035" s="86"/>
      <c r="O2035" s="86"/>
      <c r="P2035" s="86"/>
      <c r="Q2035" s="61"/>
      <c r="R2035" s="61"/>
      <c r="S2035" s="62"/>
      <c r="T2035" s="59"/>
      <c r="U2035" s="59"/>
      <c r="V2035" s="59"/>
    </row>
    <row r="2036" spans="7:22" x14ac:dyDescent="0.4">
      <c r="G2036" s="59"/>
      <c r="H2036" s="99"/>
      <c r="I2036" s="60"/>
      <c r="J2036" s="70"/>
      <c r="K2036" s="85"/>
      <c r="L2036" s="59"/>
      <c r="M2036" s="100"/>
      <c r="N2036" s="86"/>
      <c r="O2036" s="86"/>
      <c r="P2036" s="86"/>
      <c r="Q2036" s="61"/>
      <c r="R2036" s="61"/>
      <c r="S2036" s="62"/>
      <c r="T2036" s="59"/>
      <c r="U2036" s="59"/>
      <c r="V2036" s="59"/>
    </row>
    <row r="2037" spans="7:22" x14ac:dyDescent="0.4">
      <c r="G2037" s="59"/>
      <c r="H2037" s="99"/>
      <c r="I2037" s="60"/>
      <c r="J2037" s="70"/>
      <c r="K2037" s="85"/>
      <c r="L2037" s="59"/>
      <c r="M2037" s="100"/>
      <c r="N2037" s="86"/>
      <c r="O2037" s="86"/>
      <c r="P2037" s="86"/>
      <c r="Q2037" s="61"/>
      <c r="R2037" s="61"/>
      <c r="S2037" s="62"/>
      <c r="T2037" s="59"/>
      <c r="U2037" s="59"/>
      <c r="V2037" s="59"/>
    </row>
    <row r="2038" spans="7:22" x14ac:dyDescent="0.4">
      <c r="G2038" s="59"/>
      <c r="H2038" s="99"/>
      <c r="I2038" s="60"/>
      <c r="J2038" s="70"/>
      <c r="K2038" s="85"/>
      <c r="L2038" s="59"/>
      <c r="M2038" s="100"/>
      <c r="N2038" s="86"/>
      <c r="O2038" s="86"/>
      <c r="P2038" s="86"/>
      <c r="Q2038" s="61"/>
      <c r="R2038" s="61"/>
      <c r="S2038" s="62"/>
      <c r="T2038" s="59"/>
      <c r="U2038" s="59"/>
      <c r="V2038" s="59"/>
    </row>
    <row r="2039" spans="7:22" x14ac:dyDescent="0.4">
      <c r="G2039" s="59"/>
      <c r="H2039" s="99"/>
      <c r="I2039" s="60"/>
      <c r="J2039" s="70"/>
      <c r="K2039" s="85"/>
      <c r="L2039" s="59"/>
      <c r="M2039" s="100"/>
      <c r="N2039" s="86"/>
      <c r="O2039" s="86"/>
      <c r="P2039" s="86"/>
      <c r="Q2039" s="61"/>
      <c r="R2039" s="61"/>
      <c r="S2039" s="62"/>
      <c r="T2039" s="59"/>
      <c r="U2039" s="59"/>
      <c r="V2039" s="59"/>
    </row>
    <row r="2040" spans="7:22" x14ac:dyDescent="0.4">
      <c r="G2040" s="59"/>
      <c r="H2040" s="99"/>
      <c r="I2040" s="60"/>
      <c r="J2040" s="70"/>
      <c r="K2040" s="85"/>
      <c r="L2040" s="59"/>
      <c r="M2040" s="100"/>
      <c r="N2040" s="86"/>
      <c r="O2040" s="86"/>
      <c r="P2040" s="86"/>
      <c r="Q2040" s="61"/>
      <c r="R2040" s="61"/>
      <c r="S2040" s="62"/>
      <c r="T2040" s="59"/>
      <c r="U2040" s="59"/>
      <c r="V2040" s="59"/>
    </row>
    <row r="2041" spans="7:22" x14ac:dyDescent="0.4">
      <c r="G2041" s="59"/>
      <c r="H2041" s="99"/>
      <c r="I2041" s="60"/>
      <c r="J2041" s="70"/>
      <c r="K2041" s="85"/>
      <c r="L2041" s="59"/>
      <c r="M2041" s="100"/>
      <c r="N2041" s="86"/>
      <c r="O2041" s="86"/>
      <c r="P2041" s="86"/>
      <c r="Q2041" s="61"/>
      <c r="R2041" s="61"/>
      <c r="S2041" s="62"/>
      <c r="T2041" s="59"/>
      <c r="U2041" s="59"/>
      <c r="V2041" s="59"/>
    </row>
    <row r="2042" spans="7:22" x14ac:dyDescent="0.4">
      <c r="G2042" s="59"/>
      <c r="H2042" s="99"/>
      <c r="I2042" s="60"/>
      <c r="J2042" s="70"/>
      <c r="K2042" s="85"/>
      <c r="L2042" s="59"/>
      <c r="M2042" s="100"/>
      <c r="N2042" s="86"/>
      <c r="O2042" s="86"/>
      <c r="P2042" s="86"/>
      <c r="Q2042" s="61"/>
      <c r="R2042" s="61"/>
      <c r="S2042" s="62"/>
      <c r="T2042" s="59"/>
      <c r="U2042" s="59"/>
      <c r="V2042" s="59"/>
    </row>
    <row r="2043" spans="7:22" x14ac:dyDescent="0.4">
      <c r="G2043" s="59"/>
      <c r="H2043" s="99"/>
      <c r="I2043" s="60"/>
      <c r="J2043" s="70"/>
      <c r="K2043" s="85"/>
      <c r="L2043" s="59"/>
      <c r="M2043" s="100"/>
      <c r="N2043" s="86"/>
      <c r="O2043" s="86"/>
      <c r="P2043" s="86"/>
      <c r="Q2043" s="61"/>
      <c r="R2043" s="61"/>
      <c r="S2043" s="62"/>
      <c r="T2043" s="59"/>
      <c r="U2043" s="59"/>
      <c r="V2043" s="59"/>
    </row>
    <row r="2044" spans="7:22" x14ac:dyDescent="0.4">
      <c r="G2044" s="59"/>
      <c r="H2044" s="99"/>
      <c r="I2044" s="60"/>
      <c r="J2044" s="70"/>
      <c r="K2044" s="85"/>
      <c r="L2044" s="59"/>
      <c r="M2044" s="100"/>
      <c r="N2044" s="86"/>
      <c r="O2044" s="86"/>
      <c r="P2044" s="86"/>
      <c r="Q2044" s="61"/>
      <c r="R2044" s="61"/>
      <c r="S2044" s="62"/>
      <c r="T2044" s="59"/>
      <c r="U2044" s="59"/>
      <c r="V2044" s="59"/>
    </row>
    <row r="2045" spans="7:22" x14ac:dyDescent="0.4">
      <c r="G2045" s="59"/>
      <c r="H2045" s="99"/>
      <c r="I2045" s="60"/>
      <c r="J2045" s="70"/>
      <c r="K2045" s="85"/>
      <c r="L2045" s="59"/>
      <c r="M2045" s="100"/>
      <c r="N2045" s="86"/>
      <c r="O2045" s="86"/>
      <c r="P2045" s="86"/>
      <c r="Q2045" s="61"/>
      <c r="R2045" s="61"/>
      <c r="S2045" s="62"/>
      <c r="T2045" s="59"/>
      <c r="U2045" s="59"/>
      <c r="V2045" s="59"/>
    </row>
    <row r="2046" spans="7:22" x14ac:dyDescent="0.4">
      <c r="G2046" s="59"/>
      <c r="H2046" s="99"/>
      <c r="I2046" s="60"/>
      <c r="J2046" s="70"/>
      <c r="K2046" s="85"/>
      <c r="L2046" s="59"/>
      <c r="M2046" s="100"/>
      <c r="N2046" s="86"/>
      <c r="O2046" s="86"/>
      <c r="P2046" s="86"/>
      <c r="Q2046" s="61"/>
      <c r="R2046" s="61"/>
      <c r="S2046" s="62"/>
      <c r="T2046" s="59"/>
      <c r="U2046" s="59"/>
      <c r="V2046" s="59"/>
    </row>
    <row r="2047" spans="7:22" x14ac:dyDescent="0.4">
      <c r="G2047" s="59"/>
      <c r="H2047" s="99"/>
      <c r="I2047" s="60"/>
      <c r="J2047" s="70"/>
      <c r="K2047" s="85"/>
      <c r="L2047" s="59"/>
      <c r="M2047" s="100"/>
      <c r="N2047" s="86"/>
      <c r="O2047" s="86"/>
      <c r="P2047" s="86"/>
      <c r="Q2047" s="61"/>
      <c r="R2047" s="61"/>
      <c r="S2047" s="62"/>
      <c r="T2047" s="59"/>
      <c r="U2047" s="59"/>
      <c r="V2047" s="59"/>
    </row>
    <row r="2048" spans="7:22" x14ac:dyDescent="0.4">
      <c r="G2048" s="59"/>
      <c r="H2048" s="99"/>
      <c r="I2048" s="60"/>
      <c r="J2048" s="70"/>
      <c r="K2048" s="85"/>
      <c r="L2048" s="59"/>
      <c r="M2048" s="100"/>
      <c r="N2048" s="86"/>
      <c r="O2048" s="86"/>
      <c r="P2048" s="86"/>
      <c r="Q2048" s="61"/>
      <c r="R2048" s="61"/>
      <c r="S2048" s="62"/>
      <c r="T2048" s="59"/>
      <c r="U2048" s="59"/>
      <c r="V2048" s="59"/>
    </row>
    <row r="2049" spans="1:22" x14ac:dyDescent="0.4">
      <c r="G2049" s="59"/>
      <c r="H2049" s="99"/>
      <c r="I2049" s="60"/>
      <c r="J2049" s="70"/>
      <c r="K2049" s="85"/>
      <c r="L2049" s="59"/>
      <c r="M2049" s="100"/>
      <c r="N2049" s="86"/>
      <c r="O2049" s="86"/>
      <c r="P2049" s="86"/>
      <c r="Q2049" s="61"/>
      <c r="R2049" s="61"/>
      <c r="S2049" s="62"/>
      <c r="T2049" s="59"/>
      <c r="U2049" s="59"/>
      <c r="V2049" s="59"/>
    </row>
    <row r="2050" spans="1:22" ht="17.5" customHeight="1" thickBot="1" x14ac:dyDescent="0.45">
      <c r="A2050" s="4"/>
      <c r="G2050" s="59"/>
      <c r="H2050" s="99"/>
      <c r="I2050" s="60"/>
      <c r="J2050" s="70"/>
      <c r="K2050" s="85"/>
      <c r="L2050" s="85"/>
      <c r="M2050" s="100"/>
      <c r="N2050" s="101"/>
      <c r="O2050" s="86"/>
      <c r="P2050" s="86"/>
      <c r="Q2050" s="61"/>
      <c r="R2050" s="63"/>
      <c r="S2050" s="62"/>
      <c r="T2050" s="59"/>
      <c r="U2050" s="59"/>
      <c r="V2050" s="59"/>
    </row>
    <row r="2051" spans="1:22" ht="17.5" customHeight="1" thickTop="1" x14ac:dyDescent="0.4">
      <c r="G2051" s="59"/>
      <c r="H2051" s="99"/>
      <c r="I2051" s="60"/>
      <c r="J2051" s="70"/>
      <c r="K2051" s="85"/>
      <c r="L2051" s="59"/>
      <c r="M2051" s="100"/>
      <c r="N2051" s="86"/>
      <c r="O2051" s="86"/>
      <c r="P2051" s="86"/>
      <c r="Q2051" s="61"/>
      <c r="R2051" s="61"/>
      <c r="S2051" s="62"/>
      <c r="T2051" s="59"/>
      <c r="U2051" s="59"/>
      <c r="V2051" s="59"/>
    </row>
    <row r="2052" spans="1:22" x14ac:dyDescent="0.4">
      <c r="G2052" s="59"/>
      <c r="H2052" s="99"/>
      <c r="I2052" s="60"/>
      <c r="J2052" s="70"/>
      <c r="K2052" s="85"/>
      <c r="L2052" s="59"/>
      <c r="M2052" s="100"/>
      <c r="N2052" s="86"/>
      <c r="O2052" s="86"/>
      <c r="P2052" s="86"/>
      <c r="Q2052" s="61"/>
      <c r="R2052" s="61"/>
      <c r="S2052" s="62"/>
      <c r="T2052" s="59"/>
      <c r="U2052" s="59"/>
      <c r="V2052" s="59"/>
    </row>
    <row r="2053" spans="1:22" x14ac:dyDescent="0.4">
      <c r="G2053" s="59"/>
      <c r="H2053" s="99"/>
      <c r="I2053" s="60"/>
      <c r="J2053" s="70"/>
      <c r="K2053" s="85"/>
      <c r="L2053" s="59"/>
      <c r="M2053" s="100"/>
      <c r="N2053" s="86"/>
      <c r="O2053" s="86"/>
      <c r="P2053" s="86"/>
      <c r="Q2053" s="61"/>
      <c r="R2053" s="61"/>
      <c r="S2053" s="62"/>
      <c r="T2053" s="59"/>
      <c r="U2053" s="59"/>
      <c r="V2053" s="59"/>
    </row>
    <row r="2054" spans="1:22" x14ac:dyDescent="0.4">
      <c r="G2054" s="59"/>
      <c r="H2054" s="99"/>
      <c r="I2054" s="60"/>
      <c r="J2054" s="70"/>
      <c r="K2054" s="85"/>
      <c r="L2054" s="59"/>
      <c r="M2054" s="100"/>
      <c r="N2054" s="86"/>
      <c r="O2054" s="86"/>
      <c r="P2054" s="86"/>
      <c r="Q2054" s="61"/>
      <c r="R2054" s="61"/>
      <c r="S2054" s="62"/>
      <c r="T2054" s="59"/>
      <c r="U2054" s="59"/>
      <c r="V2054" s="59"/>
    </row>
    <row r="2055" spans="1:22" x14ac:dyDescent="0.4">
      <c r="G2055" s="59"/>
      <c r="H2055" s="99"/>
      <c r="I2055" s="60"/>
      <c r="J2055" s="70"/>
      <c r="K2055" s="85"/>
      <c r="L2055" s="59"/>
      <c r="M2055" s="100"/>
      <c r="N2055" s="86"/>
      <c r="O2055" s="86"/>
      <c r="P2055" s="86"/>
      <c r="Q2055" s="61"/>
      <c r="R2055" s="61"/>
      <c r="S2055" s="62"/>
      <c r="T2055" s="59"/>
      <c r="U2055" s="59"/>
      <c r="V2055" s="59"/>
    </row>
    <row r="2056" spans="1:22" x14ac:dyDescent="0.4">
      <c r="G2056" s="59"/>
      <c r="H2056" s="99"/>
      <c r="I2056" s="60"/>
      <c r="J2056" s="70"/>
      <c r="K2056" s="85"/>
      <c r="L2056" s="59"/>
      <c r="M2056" s="100"/>
      <c r="N2056" s="86"/>
      <c r="O2056" s="86"/>
      <c r="P2056" s="86"/>
      <c r="Q2056" s="61"/>
      <c r="R2056" s="61"/>
      <c r="S2056" s="62"/>
      <c r="T2056" s="59"/>
      <c r="U2056" s="59"/>
      <c r="V2056" s="59"/>
    </row>
    <row r="2057" spans="1:22" x14ac:dyDescent="0.4">
      <c r="E2057" s="4"/>
      <c r="F2057" s="4"/>
      <c r="G2057" s="59"/>
      <c r="H2057" s="99"/>
      <c r="I2057" s="60"/>
      <c r="J2057" s="70"/>
      <c r="K2057" s="85"/>
      <c r="L2057" s="59"/>
      <c r="M2057" s="100"/>
      <c r="N2057" s="86"/>
      <c r="O2057" s="86"/>
      <c r="P2057" s="86"/>
      <c r="Q2057" s="61"/>
      <c r="R2057" s="61"/>
      <c r="S2057" s="62"/>
      <c r="T2057" s="59"/>
      <c r="U2057" s="59"/>
      <c r="V2057" s="59"/>
    </row>
    <row r="2058" spans="1:22" x14ac:dyDescent="0.4">
      <c r="B2058" s="27"/>
      <c r="C2058" s="4"/>
      <c r="D2058" s="4"/>
      <c r="G2058" s="59"/>
      <c r="H2058" s="99"/>
      <c r="I2058" s="60"/>
      <c r="J2058" s="70"/>
      <c r="K2058" s="85"/>
      <c r="L2058" s="59"/>
      <c r="M2058" s="100"/>
      <c r="N2058" s="86"/>
      <c r="O2058" s="86"/>
      <c r="P2058" s="86"/>
      <c r="Q2058" s="61"/>
      <c r="R2058" s="61"/>
      <c r="S2058" s="62"/>
      <c r="T2058" s="59"/>
      <c r="U2058" s="59"/>
      <c r="V2058" s="59"/>
    </row>
    <row r="2059" spans="1:22" x14ac:dyDescent="0.4">
      <c r="G2059" s="59"/>
      <c r="H2059" s="99"/>
      <c r="I2059" s="60"/>
      <c r="J2059" s="70"/>
      <c r="K2059" s="85"/>
      <c r="L2059" s="59"/>
      <c r="M2059" s="100"/>
      <c r="N2059" s="86"/>
      <c r="O2059" s="86"/>
      <c r="P2059" s="86"/>
      <c r="Q2059" s="61"/>
      <c r="R2059" s="61"/>
      <c r="S2059" s="62"/>
      <c r="T2059" s="59"/>
      <c r="U2059" s="59"/>
      <c r="V2059" s="59"/>
    </row>
    <row r="2060" spans="1:22" x14ac:dyDescent="0.4">
      <c r="G2060" s="59"/>
      <c r="H2060" s="99"/>
      <c r="I2060" s="60"/>
      <c r="J2060" s="70"/>
      <c r="K2060" s="85"/>
      <c r="L2060" s="59"/>
      <c r="M2060" s="100"/>
      <c r="N2060" s="86"/>
      <c r="O2060" s="86"/>
      <c r="P2060" s="86"/>
      <c r="Q2060" s="61"/>
      <c r="R2060" s="61"/>
      <c r="S2060" s="62"/>
      <c r="T2060" s="59"/>
      <c r="U2060" s="59"/>
      <c r="V2060" s="59"/>
    </row>
    <row r="2061" spans="1:22" x14ac:dyDescent="0.4">
      <c r="G2061" s="59"/>
      <c r="H2061" s="99"/>
      <c r="I2061" s="60"/>
      <c r="J2061" s="70"/>
      <c r="K2061" s="85"/>
      <c r="L2061" s="59"/>
      <c r="M2061" s="100"/>
      <c r="N2061" s="86"/>
      <c r="O2061" s="86"/>
      <c r="P2061" s="86"/>
      <c r="Q2061" s="61"/>
      <c r="R2061" s="61"/>
      <c r="S2061" s="62"/>
      <c r="T2061" s="59"/>
      <c r="U2061" s="59"/>
      <c r="V2061" s="59"/>
    </row>
    <row r="2062" spans="1:22" x14ac:dyDescent="0.4">
      <c r="G2062" s="59"/>
      <c r="H2062" s="99"/>
      <c r="I2062" s="60"/>
      <c r="J2062" s="70"/>
      <c r="K2062" s="85"/>
      <c r="L2062" s="59"/>
      <c r="M2062" s="100"/>
      <c r="N2062" s="86"/>
      <c r="O2062" s="86"/>
      <c r="P2062" s="86"/>
      <c r="Q2062" s="61"/>
      <c r="R2062" s="61"/>
      <c r="S2062" s="62"/>
      <c r="T2062" s="59"/>
      <c r="U2062" s="59"/>
      <c r="V2062" s="59"/>
    </row>
    <row r="2063" spans="1:22" ht="17.5" customHeight="1" thickBot="1" x14ac:dyDescent="0.45">
      <c r="G2063" s="59"/>
      <c r="H2063" s="99"/>
      <c r="I2063" s="60"/>
      <c r="J2063" s="70"/>
      <c r="K2063" s="85"/>
      <c r="L2063" s="59"/>
      <c r="M2063" s="100"/>
      <c r="N2063" s="86"/>
      <c r="O2063" s="86"/>
      <c r="P2063" s="86"/>
      <c r="Q2063" s="61"/>
      <c r="R2063" s="61"/>
      <c r="S2063" s="62"/>
      <c r="T2063" s="59"/>
      <c r="U2063" s="59"/>
      <c r="V2063" s="59"/>
    </row>
    <row r="2064" spans="1:22" ht="17.5" customHeight="1" thickBot="1" x14ac:dyDescent="0.45">
      <c r="G2064" s="59"/>
      <c r="H2064" s="99"/>
      <c r="I2064" s="60"/>
      <c r="J2064" s="70"/>
      <c r="K2064" s="85"/>
      <c r="L2064" s="59"/>
      <c r="M2064" s="100"/>
      <c r="N2064" s="86"/>
      <c r="O2064" s="86"/>
      <c r="P2064" s="86"/>
      <c r="Q2064" s="61"/>
      <c r="R2064" s="61"/>
      <c r="S2064" s="62"/>
      <c r="T2064" s="59"/>
      <c r="U2064" s="59"/>
      <c r="V2064" s="59"/>
    </row>
    <row r="2065" spans="1:22" x14ac:dyDescent="0.4">
      <c r="G2065" s="59"/>
      <c r="H2065" s="99"/>
      <c r="I2065" s="60"/>
      <c r="J2065" s="70"/>
      <c r="K2065" s="85"/>
      <c r="L2065" s="59"/>
      <c r="M2065" s="100"/>
      <c r="N2065" s="86"/>
      <c r="O2065" s="86"/>
      <c r="P2065" s="86"/>
      <c r="Q2065" s="61"/>
      <c r="R2065" s="61"/>
      <c r="S2065" s="62"/>
      <c r="T2065" s="59"/>
      <c r="U2065" s="59"/>
      <c r="V2065" s="59"/>
    </row>
    <row r="2066" spans="1:22" x14ac:dyDescent="0.4">
      <c r="G2066" s="59"/>
      <c r="H2066" s="99"/>
      <c r="I2066" s="60"/>
      <c r="J2066" s="70"/>
      <c r="K2066" s="85"/>
      <c r="L2066" s="59"/>
      <c r="M2066" s="100"/>
      <c r="N2066" s="86"/>
      <c r="O2066" s="86"/>
      <c r="P2066" s="86"/>
      <c r="Q2066" s="61"/>
      <c r="R2066" s="61"/>
      <c r="S2066" s="62"/>
      <c r="T2066" s="59"/>
      <c r="U2066" s="59"/>
      <c r="V2066" s="59"/>
    </row>
    <row r="2067" spans="1:22" x14ac:dyDescent="0.4">
      <c r="G2067" s="59"/>
      <c r="H2067" s="99"/>
      <c r="I2067" s="60"/>
      <c r="J2067" s="70"/>
      <c r="K2067" s="85"/>
      <c r="L2067" s="59"/>
      <c r="M2067" s="100"/>
      <c r="N2067" s="86"/>
      <c r="O2067" s="86"/>
      <c r="P2067" s="86"/>
      <c r="Q2067" s="61"/>
      <c r="R2067" s="61"/>
      <c r="S2067" s="62"/>
      <c r="T2067" s="59"/>
      <c r="U2067" s="59"/>
      <c r="V2067" s="59"/>
    </row>
    <row r="2068" spans="1:22" x14ac:dyDescent="0.4">
      <c r="G2068" s="59"/>
      <c r="H2068" s="99"/>
      <c r="I2068" s="60"/>
      <c r="J2068" s="70"/>
      <c r="K2068" s="85"/>
      <c r="L2068" s="59"/>
      <c r="M2068" s="100"/>
      <c r="N2068" s="86"/>
      <c r="O2068" s="86"/>
      <c r="P2068" s="86"/>
      <c r="Q2068" s="61"/>
      <c r="R2068" s="61"/>
      <c r="S2068" s="62"/>
      <c r="T2068" s="59"/>
      <c r="U2068" s="59"/>
      <c r="V2068" s="59"/>
    </row>
    <row r="2069" spans="1:22" x14ac:dyDescent="0.4">
      <c r="G2069" s="59"/>
      <c r="H2069" s="99"/>
      <c r="I2069" s="60"/>
      <c r="J2069" s="70"/>
      <c r="K2069" s="85"/>
      <c r="L2069" s="59"/>
      <c r="M2069" s="100"/>
      <c r="N2069" s="86"/>
      <c r="O2069" s="86"/>
      <c r="P2069" s="86"/>
      <c r="Q2069" s="61"/>
      <c r="R2069" s="61"/>
      <c r="S2069" s="62"/>
      <c r="T2069" s="59"/>
      <c r="U2069" s="59"/>
      <c r="V2069" s="59"/>
    </row>
    <row r="2070" spans="1:22" x14ac:dyDescent="0.4">
      <c r="G2070" s="59"/>
      <c r="H2070" s="99"/>
      <c r="I2070" s="60"/>
      <c r="J2070" s="70"/>
      <c r="K2070" s="85"/>
      <c r="L2070" s="59"/>
      <c r="M2070" s="100"/>
      <c r="N2070" s="86"/>
      <c r="O2070" s="86"/>
      <c r="P2070" s="86"/>
      <c r="Q2070" s="61"/>
      <c r="R2070" s="61"/>
      <c r="S2070" s="62"/>
      <c r="T2070" s="59"/>
      <c r="U2070" s="59"/>
      <c r="V2070" s="59"/>
    </row>
    <row r="2071" spans="1:22" x14ac:dyDescent="0.4">
      <c r="G2071" s="59"/>
      <c r="H2071" s="99"/>
      <c r="I2071" s="60"/>
      <c r="J2071" s="70"/>
      <c r="K2071" s="85"/>
      <c r="L2071" s="59"/>
      <c r="M2071" s="100"/>
      <c r="N2071" s="86"/>
      <c r="O2071" s="86"/>
      <c r="P2071" s="86"/>
      <c r="Q2071" s="61"/>
      <c r="R2071" s="61"/>
      <c r="S2071" s="62"/>
      <c r="T2071" s="59"/>
      <c r="U2071" s="59"/>
      <c r="V2071" s="59"/>
    </row>
    <row r="2072" spans="1:22" x14ac:dyDescent="0.4">
      <c r="G2072" s="59"/>
      <c r="H2072" s="99"/>
      <c r="I2072" s="60"/>
      <c r="J2072" s="70"/>
      <c r="K2072" s="85"/>
      <c r="L2072" s="59"/>
      <c r="M2072" s="100"/>
      <c r="N2072" s="86"/>
      <c r="O2072" s="86"/>
      <c r="P2072" s="86"/>
      <c r="Q2072" s="61"/>
      <c r="R2072" s="61"/>
      <c r="S2072" s="62"/>
      <c r="T2072" s="59"/>
      <c r="U2072" s="59"/>
      <c r="V2072" s="59"/>
    </row>
    <row r="2073" spans="1:22" x14ac:dyDescent="0.4">
      <c r="G2073" s="59"/>
      <c r="H2073" s="99"/>
      <c r="I2073" s="60"/>
      <c r="J2073" s="70"/>
      <c r="K2073" s="85"/>
      <c r="L2073" s="59"/>
      <c r="M2073" s="100"/>
      <c r="N2073" s="86"/>
      <c r="O2073" s="86"/>
      <c r="P2073" s="86"/>
      <c r="Q2073" s="61"/>
      <c r="R2073" s="61"/>
      <c r="S2073" s="62"/>
      <c r="T2073" s="59"/>
      <c r="U2073" s="59"/>
      <c r="V2073" s="59"/>
    </row>
    <row r="2074" spans="1:22" x14ac:dyDescent="0.4">
      <c r="G2074" s="59"/>
      <c r="H2074" s="99"/>
      <c r="I2074" s="60"/>
      <c r="J2074" s="70"/>
      <c r="K2074" s="85"/>
      <c r="L2074" s="59"/>
      <c r="M2074" s="100"/>
      <c r="N2074" s="86"/>
      <c r="O2074" s="86"/>
      <c r="P2074" s="86"/>
      <c r="Q2074" s="61"/>
      <c r="R2074" s="61"/>
      <c r="S2074" s="62"/>
      <c r="T2074" s="59"/>
      <c r="U2074" s="59"/>
      <c r="V2074" s="59"/>
    </row>
    <row r="2075" spans="1:22" ht="17.5" customHeight="1" thickBot="1" x14ac:dyDescent="0.45">
      <c r="G2075" s="59"/>
      <c r="H2075" s="99"/>
      <c r="I2075" s="60"/>
      <c r="J2075" s="70"/>
      <c r="K2075" s="85"/>
      <c r="L2075" s="59"/>
      <c r="M2075" s="100"/>
      <c r="N2075" s="86"/>
      <c r="O2075" s="86"/>
      <c r="P2075" s="86"/>
      <c r="Q2075" s="61"/>
      <c r="R2075" s="61"/>
      <c r="S2075" s="62"/>
      <c r="T2075" s="59"/>
      <c r="U2075" s="59"/>
      <c r="V2075" s="59"/>
    </row>
    <row r="2076" spans="1:22" x14ac:dyDescent="0.4">
      <c r="G2076" s="59"/>
      <c r="H2076" s="99"/>
      <c r="I2076" s="60"/>
      <c r="J2076" s="70"/>
      <c r="K2076" s="85"/>
      <c r="L2076" s="59"/>
      <c r="M2076" s="100"/>
      <c r="N2076" s="86"/>
      <c r="O2076" s="86"/>
      <c r="P2076" s="86"/>
      <c r="Q2076" s="61"/>
      <c r="R2076" s="61"/>
      <c r="S2076" s="62"/>
      <c r="T2076" s="59"/>
      <c r="U2076" s="59"/>
      <c r="V2076" s="59"/>
    </row>
    <row r="2077" spans="1:22" x14ac:dyDescent="0.4">
      <c r="G2077" s="59"/>
      <c r="H2077" s="99"/>
      <c r="I2077" s="60"/>
      <c r="J2077" s="70"/>
      <c r="K2077" s="85"/>
      <c r="L2077" s="59"/>
      <c r="M2077" s="100"/>
      <c r="N2077" s="86"/>
      <c r="O2077" s="86"/>
      <c r="P2077" s="86"/>
      <c r="Q2077" s="61"/>
      <c r="R2077" s="61"/>
      <c r="S2077" s="62"/>
      <c r="T2077" s="59"/>
      <c r="U2077" s="59"/>
      <c r="V2077" s="59"/>
    </row>
    <row r="2078" spans="1:22" ht="17.5" customHeight="1" thickBot="1" x14ac:dyDescent="0.45">
      <c r="A2078" s="4"/>
      <c r="G2078" s="59"/>
      <c r="H2078" s="99"/>
      <c r="I2078" s="60"/>
      <c r="J2078" s="70"/>
      <c r="K2078" s="85"/>
      <c r="L2078" s="85"/>
      <c r="M2078" s="100"/>
      <c r="N2078" s="101"/>
      <c r="O2078" s="86"/>
      <c r="P2078" s="86"/>
      <c r="Q2078" s="61"/>
      <c r="R2078" s="63"/>
      <c r="S2078" s="62"/>
      <c r="T2078" s="59"/>
      <c r="U2078" s="59"/>
      <c r="V2078" s="59"/>
    </row>
    <row r="2079" spans="1:22" ht="17.5" customHeight="1" thickTop="1" x14ac:dyDescent="0.4">
      <c r="G2079" s="59"/>
      <c r="H2079" s="59"/>
      <c r="I2079" s="59"/>
      <c r="J2079" s="71"/>
      <c r="K2079" s="59"/>
      <c r="L2079" s="59"/>
      <c r="M2079" s="59"/>
      <c r="N2079" s="60"/>
      <c r="O2079" s="86"/>
      <c r="P2079" s="86"/>
      <c r="Q2079" s="61"/>
      <c r="R2079" s="59"/>
      <c r="S2079" s="59"/>
      <c r="T2079" s="59"/>
      <c r="U2079" s="59"/>
      <c r="V2079" s="59"/>
    </row>
    <row r="2080" spans="1:22" x14ac:dyDescent="0.4">
      <c r="G2080" s="59"/>
      <c r="H2080" s="59"/>
      <c r="I2080" s="59"/>
      <c r="J2080" s="71"/>
      <c r="K2080" s="59"/>
      <c r="L2080" s="59"/>
      <c r="M2080" s="59"/>
      <c r="N2080" s="60"/>
      <c r="O2080" s="86"/>
      <c r="P2080" s="86"/>
      <c r="Q2080" s="61"/>
      <c r="R2080" s="59"/>
      <c r="S2080" s="59"/>
      <c r="T2080" s="59"/>
      <c r="U2080" s="59"/>
      <c r="V2080" s="59"/>
    </row>
    <row r="2081" spans="2:22" x14ac:dyDescent="0.4">
      <c r="G2081" s="59"/>
      <c r="H2081" s="59"/>
      <c r="I2081" s="59"/>
      <c r="J2081" s="71"/>
      <c r="K2081" s="59"/>
      <c r="L2081" s="59"/>
      <c r="M2081" s="59"/>
      <c r="N2081" s="60"/>
      <c r="O2081" s="86"/>
      <c r="P2081" s="86"/>
      <c r="Q2081" s="61"/>
      <c r="R2081" s="59"/>
      <c r="S2081" s="59"/>
      <c r="T2081" s="59"/>
      <c r="U2081" s="59"/>
      <c r="V2081" s="59"/>
    </row>
    <row r="2082" spans="2:22" x14ac:dyDescent="0.4">
      <c r="G2082" s="59"/>
      <c r="H2082" s="59"/>
      <c r="I2082" s="59"/>
      <c r="J2082" s="71"/>
      <c r="K2082" s="59"/>
      <c r="L2082" s="59"/>
      <c r="M2082" s="59"/>
      <c r="N2082" s="60"/>
      <c r="O2082" s="86"/>
      <c r="P2082" s="86"/>
      <c r="Q2082" s="61"/>
      <c r="R2082" s="59"/>
      <c r="S2082" s="59"/>
      <c r="T2082" s="59"/>
      <c r="U2082" s="59"/>
      <c r="V2082" s="59"/>
    </row>
    <row r="2083" spans="2:22" x14ac:dyDescent="0.4">
      <c r="G2083" s="59"/>
      <c r="H2083" s="59"/>
      <c r="I2083" s="59"/>
      <c r="J2083" s="71"/>
      <c r="K2083" s="59"/>
      <c r="L2083" s="59"/>
      <c r="M2083" s="59"/>
      <c r="N2083" s="60"/>
      <c r="O2083" s="86"/>
      <c r="P2083" s="86"/>
      <c r="Q2083" s="59"/>
      <c r="R2083" s="59"/>
      <c r="S2083" s="59"/>
      <c r="T2083" s="59"/>
      <c r="U2083" s="59"/>
      <c r="V2083" s="59"/>
    </row>
    <row r="2084" spans="2:22" x14ac:dyDescent="0.4">
      <c r="G2084" s="59"/>
      <c r="H2084" s="59"/>
      <c r="I2084" s="59"/>
      <c r="J2084" s="71"/>
      <c r="K2084" s="59"/>
      <c r="L2084" s="59"/>
      <c r="M2084" s="59"/>
      <c r="N2084" s="60"/>
      <c r="O2084" s="86"/>
      <c r="P2084" s="86"/>
      <c r="Q2084" s="59"/>
      <c r="R2084" s="59"/>
      <c r="S2084" s="59"/>
      <c r="T2084" s="59"/>
      <c r="U2084" s="59"/>
      <c r="V2084" s="59"/>
    </row>
    <row r="2085" spans="2:22" x14ac:dyDescent="0.4">
      <c r="E2085" s="4"/>
      <c r="F2085" s="4"/>
      <c r="G2085" s="59"/>
      <c r="H2085" s="59"/>
      <c r="I2085" s="59"/>
      <c r="J2085" s="71"/>
      <c r="K2085" s="59"/>
      <c r="L2085" s="59"/>
      <c r="M2085" s="59"/>
      <c r="N2085" s="60"/>
      <c r="O2085" s="86"/>
      <c r="P2085" s="86"/>
      <c r="Q2085" s="59"/>
      <c r="R2085" s="59"/>
      <c r="S2085" s="59"/>
      <c r="T2085" s="59"/>
      <c r="U2085" s="59"/>
      <c r="V2085" s="59"/>
    </row>
    <row r="2086" spans="2:22" x14ac:dyDescent="0.4">
      <c r="B2086" s="27"/>
      <c r="C2086" s="4"/>
      <c r="D2086" s="4"/>
      <c r="G2086" s="59"/>
      <c r="H2086" s="59"/>
      <c r="I2086" s="59"/>
      <c r="J2086" s="71"/>
      <c r="K2086" s="59"/>
      <c r="L2086" s="59"/>
      <c r="M2086" s="59"/>
      <c r="N2086" s="59"/>
      <c r="O2086" s="59"/>
      <c r="P2086" s="59"/>
      <c r="Q2086" s="59"/>
      <c r="R2086" s="59"/>
      <c r="S2086" s="59"/>
      <c r="T2086" s="59"/>
      <c r="U2086" s="59"/>
      <c r="V2086" s="59"/>
    </row>
  </sheetData>
  <phoneticPr fontId="2" type="noConversion"/>
  <conditionalFormatting sqref="C21">
    <cfRule type="cellIs" dxfId="16" priority="13" operator="lessThan">
      <formula>1.6</formula>
    </cfRule>
    <cfRule type="cellIs" dxfId="15" priority="14" operator="greaterThan">
      <formula>1.6</formula>
    </cfRule>
  </conditionalFormatting>
  <conditionalFormatting sqref="C13">
    <cfRule type="cellIs" dxfId="14" priority="10" operator="equal">
      <formula>"no under-investment"</formula>
    </cfRule>
    <cfRule type="cellIs" dxfId="13" priority="11" operator="equal">
      <formula>"under-investment"</formula>
    </cfRule>
  </conditionalFormatting>
  <conditionalFormatting sqref="C22">
    <cfRule type="cellIs" dxfId="12" priority="5" operator="equal">
      <formula>"liquidity risk"</formula>
    </cfRule>
    <cfRule type="cellIs" dxfId="11" priority="6" operator="equal">
      <formula>"without liquidity risk"</formula>
    </cfRule>
    <cfRule type="cellIs" dxfId="10" priority="7" operator="equal">
      <formula>" liquidity risk"</formula>
    </cfRule>
  </conditionalFormatting>
  <conditionalFormatting sqref="C12">
    <cfRule type="cellIs" dxfId="9" priority="3" operator="lessThan">
      <formula>80</formula>
    </cfRule>
    <cfRule type="cellIs" dxfId="8" priority="4" operator="greaterThan">
      <formula>80</formula>
    </cfRule>
  </conditionalFormatting>
  <conditionalFormatting sqref="D12">
    <cfRule type="cellIs" dxfId="7" priority="1" operator="equal">
      <formula>"no under-investment"</formula>
    </cfRule>
    <cfRule type="cellIs" dxfId="6" priority="2" operator="equal">
      <formula>"under-investment"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APR(SI)</vt:lpstr>
      <vt:lpstr>CR</vt:lpstr>
      <vt:lpstr>Initial_Assets</vt:lpstr>
      <vt:lpstr>Tbill_YTM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肯毅 林</dc:creator>
  <cp:lastModifiedBy>肯毅 林</cp:lastModifiedBy>
  <cp:lastPrinted>2025-07-23T02:41:38Z</cp:lastPrinted>
  <dcterms:created xsi:type="dcterms:W3CDTF">2025-07-21T15:14:49Z</dcterms:created>
  <dcterms:modified xsi:type="dcterms:W3CDTF">2025-08-03T13:44:33Z</dcterms:modified>
</cp:coreProperties>
</file>