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我的雲端硬碟 (kenimaster123@gmail.com)\2024WINMACDL\S&amp;M_Statistics&amp;Model_1\S&amp;F股票與期貨_2\AssetSimulation_2025\QQQQLDBOXX_2025\Full_Rebalancing\"/>
    </mc:Choice>
  </mc:AlternateContent>
  <xr:revisionPtr revIDLastSave="0" documentId="13_ncr:1_{791D8B8B-5B13-4D01-AE34-B827B16149EB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APR(SI)" sheetId="1" r:id="rId1"/>
  </sheets>
  <definedNames>
    <definedName name="CR">'APR(SI)'!$C$19</definedName>
    <definedName name="Initial_Assets">'APR(SI)'!$C$10</definedName>
    <definedName name="Tbill_YTM">'APR(SI)'!$C$15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K9" i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C8" i="1"/>
  <c r="K6" i="1"/>
  <c r="K7" i="1" s="1"/>
  <c r="K8" i="1" s="1"/>
  <c r="K4" i="1"/>
  <c r="K5" i="1" s="1"/>
  <c r="K3" i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Q3" i="1" l="1"/>
  <c r="Q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R1087" i="1" s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R1139" i="1" s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R1191" i="1" s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Q4" i="1" l="1"/>
  <c r="Q5" i="1"/>
  <c r="S4" i="1" l="1"/>
  <c r="S5" i="1"/>
  <c r="S3" i="1"/>
  <c r="S2" i="1"/>
  <c r="Q6" i="1"/>
  <c r="Q7" i="1" l="1"/>
  <c r="S6" i="1"/>
  <c r="Q8" i="1" l="1"/>
  <c r="S7" i="1"/>
  <c r="Q9" i="1" l="1"/>
  <c r="S8" i="1"/>
  <c r="Q10" i="1" l="1"/>
  <c r="S10" i="1" s="1"/>
  <c r="S9" i="1"/>
  <c r="Q11" i="1" l="1"/>
  <c r="Q12" i="1" l="1"/>
  <c r="S12" i="1" s="1"/>
  <c r="S11" i="1"/>
  <c r="Q13" i="1" l="1"/>
  <c r="S13" i="1" s="1"/>
  <c r="Q14" i="1" l="1"/>
  <c r="S14" i="1" s="1"/>
  <c r="Q15" i="1" l="1"/>
  <c r="S15" i="1" s="1"/>
  <c r="Q16" i="1" l="1"/>
  <c r="S16" i="1" s="1"/>
  <c r="Q17" i="1" l="1"/>
  <c r="S17" i="1" s="1"/>
  <c r="Q18" i="1" l="1"/>
  <c r="S18" i="1" s="1"/>
  <c r="Q19" i="1" l="1"/>
  <c r="S19" i="1" s="1"/>
  <c r="Q20" i="1" l="1"/>
  <c r="S20" i="1" s="1"/>
  <c r="Q21" i="1" l="1"/>
  <c r="S21" i="1" s="1"/>
  <c r="Q22" i="1" l="1"/>
  <c r="S22" i="1" s="1"/>
  <c r="Q23" i="1" l="1"/>
  <c r="S23" i="1" s="1"/>
  <c r="Q24" i="1" l="1"/>
  <c r="S24" i="1" s="1"/>
  <c r="Q25" i="1" l="1"/>
  <c r="S25" i="1" s="1"/>
  <c r="Q26" i="1" l="1"/>
  <c r="S26" i="1" s="1"/>
  <c r="Q27" i="1" l="1"/>
  <c r="S27" i="1" s="1"/>
  <c r="Q28" i="1" l="1"/>
  <c r="S28" i="1" s="1"/>
  <c r="Q29" i="1" l="1"/>
  <c r="S29" i="1" s="1"/>
  <c r="Q30" i="1" l="1"/>
  <c r="S30" i="1" s="1"/>
  <c r="Q31" i="1" l="1"/>
  <c r="S31" i="1" s="1"/>
  <c r="Q32" i="1" l="1"/>
  <c r="S32" i="1" s="1"/>
  <c r="Q33" i="1" l="1"/>
  <c r="S33" i="1" s="1"/>
  <c r="Q34" i="1" l="1"/>
  <c r="S34" i="1" s="1"/>
  <c r="Q35" i="1" l="1"/>
  <c r="S35" i="1" s="1"/>
  <c r="Q36" i="1" l="1"/>
  <c r="S36" i="1" s="1"/>
  <c r="Q37" i="1" l="1"/>
  <c r="S37" i="1" s="1"/>
  <c r="Q38" i="1" l="1"/>
  <c r="S38" i="1" s="1"/>
  <c r="Q39" i="1" l="1"/>
  <c r="S39" i="1" s="1"/>
  <c r="Q40" i="1" l="1"/>
  <c r="S40" i="1" s="1"/>
  <c r="Q41" i="1" l="1"/>
  <c r="S41" i="1" s="1"/>
  <c r="Q42" i="1" l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O43" i="1" l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N43" i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S42" i="1"/>
  <c r="Q44" i="1" l="1"/>
  <c r="S44" i="1" s="1"/>
  <c r="Q43" i="1"/>
  <c r="S43" i="1" s="1"/>
  <c r="Q45" i="1" l="1"/>
  <c r="Q46" i="1" l="1"/>
  <c r="S46" i="1" s="1"/>
  <c r="S45" i="1"/>
  <c r="Q47" i="1" l="1"/>
  <c r="S47" i="1" l="1"/>
  <c r="Q48" i="1"/>
  <c r="S48" i="1" s="1"/>
  <c r="Q49" i="1" l="1"/>
  <c r="S49" i="1" l="1"/>
  <c r="Q50" i="1"/>
  <c r="S50" i="1" s="1"/>
  <c r="Q51" i="1" l="1"/>
  <c r="Q52" i="1" l="1"/>
  <c r="S52" i="1" s="1"/>
  <c r="S51" i="1"/>
  <c r="Q53" i="1" l="1"/>
  <c r="S53" i="1" s="1"/>
  <c r="Q54" i="1" l="1"/>
  <c r="S54" i="1" s="1"/>
  <c r="Q55" i="1" l="1"/>
  <c r="S55" i="1" s="1"/>
  <c r="Q56" i="1" l="1"/>
  <c r="S56" i="1" s="1"/>
  <c r="Q57" i="1" l="1"/>
  <c r="S57" i="1" s="1"/>
  <c r="Q58" i="1" l="1"/>
  <c r="S58" i="1" s="1"/>
  <c r="Q59" i="1" l="1"/>
  <c r="S59" i="1" s="1"/>
  <c r="Q60" i="1" l="1"/>
  <c r="S60" i="1" s="1"/>
  <c r="Q61" i="1" l="1"/>
  <c r="S61" i="1" s="1"/>
  <c r="Q62" i="1" l="1"/>
  <c r="S62" i="1" s="1"/>
  <c r="Q63" i="1" l="1"/>
  <c r="S63" i="1" s="1"/>
  <c r="Q64" i="1" l="1"/>
  <c r="S64" i="1" s="1"/>
  <c r="Q65" i="1" l="1"/>
  <c r="S65" i="1" s="1"/>
  <c r="Q66" i="1" l="1"/>
  <c r="S66" i="1" s="1"/>
  <c r="Q67" i="1" l="1"/>
  <c r="S67" i="1" s="1"/>
  <c r="Q68" i="1" l="1"/>
  <c r="S68" i="1" s="1"/>
  <c r="Q69" i="1" l="1"/>
  <c r="S69" i="1" s="1"/>
  <c r="Q70" i="1" l="1"/>
  <c r="S70" i="1" s="1"/>
  <c r="Q71" i="1" l="1"/>
  <c r="S71" i="1" s="1"/>
  <c r="Q72" i="1" l="1"/>
  <c r="S72" i="1" s="1"/>
  <c r="Q73" i="1" l="1"/>
  <c r="S73" i="1" s="1"/>
  <c r="Q74" i="1" l="1"/>
  <c r="S74" i="1" s="1"/>
  <c r="Q75" i="1" l="1"/>
  <c r="S75" i="1" s="1"/>
  <c r="Q76" i="1" l="1"/>
  <c r="S76" i="1" s="1"/>
  <c r="Q77" i="1" l="1"/>
  <c r="S77" i="1" s="1"/>
  <c r="Q78" i="1" l="1"/>
  <c r="S78" i="1" s="1"/>
  <c r="Q79" i="1" l="1"/>
  <c r="S79" i="1" s="1"/>
  <c r="Q80" i="1" l="1"/>
  <c r="S80" i="1" s="1"/>
  <c r="Q81" i="1" l="1"/>
  <c r="S81" i="1" s="1"/>
  <c r="Q82" i="1" l="1"/>
  <c r="S82" i="1" s="1"/>
  <c r="Q83" i="1" l="1"/>
  <c r="S83" i="1" s="1"/>
  <c r="Q84" i="1" l="1"/>
  <c r="S84" i="1" s="1"/>
  <c r="Q85" i="1" l="1"/>
  <c r="S85" i="1" s="1"/>
  <c r="Q86" i="1" l="1"/>
  <c r="S86" i="1" s="1"/>
  <c r="Q87" i="1" l="1"/>
  <c r="S87" i="1" s="1"/>
  <c r="Q88" i="1" l="1"/>
  <c r="S88" i="1" s="1"/>
  <c r="Q89" i="1" l="1"/>
  <c r="S89" i="1" s="1"/>
  <c r="Q90" i="1" l="1"/>
  <c r="S90" i="1" s="1"/>
  <c r="Q91" i="1" l="1"/>
  <c r="S91" i="1" s="1"/>
  <c r="Q92" i="1" l="1"/>
  <c r="S92" i="1" s="1"/>
  <c r="Q93" i="1" l="1"/>
  <c r="S93" i="1" s="1"/>
  <c r="Q94" i="1" l="1"/>
  <c r="S94" i="1" s="1"/>
  <c r="Q95" i="1" l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O96" i="1" l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N96" i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S95" i="1"/>
  <c r="Q96" i="1" l="1"/>
  <c r="S96" i="1" s="1"/>
  <c r="Q97" i="1"/>
  <c r="S97" i="1" s="1"/>
  <c r="Q98" i="1" l="1"/>
  <c r="S98" i="1" l="1"/>
  <c r="Q99" i="1"/>
  <c r="Q100" i="1" l="1"/>
  <c r="S99" i="1"/>
  <c r="S100" i="1" l="1"/>
  <c r="Q101" i="1"/>
  <c r="S101" i="1" l="1"/>
  <c r="Q102" i="1"/>
  <c r="Q103" i="1" l="1"/>
  <c r="S103" i="1" s="1"/>
  <c r="S102" i="1"/>
  <c r="Q104" i="1" l="1"/>
  <c r="S104" i="1" l="1"/>
  <c r="Q105" i="1"/>
  <c r="S105" i="1" s="1"/>
  <c r="Q106" i="1" l="1"/>
  <c r="S106" i="1" s="1"/>
  <c r="Q107" i="1" l="1"/>
  <c r="S107" i="1" s="1"/>
  <c r="Q108" i="1" l="1"/>
  <c r="S108" i="1" s="1"/>
  <c r="Q109" i="1" l="1"/>
  <c r="S109" i="1" s="1"/>
  <c r="Q110" i="1" l="1"/>
  <c r="S110" i="1" s="1"/>
  <c r="Q111" i="1" l="1"/>
  <c r="S111" i="1" s="1"/>
  <c r="Q112" i="1" l="1"/>
  <c r="S112" i="1" s="1"/>
  <c r="Q113" i="1" l="1"/>
  <c r="S113" i="1" s="1"/>
  <c r="Q114" i="1" l="1"/>
  <c r="S114" i="1" s="1"/>
  <c r="Q115" i="1" l="1"/>
  <c r="S115" i="1" s="1"/>
  <c r="Q116" i="1" l="1"/>
  <c r="S116" i="1" s="1"/>
  <c r="Q117" i="1" l="1"/>
  <c r="S117" i="1" s="1"/>
  <c r="Q118" i="1" l="1"/>
  <c r="S118" i="1" s="1"/>
  <c r="Q119" i="1" l="1"/>
  <c r="S119" i="1" s="1"/>
  <c r="Q120" i="1" l="1"/>
  <c r="S120" i="1" s="1"/>
  <c r="Q121" i="1" l="1"/>
  <c r="S121" i="1" s="1"/>
  <c r="Q122" i="1" l="1"/>
  <c r="S122" i="1" s="1"/>
  <c r="Q123" i="1" l="1"/>
  <c r="S123" i="1" s="1"/>
  <c r="Q124" i="1" l="1"/>
  <c r="S124" i="1" s="1"/>
  <c r="Q125" i="1" l="1"/>
  <c r="S125" i="1" s="1"/>
  <c r="Q126" i="1" l="1"/>
  <c r="S126" i="1" s="1"/>
  <c r="Q127" i="1" l="1"/>
  <c r="S127" i="1" s="1"/>
  <c r="Q128" i="1" l="1"/>
  <c r="S128" i="1" s="1"/>
  <c r="Q129" i="1" l="1"/>
  <c r="S129" i="1" s="1"/>
  <c r="Q130" i="1" l="1"/>
  <c r="S130" i="1" s="1"/>
  <c r="Q131" i="1" l="1"/>
  <c r="S131" i="1" s="1"/>
  <c r="Q132" i="1" l="1"/>
  <c r="S132" i="1" s="1"/>
  <c r="Q133" i="1" l="1"/>
  <c r="S133" i="1" s="1"/>
  <c r="Q134" i="1" l="1"/>
  <c r="S134" i="1" s="1"/>
  <c r="Q135" i="1" l="1"/>
  <c r="S135" i="1" s="1"/>
  <c r="Q136" i="1" l="1"/>
  <c r="S136" i="1" s="1"/>
  <c r="Q137" i="1" l="1"/>
  <c r="S137" i="1" s="1"/>
  <c r="Q138" i="1" l="1"/>
  <c r="S138" i="1" s="1"/>
  <c r="Q139" i="1" l="1"/>
  <c r="S139" i="1" s="1"/>
  <c r="Q140" i="1" l="1"/>
  <c r="S140" i="1" s="1"/>
  <c r="Q141" i="1" l="1"/>
  <c r="S141" i="1" s="1"/>
  <c r="Q142" i="1" l="1"/>
  <c r="S142" i="1" s="1"/>
  <c r="Q143" i="1" l="1"/>
  <c r="S143" i="1" s="1"/>
  <c r="Q144" i="1" l="1"/>
  <c r="S144" i="1" s="1"/>
  <c r="Q145" i="1" l="1"/>
  <c r="S145" i="1" s="1"/>
  <c r="Q146" i="1" l="1"/>
  <c r="S146" i="1" s="1"/>
  <c r="Q147" i="1" l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O148" i="1" l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N148" i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S147" i="1"/>
  <c r="Q149" i="1" l="1"/>
  <c r="S149" i="1" s="1"/>
  <c r="Q148" i="1"/>
  <c r="S148" i="1" s="1"/>
  <c r="Q150" i="1" l="1"/>
  <c r="S150" i="1" l="1"/>
  <c r="Q151" i="1"/>
  <c r="S151" i="1" s="1"/>
  <c r="Q152" i="1" l="1"/>
  <c r="S152" i="1" l="1"/>
  <c r="Q153" i="1"/>
  <c r="S153" i="1" l="1"/>
  <c r="Q154" i="1"/>
  <c r="S154" i="1" l="1"/>
  <c r="Q155" i="1"/>
  <c r="Q156" i="1" l="1"/>
  <c r="S156" i="1" s="1"/>
  <c r="S155" i="1"/>
  <c r="Q157" i="1" l="1"/>
  <c r="S157" i="1" l="1"/>
  <c r="Q158" i="1"/>
  <c r="S158" i="1" s="1"/>
  <c r="Q159" i="1" l="1"/>
  <c r="S159" i="1" l="1"/>
  <c r="Q160" i="1"/>
  <c r="S160" i="1" s="1"/>
  <c r="Q161" i="1" l="1"/>
  <c r="S161" i="1" s="1"/>
  <c r="Q162" i="1" l="1"/>
  <c r="S162" i="1" s="1"/>
  <c r="Q163" i="1" l="1"/>
  <c r="S163" i="1" s="1"/>
  <c r="Q164" i="1" l="1"/>
  <c r="S164" i="1" s="1"/>
  <c r="Q165" i="1" l="1"/>
  <c r="S165" i="1" s="1"/>
  <c r="Q166" i="1" l="1"/>
  <c r="S166" i="1" s="1"/>
  <c r="Q167" i="1" l="1"/>
  <c r="S167" i="1" s="1"/>
  <c r="Q168" i="1" l="1"/>
  <c r="S168" i="1" s="1"/>
  <c r="Q169" i="1" l="1"/>
  <c r="S169" i="1" s="1"/>
  <c r="Q170" i="1" l="1"/>
  <c r="S170" i="1" s="1"/>
  <c r="Q171" i="1" l="1"/>
  <c r="S171" i="1" s="1"/>
  <c r="Q172" i="1" l="1"/>
  <c r="S172" i="1" s="1"/>
  <c r="Q173" i="1" l="1"/>
  <c r="S173" i="1" s="1"/>
  <c r="Q174" i="1" l="1"/>
  <c r="S174" i="1" s="1"/>
  <c r="Q175" i="1" l="1"/>
  <c r="S175" i="1" s="1"/>
  <c r="Q176" i="1" l="1"/>
  <c r="S176" i="1" s="1"/>
  <c r="Q177" i="1" l="1"/>
  <c r="S177" i="1" s="1"/>
  <c r="Q178" i="1" l="1"/>
  <c r="S178" i="1" s="1"/>
  <c r="Q179" i="1" l="1"/>
  <c r="S179" i="1" s="1"/>
  <c r="Q180" i="1" l="1"/>
  <c r="S180" i="1" s="1"/>
  <c r="Q181" i="1" l="1"/>
  <c r="S181" i="1" s="1"/>
  <c r="Q182" i="1" l="1"/>
  <c r="S182" i="1" s="1"/>
  <c r="Q183" i="1" l="1"/>
  <c r="S183" i="1" s="1"/>
  <c r="Q184" i="1" l="1"/>
  <c r="S184" i="1" s="1"/>
  <c r="Q185" i="1" l="1"/>
  <c r="S185" i="1" s="1"/>
  <c r="Q186" i="1" l="1"/>
  <c r="S186" i="1" s="1"/>
  <c r="Q187" i="1" l="1"/>
  <c r="S187" i="1" s="1"/>
  <c r="Q188" i="1" l="1"/>
  <c r="S188" i="1" s="1"/>
  <c r="Q189" i="1" l="1"/>
  <c r="S189" i="1" s="1"/>
  <c r="Q190" i="1" l="1"/>
  <c r="S190" i="1" s="1"/>
  <c r="Q191" i="1" l="1"/>
  <c r="S191" i="1" s="1"/>
  <c r="Q192" i="1" l="1"/>
  <c r="S192" i="1" s="1"/>
  <c r="Q193" i="1" l="1"/>
  <c r="S193" i="1" s="1"/>
  <c r="Q194" i="1" l="1"/>
  <c r="S194" i="1" s="1"/>
  <c r="Q195" i="1" l="1"/>
  <c r="S195" i="1" s="1"/>
  <c r="Q196" i="1" l="1"/>
  <c r="S196" i="1" s="1"/>
  <c r="Q197" i="1" l="1"/>
  <c r="S197" i="1" s="1"/>
  <c r="Q198" i="1" l="1"/>
  <c r="S198" i="1" s="1"/>
  <c r="Q199" i="1" l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O200" i="1" l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N200" i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S199" i="1"/>
  <c r="Q200" i="1" l="1"/>
  <c r="S200" i="1" s="1"/>
  <c r="Q201" i="1"/>
  <c r="S201" i="1" s="1"/>
  <c r="Q202" i="1" l="1"/>
  <c r="Q203" i="1" l="1"/>
  <c r="S203" i="1" s="1"/>
  <c r="S202" i="1"/>
  <c r="Q204" i="1" l="1"/>
  <c r="S204" i="1" l="1"/>
  <c r="Q205" i="1"/>
  <c r="S205" i="1" s="1"/>
  <c r="Q206" i="1" l="1"/>
  <c r="S206" i="1" l="1"/>
  <c r="Q207" i="1"/>
  <c r="S207" i="1" s="1"/>
  <c r="Q208" i="1" l="1"/>
  <c r="S208" i="1" s="1"/>
  <c r="Q209" i="1" l="1"/>
  <c r="S209" i="1" s="1"/>
  <c r="Q210" i="1" l="1"/>
  <c r="S210" i="1" s="1"/>
  <c r="Q211" i="1" l="1"/>
  <c r="S211" i="1" s="1"/>
  <c r="Q212" i="1" l="1"/>
  <c r="S212" i="1" s="1"/>
  <c r="Q213" i="1" l="1"/>
  <c r="S213" i="1" s="1"/>
  <c r="Q214" i="1" l="1"/>
  <c r="S214" i="1" s="1"/>
  <c r="Q215" i="1" l="1"/>
  <c r="S215" i="1" s="1"/>
  <c r="Q216" i="1" l="1"/>
  <c r="S216" i="1" s="1"/>
  <c r="Q217" i="1" l="1"/>
  <c r="S217" i="1" s="1"/>
  <c r="Q218" i="1" l="1"/>
  <c r="S218" i="1" s="1"/>
  <c r="Q219" i="1" l="1"/>
  <c r="S219" i="1" s="1"/>
  <c r="Q220" i="1" l="1"/>
  <c r="S220" i="1" s="1"/>
  <c r="Q221" i="1" l="1"/>
  <c r="S221" i="1" s="1"/>
  <c r="Q222" i="1" l="1"/>
  <c r="S222" i="1" s="1"/>
  <c r="Q223" i="1" l="1"/>
  <c r="S223" i="1" s="1"/>
  <c r="Q224" i="1" l="1"/>
  <c r="S224" i="1" s="1"/>
  <c r="Q225" i="1" l="1"/>
  <c r="S225" i="1" s="1"/>
  <c r="Q226" i="1" l="1"/>
  <c r="S226" i="1" s="1"/>
  <c r="Q227" i="1" l="1"/>
  <c r="S227" i="1" s="1"/>
  <c r="Q228" i="1" l="1"/>
  <c r="S228" i="1" s="1"/>
  <c r="Q229" i="1" l="1"/>
  <c r="S229" i="1" s="1"/>
  <c r="Q230" i="1" l="1"/>
  <c r="S230" i="1" s="1"/>
  <c r="Q231" i="1" l="1"/>
  <c r="S231" i="1" s="1"/>
  <c r="Q232" i="1" l="1"/>
  <c r="S232" i="1" s="1"/>
  <c r="Q233" i="1" l="1"/>
  <c r="S233" i="1" s="1"/>
  <c r="Q234" i="1" l="1"/>
  <c r="S234" i="1" s="1"/>
  <c r="Q235" i="1" l="1"/>
  <c r="S235" i="1" s="1"/>
  <c r="Q236" i="1" l="1"/>
  <c r="S236" i="1" s="1"/>
  <c r="Q237" i="1" l="1"/>
  <c r="S237" i="1" s="1"/>
  <c r="Q238" i="1" l="1"/>
  <c r="S238" i="1" s="1"/>
  <c r="Q239" i="1" l="1"/>
  <c r="S239" i="1" s="1"/>
  <c r="Q240" i="1" l="1"/>
  <c r="S240" i="1" s="1"/>
  <c r="Q241" i="1" l="1"/>
  <c r="S241" i="1" s="1"/>
  <c r="Q242" i="1" l="1"/>
  <c r="S242" i="1" s="1"/>
  <c r="Q243" i="1" l="1"/>
  <c r="S243" i="1" s="1"/>
  <c r="Q244" i="1" l="1"/>
  <c r="S244" i="1" s="1"/>
  <c r="Q245" i="1" l="1"/>
  <c r="S245" i="1" s="1"/>
  <c r="Q246" i="1" l="1"/>
  <c r="S246" i="1" s="1"/>
  <c r="Q247" i="1" l="1"/>
  <c r="S247" i="1" s="1"/>
  <c r="Q248" i="1" l="1"/>
  <c r="S248" i="1" s="1"/>
  <c r="Q249" i="1" l="1"/>
  <c r="S249" i="1" s="1"/>
  <c r="Q250" i="1" l="1"/>
  <c r="S250" i="1" s="1"/>
  <c r="Q251" i="1" l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O252" i="1" l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N252" i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S251" i="1"/>
  <c r="Q252" i="1" l="1"/>
  <c r="Q253" i="1"/>
  <c r="S253" i="1" s="1"/>
  <c r="S252" i="1"/>
  <c r="Q254" i="1" l="1"/>
  <c r="Q255" i="1" l="1"/>
  <c r="S255" i="1" s="1"/>
  <c r="S254" i="1"/>
  <c r="Q256" i="1" l="1"/>
  <c r="Q257" i="1" l="1"/>
  <c r="S257" i="1" s="1"/>
  <c r="S256" i="1"/>
  <c r="Q258" i="1" l="1"/>
  <c r="S258" i="1" l="1"/>
  <c r="Q259" i="1"/>
  <c r="S259" i="1" s="1"/>
  <c r="Q260" i="1" l="1"/>
  <c r="S260" i="1" s="1"/>
  <c r="Q261" i="1" l="1"/>
  <c r="S261" i="1" s="1"/>
  <c r="Q262" i="1" l="1"/>
  <c r="S262" i="1" s="1"/>
  <c r="Q263" i="1" l="1"/>
  <c r="S263" i="1" s="1"/>
  <c r="Q264" i="1" l="1"/>
  <c r="S264" i="1" s="1"/>
  <c r="Q265" i="1" l="1"/>
  <c r="S265" i="1" s="1"/>
  <c r="Q266" i="1" l="1"/>
  <c r="S266" i="1" s="1"/>
  <c r="Q267" i="1" l="1"/>
  <c r="S267" i="1" s="1"/>
  <c r="Q268" i="1" l="1"/>
  <c r="S268" i="1" s="1"/>
  <c r="Q269" i="1" l="1"/>
  <c r="S269" i="1" s="1"/>
  <c r="Q270" i="1" l="1"/>
  <c r="S270" i="1" s="1"/>
  <c r="Q271" i="1" l="1"/>
  <c r="S271" i="1" s="1"/>
  <c r="Q272" i="1" l="1"/>
  <c r="S272" i="1" s="1"/>
  <c r="Q273" i="1" l="1"/>
  <c r="S273" i="1" s="1"/>
  <c r="Q274" i="1" l="1"/>
  <c r="S274" i="1" s="1"/>
  <c r="Q275" i="1" l="1"/>
  <c r="S275" i="1" s="1"/>
  <c r="Q276" i="1" l="1"/>
  <c r="S276" i="1" s="1"/>
  <c r="Q277" i="1" l="1"/>
  <c r="S277" i="1" s="1"/>
  <c r="Q278" i="1" l="1"/>
  <c r="S278" i="1" s="1"/>
  <c r="Q279" i="1" l="1"/>
  <c r="S279" i="1" s="1"/>
  <c r="Q280" i="1" l="1"/>
  <c r="S280" i="1" s="1"/>
  <c r="Q281" i="1" l="1"/>
  <c r="S281" i="1" s="1"/>
  <c r="Q282" i="1" l="1"/>
  <c r="S282" i="1" s="1"/>
  <c r="Q283" i="1" l="1"/>
  <c r="S283" i="1" s="1"/>
  <c r="Q284" i="1" l="1"/>
  <c r="S284" i="1" s="1"/>
  <c r="Q285" i="1" l="1"/>
  <c r="S285" i="1" s="1"/>
  <c r="Q286" i="1" l="1"/>
  <c r="S286" i="1" s="1"/>
  <c r="Q287" i="1" l="1"/>
  <c r="S287" i="1" s="1"/>
  <c r="Q288" i="1" l="1"/>
  <c r="S288" i="1" s="1"/>
  <c r="Q289" i="1" l="1"/>
  <c r="S289" i="1" s="1"/>
  <c r="Q290" i="1" l="1"/>
  <c r="S290" i="1" s="1"/>
  <c r="Q291" i="1" l="1"/>
  <c r="S291" i="1" s="1"/>
  <c r="Q292" i="1" l="1"/>
  <c r="S292" i="1" s="1"/>
  <c r="Q293" i="1" l="1"/>
  <c r="S293" i="1" s="1"/>
  <c r="Q294" i="1" l="1"/>
  <c r="S294" i="1" s="1"/>
  <c r="Q295" i="1" l="1"/>
  <c r="S295" i="1" s="1"/>
  <c r="Q296" i="1" l="1"/>
  <c r="S296" i="1" s="1"/>
  <c r="Q297" i="1" l="1"/>
  <c r="S297" i="1" s="1"/>
  <c r="Q298" i="1" l="1"/>
  <c r="S298" i="1" s="1"/>
  <c r="Q299" i="1" l="1"/>
  <c r="S299" i="1" s="1"/>
  <c r="Q300" i="1" l="1"/>
  <c r="S300" i="1" s="1"/>
  <c r="Q301" i="1" l="1"/>
  <c r="S301" i="1" s="1"/>
  <c r="Q302" i="1" l="1"/>
  <c r="S302" i="1" s="1"/>
  <c r="Q303" i="1" l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O304" i="1" l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N304" i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S303" i="1"/>
  <c r="Q304" i="1" l="1"/>
  <c r="Q305" i="1"/>
  <c r="S305" i="1" s="1"/>
  <c r="S304" i="1"/>
  <c r="Q306" i="1" l="1"/>
  <c r="S306" i="1" l="1"/>
  <c r="Q307" i="1"/>
  <c r="S307" i="1" s="1"/>
  <c r="Q308" i="1" l="1"/>
  <c r="S308" i="1" l="1"/>
  <c r="Q309" i="1"/>
  <c r="S309" i="1" s="1"/>
  <c r="Q310" i="1" l="1"/>
  <c r="S310" i="1" l="1"/>
  <c r="Q311" i="1"/>
  <c r="S311" i="1" s="1"/>
  <c r="Q312" i="1" l="1"/>
  <c r="S312" i="1" s="1"/>
  <c r="Q313" i="1" l="1"/>
  <c r="S313" i="1" s="1"/>
  <c r="Q314" i="1" l="1"/>
  <c r="S314" i="1" s="1"/>
  <c r="Q315" i="1" l="1"/>
  <c r="S315" i="1" s="1"/>
  <c r="Q316" i="1" l="1"/>
  <c r="S316" i="1" s="1"/>
  <c r="Q317" i="1" l="1"/>
  <c r="S317" i="1" s="1"/>
  <c r="Q318" i="1" l="1"/>
  <c r="S318" i="1" s="1"/>
  <c r="Q319" i="1" l="1"/>
  <c r="S319" i="1" s="1"/>
  <c r="Q320" i="1" l="1"/>
  <c r="S320" i="1" s="1"/>
  <c r="Q321" i="1" l="1"/>
  <c r="S321" i="1" s="1"/>
  <c r="Q322" i="1" l="1"/>
  <c r="S322" i="1" s="1"/>
  <c r="Q323" i="1" l="1"/>
  <c r="S323" i="1" s="1"/>
  <c r="Q324" i="1" l="1"/>
  <c r="S324" i="1" s="1"/>
  <c r="Q325" i="1" l="1"/>
  <c r="S325" i="1" s="1"/>
  <c r="Q326" i="1" l="1"/>
  <c r="S326" i="1" s="1"/>
  <c r="Q327" i="1" l="1"/>
  <c r="S327" i="1" s="1"/>
  <c r="Q328" i="1" l="1"/>
  <c r="S328" i="1" s="1"/>
  <c r="Q329" i="1" l="1"/>
  <c r="S329" i="1" s="1"/>
  <c r="Q330" i="1" l="1"/>
  <c r="S330" i="1" s="1"/>
  <c r="Q331" i="1" l="1"/>
  <c r="S331" i="1" s="1"/>
  <c r="Q332" i="1" l="1"/>
  <c r="S332" i="1" s="1"/>
  <c r="Q333" i="1" l="1"/>
  <c r="S333" i="1" s="1"/>
  <c r="Q334" i="1" l="1"/>
  <c r="S334" i="1" s="1"/>
  <c r="Q335" i="1" l="1"/>
  <c r="S335" i="1" s="1"/>
  <c r="Q336" i="1" l="1"/>
  <c r="S336" i="1" s="1"/>
  <c r="Q337" i="1" l="1"/>
  <c r="S337" i="1" s="1"/>
  <c r="Q338" i="1" l="1"/>
  <c r="S338" i="1" s="1"/>
  <c r="Q339" i="1" l="1"/>
  <c r="S339" i="1" s="1"/>
  <c r="Q340" i="1" l="1"/>
  <c r="S340" i="1" s="1"/>
  <c r="Q341" i="1" l="1"/>
  <c r="S341" i="1" s="1"/>
  <c r="Q342" i="1" l="1"/>
  <c r="S342" i="1" s="1"/>
  <c r="Q343" i="1" l="1"/>
  <c r="S343" i="1" s="1"/>
  <c r="Q344" i="1" l="1"/>
  <c r="S344" i="1" s="1"/>
  <c r="Q345" i="1" l="1"/>
  <c r="S345" i="1" s="1"/>
  <c r="Q346" i="1" l="1"/>
  <c r="S346" i="1" s="1"/>
  <c r="Q347" i="1" l="1"/>
  <c r="S347" i="1" s="1"/>
  <c r="Q348" i="1" l="1"/>
  <c r="S348" i="1" s="1"/>
  <c r="Q349" i="1" l="1"/>
  <c r="S349" i="1" s="1"/>
  <c r="Q350" i="1" l="1"/>
  <c r="S350" i="1" s="1"/>
  <c r="Q351" i="1" l="1"/>
  <c r="S351" i="1" s="1"/>
  <c r="Q352" i="1" l="1"/>
  <c r="S352" i="1" s="1"/>
  <c r="Q353" i="1" l="1"/>
  <c r="S353" i="1" s="1"/>
  <c r="Q354" i="1" l="1"/>
  <c r="S354" i="1" s="1"/>
  <c r="Q355" i="1" l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O356" i="1" l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N356" i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S355" i="1"/>
  <c r="Q357" i="1" l="1"/>
  <c r="S357" i="1" s="1"/>
  <c r="Q356" i="1"/>
  <c r="S356" i="1" s="1"/>
  <c r="Q358" i="1" l="1"/>
  <c r="Q359" i="1" l="1"/>
  <c r="S358" i="1"/>
  <c r="Q360" i="1" l="1"/>
  <c r="S359" i="1"/>
  <c r="S360" i="1" l="1"/>
  <c r="Q361" i="1"/>
  <c r="S361" i="1" l="1"/>
  <c r="Q362" i="1"/>
  <c r="Q363" i="1" l="1"/>
  <c r="S362" i="1"/>
  <c r="Q364" i="1" l="1"/>
  <c r="S364" i="1" s="1"/>
  <c r="S363" i="1"/>
  <c r="Q365" i="1" l="1"/>
  <c r="Q366" i="1" l="1"/>
  <c r="S366" i="1" s="1"/>
  <c r="S365" i="1"/>
  <c r="Q367" i="1" l="1"/>
  <c r="S367" i="1" s="1"/>
  <c r="Q368" i="1" l="1"/>
  <c r="S368" i="1" s="1"/>
  <c r="Q369" i="1" l="1"/>
  <c r="S369" i="1" s="1"/>
  <c r="Q370" i="1" l="1"/>
  <c r="S370" i="1" s="1"/>
  <c r="Q371" i="1" l="1"/>
  <c r="S371" i="1" s="1"/>
  <c r="Q372" i="1" l="1"/>
  <c r="S372" i="1" s="1"/>
  <c r="Q373" i="1" l="1"/>
  <c r="S373" i="1" s="1"/>
  <c r="Q374" i="1" l="1"/>
  <c r="S374" i="1" s="1"/>
  <c r="Q375" i="1" l="1"/>
  <c r="S375" i="1" s="1"/>
  <c r="Q376" i="1" l="1"/>
  <c r="S376" i="1" s="1"/>
  <c r="Q377" i="1" l="1"/>
  <c r="S377" i="1" s="1"/>
  <c r="Q378" i="1" l="1"/>
  <c r="S378" i="1" s="1"/>
  <c r="Q379" i="1" l="1"/>
  <c r="S379" i="1" s="1"/>
  <c r="Q380" i="1" l="1"/>
  <c r="S380" i="1" s="1"/>
  <c r="Q381" i="1" l="1"/>
  <c r="S381" i="1" s="1"/>
  <c r="Q382" i="1" l="1"/>
  <c r="S382" i="1" s="1"/>
  <c r="Q383" i="1" l="1"/>
  <c r="S383" i="1" s="1"/>
  <c r="Q384" i="1" l="1"/>
  <c r="S384" i="1" s="1"/>
  <c r="Q385" i="1" l="1"/>
  <c r="S385" i="1" s="1"/>
  <c r="Q386" i="1" l="1"/>
  <c r="S386" i="1" s="1"/>
  <c r="Q387" i="1" l="1"/>
  <c r="S387" i="1" s="1"/>
  <c r="Q388" i="1" l="1"/>
  <c r="S388" i="1" s="1"/>
  <c r="Q389" i="1" l="1"/>
  <c r="S389" i="1" s="1"/>
  <c r="Q390" i="1" l="1"/>
  <c r="S390" i="1" s="1"/>
  <c r="Q391" i="1" l="1"/>
  <c r="S391" i="1" s="1"/>
  <c r="Q392" i="1" l="1"/>
  <c r="S392" i="1" s="1"/>
  <c r="Q393" i="1" l="1"/>
  <c r="S393" i="1" s="1"/>
  <c r="Q394" i="1" l="1"/>
  <c r="S394" i="1" s="1"/>
  <c r="Q395" i="1" l="1"/>
  <c r="S395" i="1" s="1"/>
  <c r="Q396" i="1" l="1"/>
  <c r="S396" i="1" s="1"/>
  <c r="Q397" i="1" l="1"/>
  <c r="S397" i="1" s="1"/>
  <c r="Q398" i="1" l="1"/>
  <c r="S398" i="1" s="1"/>
  <c r="Q399" i="1" l="1"/>
  <c r="S399" i="1" s="1"/>
  <c r="Q400" i="1" l="1"/>
  <c r="S400" i="1" s="1"/>
  <c r="Q401" i="1" l="1"/>
  <c r="S401" i="1" s="1"/>
  <c r="Q402" i="1" l="1"/>
  <c r="S402" i="1" s="1"/>
  <c r="Q403" i="1" l="1"/>
  <c r="S403" i="1" s="1"/>
  <c r="Q404" i="1" l="1"/>
  <c r="S404" i="1" s="1"/>
  <c r="Q405" i="1" l="1"/>
  <c r="S405" i="1" s="1"/>
  <c r="Q406" i="1" l="1"/>
  <c r="S406" i="1" s="1"/>
  <c r="Q407" i="1" l="1"/>
  <c r="S407" i="1" s="1"/>
  <c r="Q408" i="1" l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O409" i="1" l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N409" i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S408" i="1"/>
  <c r="Q409" i="1" l="1"/>
  <c r="S409" i="1"/>
  <c r="Q410" i="1"/>
  <c r="S410" i="1" s="1"/>
  <c r="Q411" i="1" l="1"/>
  <c r="Q412" i="1" l="1"/>
  <c r="S412" i="1" s="1"/>
  <c r="S411" i="1"/>
  <c r="Q413" i="1" l="1"/>
  <c r="S413" i="1" l="1"/>
  <c r="Q414" i="1"/>
  <c r="S414" i="1" s="1"/>
  <c r="Q415" i="1" l="1"/>
  <c r="Q416" i="1" l="1"/>
  <c r="S416" i="1" s="1"/>
  <c r="S415" i="1"/>
  <c r="Q417" i="1" l="1"/>
  <c r="S417" i="1" s="1"/>
  <c r="Q418" i="1" l="1"/>
  <c r="S418" i="1" s="1"/>
  <c r="Q419" i="1" l="1"/>
  <c r="S419" i="1" s="1"/>
  <c r="Q420" i="1" l="1"/>
  <c r="S420" i="1" s="1"/>
  <c r="Q421" i="1" l="1"/>
  <c r="S421" i="1" s="1"/>
  <c r="Q422" i="1" l="1"/>
  <c r="S422" i="1" s="1"/>
  <c r="Q423" i="1" l="1"/>
  <c r="S423" i="1" s="1"/>
  <c r="Q424" i="1" l="1"/>
  <c r="S424" i="1" s="1"/>
  <c r="Q425" i="1" l="1"/>
  <c r="S425" i="1" s="1"/>
  <c r="Q426" i="1" l="1"/>
  <c r="S426" i="1" s="1"/>
  <c r="Q427" i="1" l="1"/>
  <c r="S427" i="1" s="1"/>
  <c r="Q428" i="1" l="1"/>
  <c r="S428" i="1" s="1"/>
  <c r="Q429" i="1" l="1"/>
  <c r="S429" i="1" s="1"/>
  <c r="Q430" i="1" l="1"/>
  <c r="S430" i="1" s="1"/>
  <c r="Q431" i="1" l="1"/>
  <c r="S431" i="1" s="1"/>
  <c r="Q432" i="1" l="1"/>
  <c r="S432" i="1" s="1"/>
  <c r="Q433" i="1" l="1"/>
  <c r="S433" i="1" s="1"/>
  <c r="Q434" i="1" l="1"/>
  <c r="S434" i="1" s="1"/>
  <c r="Q435" i="1" l="1"/>
  <c r="S435" i="1" s="1"/>
  <c r="Q436" i="1" l="1"/>
  <c r="S436" i="1" s="1"/>
  <c r="Q437" i="1" l="1"/>
  <c r="S437" i="1" s="1"/>
  <c r="Q438" i="1" l="1"/>
  <c r="S438" i="1" s="1"/>
  <c r="Q439" i="1" l="1"/>
  <c r="S439" i="1" s="1"/>
  <c r="Q440" i="1" l="1"/>
  <c r="S440" i="1" s="1"/>
  <c r="Q441" i="1" l="1"/>
  <c r="S441" i="1" s="1"/>
  <c r="Q442" i="1" l="1"/>
  <c r="S442" i="1" s="1"/>
  <c r="Q443" i="1" l="1"/>
  <c r="S443" i="1" s="1"/>
  <c r="Q444" i="1" l="1"/>
  <c r="S444" i="1" s="1"/>
  <c r="Q445" i="1" l="1"/>
  <c r="S445" i="1" s="1"/>
  <c r="Q446" i="1" l="1"/>
  <c r="S446" i="1" s="1"/>
  <c r="Q447" i="1" l="1"/>
  <c r="S447" i="1" s="1"/>
  <c r="Q448" i="1" l="1"/>
  <c r="S448" i="1" s="1"/>
  <c r="Q449" i="1" l="1"/>
  <c r="S449" i="1" s="1"/>
  <c r="Q450" i="1" l="1"/>
  <c r="S450" i="1" s="1"/>
  <c r="Q451" i="1" l="1"/>
  <c r="S451" i="1" s="1"/>
  <c r="Q452" i="1" l="1"/>
  <c r="S452" i="1" s="1"/>
  <c r="Q453" i="1" l="1"/>
  <c r="S453" i="1" s="1"/>
  <c r="Q454" i="1" l="1"/>
  <c r="S454" i="1" s="1"/>
  <c r="Q455" i="1" l="1"/>
  <c r="S455" i="1" s="1"/>
  <c r="Q456" i="1" l="1"/>
  <c r="S456" i="1" s="1"/>
  <c r="Q457" i="1" l="1"/>
  <c r="S457" i="1" s="1"/>
  <c r="Q458" i="1" l="1"/>
  <c r="S458" i="1" s="1"/>
  <c r="Q459" i="1" l="1"/>
  <c r="S459" i="1" s="1"/>
  <c r="Q460" i="1" l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O461" i="1" l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N461" i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S460" i="1"/>
  <c r="Q461" i="1" l="1"/>
  <c r="S461" i="1" s="1"/>
  <c r="Q462" i="1"/>
  <c r="S462" i="1" s="1"/>
  <c r="Q463" i="1" l="1"/>
  <c r="S463" i="1" s="1"/>
  <c r="Q464" i="1" l="1"/>
  <c r="Q465" i="1" l="1"/>
  <c r="S464" i="1"/>
  <c r="S465" i="1" l="1"/>
  <c r="Q466" i="1"/>
  <c r="S466" i="1" l="1"/>
  <c r="Q467" i="1"/>
  <c r="S467" i="1" l="1"/>
  <c r="Q468" i="1"/>
  <c r="S468" i="1" s="1"/>
  <c r="Q469" i="1" l="1"/>
  <c r="Q470" i="1" l="1"/>
  <c r="S470" i="1" s="1"/>
  <c r="S469" i="1"/>
  <c r="Q471" i="1" l="1"/>
  <c r="S471" i="1" l="1"/>
  <c r="Q472" i="1"/>
  <c r="S472" i="1" s="1"/>
  <c r="Q473" i="1" l="1"/>
  <c r="S473" i="1" s="1"/>
  <c r="Q474" i="1" l="1"/>
  <c r="S474" i="1" s="1"/>
  <c r="Q475" i="1" l="1"/>
  <c r="S475" i="1" s="1"/>
  <c r="Q476" i="1" l="1"/>
  <c r="S476" i="1" s="1"/>
  <c r="Q477" i="1" l="1"/>
  <c r="S477" i="1" s="1"/>
  <c r="Q478" i="1" l="1"/>
  <c r="S478" i="1" s="1"/>
  <c r="Q479" i="1" l="1"/>
  <c r="S479" i="1" s="1"/>
  <c r="Q480" i="1" l="1"/>
  <c r="S480" i="1" s="1"/>
  <c r="Q481" i="1" l="1"/>
  <c r="S481" i="1" s="1"/>
  <c r="Q482" i="1" l="1"/>
  <c r="S482" i="1" s="1"/>
  <c r="Q483" i="1" l="1"/>
  <c r="S483" i="1" s="1"/>
  <c r="Q484" i="1" l="1"/>
  <c r="S484" i="1" s="1"/>
  <c r="Q485" i="1" l="1"/>
  <c r="S485" i="1" s="1"/>
  <c r="Q486" i="1" l="1"/>
  <c r="S486" i="1" s="1"/>
  <c r="Q487" i="1" l="1"/>
  <c r="S487" i="1" s="1"/>
  <c r="Q488" i="1" l="1"/>
  <c r="S488" i="1" s="1"/>
  <c r="Q489" i="1" l="1"/>
  <c r="S489" i="1" s="1"/>
  <c r="Q490" i="1" l="1"/>
  <c r="S490" i="1" s="1"/>
  <c r="Q491" i="1" l="1"/>
  <c r="S491" i="1" s="1"/>
  <c r="Q492" i="1" l="1"/>
  <c r="S492" i="1" s="1"/>
  <c r="Q493" i="1" l="1"/>
  <c r="S493" i="1" s="1"/>
  <c r="Q494" i="1" l="1"/>
  <c r="S494" i="1" s="1"/>
  <c r="Q495" i="1" l="1"/>
  <c r="S495" i="1" s="1"/>
  <c r="Q496" i="1" l="1"/>
  <c r="S496" i="1" s="1"/>
  <c r="Q497" i="1" l="1"/>
  <c r="S497" i="1" s="1"/>
  <c r="Q498" i="1" l="1"/>
  <c r="S498" i="1" s="1"/>
  <c r="Q499" i="1" l="1"/>
  <c r="S499" i="1" s="1"/>
  <c r="Q500" i="1" l="1"/>
  <c r="S500" i="1" s="1"/>
  <c r="Q501" i="1" l="1"/>
  <c r="S501" i="1" s="1"/>
  <c r="Q502" i="1" l="1"/>
  <c r="S502" i="1" s="1"/>
  <c r="Q503" i="1" l="1"/>
  <c r="S503" i="1" s="1"/>
  <c r="Q504" i="1" l="1"/>
  <c r="S504" i="1" s="1"/>
  <c r="Q505" i="1" l="1"/>
  <c r="S505" i="1" s="1"/>
  <c r="Q506" i="1" l="1"/>
  <c r="S506" i="1" s="1"/>
  <c r="Q507" i="1" l="1"/>
  <c r="S507" i="1" s="1"/>
  <c r="Q508" i="1" l="1"/>
  <c r="S508" i="1" s="1"/>
  <c r="Q509" i="1" l="1"/>
  <c r="S509" i="1" s="1"/>
  <c r="Q510" i="1" l="1"/>
  <c r="S510" i="1" s="1"/>
  <c r="Q511" i="1" l="1"/>
  <c r="S511" i="1" s="1"/>
  <c r="Q512" i="1" l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O513" i="1" l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N513" i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S512" i="1"/>
  <c r="Q513" i="1" l="1"/>
  <c r="S513" i="1" s="1"/>
  <c r="Q514" i="1"/>
  <c r="S514" i="1" s="1"/>
  <c r="Q515" i="1" l="1"/>
  <c r="S515" i="1" l="1"/>
  <c r="Q516" i="1"/>
  <c r="S516" i="1" s="1"/>
  <c r="Q517" i="1" l="1"/>
  <c r="S517" i="1" l="1"/>
  <c r="Q518" i="1"/>
  <c r="S518" i="1" s="1"/>
  <c r="Q519" i="1" l="1"/>
  <c r="S519" i="1" l="1"/>
  <c r="Q520" i="1"/>
  <c r="S520" i="1" s="1"/>
  <c r="Q521" i="1" l="1"/>
  <c r="S521" i="1" s="1"/>
  <c r="Q522" i="1" l="1"/>
  <c r="S522" i="1" s="1"/>
  <c r="Q523" i="1" l="1"/>
  <c r="S523" i="1" s="1"/>
  <c r="Q524" i="1" l="1"/>
  <c r="S524" i="1" s="1"/>
  <c r="Q525" i="1" l="1"/>
  <c r="S525" i="1" s="1"/>
  <c r="Q526" i="1" l="1"/>
  <c r="S526" i="1" s="1"/>
  <c r="Q527" i="1" l="1"/>
  <c r="S527" i="1" s="1"/>
  <c r="Q528" i="1" l="1"/>
  <c r="S528" i="1" s="1"/>
  <c r="Q529" i="1" l="1"/>
  <c r="S529" i="1" s="1"/>
  <c r="Q530" i="1" l="1"/>
  <c r="S530" i="1" s="1"/>
  <c r="Q531" i="1" l="1"/>
  <c r="S531" i="1" s="1"/>
  <c r="Q532" i="1" l="1"/>
  <c r="S532" i="1" s="1"/>
  <c r="Q533" i="1" l="1"/>
  <c r="S533" i="1" s="1"/>
  <c r="Q534" i="1" l="1"/>
  <c r="S534" i="1" s="1"/>
  <c r="Q535" i="1" l="1"/>
  <c r="S535" i="1" s="1"/>
  <c r="Q536" i="1" l="1"/>
  <c r="S536" i="1" s="1"/>
  <c r="Q537" i="1" l="1"/>
  <c r="S537" i="1" s="1"/>
  <c r="Q538" i="1" l="1"/>
  <c r="S538" i="1" s="1"/>
  <c r="Q539" i="1" l="1"/>
  <c r="S539" i="1" s="1"/>
  <c r="Q540" i="1" l="1"/>
  <c r="S540" i="1" s="1"/>
  <c r="Q541" i="1" l="1"/>
  <c r="S541" i="1" s="1"/>
  <c r="Q542" i="1" l="1"/>
  <c r="S542" i="1" s="1"/>
  <c r="Q543" i="1" l="1"/>
  <c r="S543" i="1" s="1"/>
  <c r="Q544" i="1" l="1"/>
  <c r="S544" i="1" s="1"/>
  <c r="Q545" i="1" l="1"/>
  <c r="S545" i="1" s="1"/>
  <c r="Q546" i="1" l="1"/>
  <c r="S546" i="1" s="1"/>
  <c r="Q547" i="1" l="1"/>
  <c r="S547" i="1" s="1"/>
  <c r="Q548" i="1" l="1"/>
  <c r="S548" i="1" s="1"/>
  <c r="Q549" i="1" l="1"/>
  <c r="S549" i="1" s="1"/>
  <c r="Q550" i="1" l="1"/>
  <c r="S550" i="1" s="1"/>
  <c r="Q551" i="1" l="1"/>
  <c r="S551" i="1" s="1"/>
  <c r="Q552" i="1" l="1"/>
  <c r="S552" i="1" s="1"/>
  <c r="Q553" i="1" l="1"/>
  <c r="S553" i="1" s="1"/>
  <c r="Q554" i="1" l="1"/>
  <c r="S554" i="1" s="1"/>
  <c r="Q555" i="1" l="1"/>
  <c r="S555" i="1" s="1"/>
  <c r="Q556" i="1" l="1"/>
  <c r="S556" i="1" s="1"/>
  <c r="Q557" i="1" l="1"/>
  <c r="S557" i="1" s="1"/>
  <c r="Q558" i="1" l="1"/>
  <c r="S558" i="1" s="1"/>
  <c r="Q559" i="1" l="1"/>
  <c r="S559" i="1" s="1"/>
  <c r="Q560" i="1" l="1"/>
  <c r="S560" i="1" s="1"/>
  <c r="Q561" i="1" l="1"/>
  <c r="S561" i="1" s="1"/>
  <c r="Q562" i="1" l="1"/>
  <c r="S562" i="1" s="1"/>
  <c r="Q563" i="1" l="1"/>
  <c r="S563" i="1" s="1"/>
  <c r="Q564" i="1" l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O565" i="1" l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N565" i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S564" i="1"/>
  <c r="Q565" i="1" l="1"/>
  <c r="Q566" i="1"/>
  <c r="S566" i="1" s="1"/>
  <c r="S565" i="1"/>
  <c r="Q567" i="1" l="1"/>
  <c r="S567" i="1" l="1"/>
  <c r="Q568" i="1"/>
  <c r="S568" i="1" s="1"/>
  <c r="Q569" i="1" l="1"/>
  <c r="S569" i="1" l="1"/>
  <c r="Q570" i="1"/>
  <c r="S570" i="1" s="1"/>
  <c r="Q571" i="1" l="1"/>
  <c r="Q572" i="1" l="1"/>
  <c r="S572" i="1" s="1"/>
  <c r="S571" i="1"/>
  <c r="Q573" i="1" l="1"/>
  <c r="S573" i="1" s="1"/>
  <c r="Q574" i="1" l="1"/>
  <c r="S574" i="1" s="1"/>
  <c r="Q575" i="1" l="1"/>
  <c r="S575" i="1" s="1"/>
  <c r="Q576" i="1" l="1"/>
  <c r="S576" i="1" s="1"/>
  <c r="Q577" i="1" l="1"/>
  <c r="S577" i="1" s="1"/>
  <c r="Q578" i="1" l="1"/>
  <c r="S578" i="1" s="1"/>
  <c r="Q579" i="1" l="1"/>
  <c r="S579" i="1" s="1"/>
  <c r="Q580" i="1" l="1"/>
  <c r="S580" i="1" s="1"/>
  <c r="Q581" i="1" l="1"/>
  <c r="S581" i="1" s="1"/>
  <c r="Q582" i="1" l="1"/>
  <c r="S582" i="1" s="1"/>
  <c r="Q583" i="1" l="1"/>
  <c r="S583" i="1" s="1"/>
  <c r="Q584" i="1" l="1"/>
  <c r="S584" i="1" s="1"/>
  <c r="Q585" i="1" l="1"/>
  <c r="S585" i="1" s="1"/>
  <c r="Q586" i="1" l="1"/>
  <c r="S586" i="1" s="1"/>
  <c r="Q587" i="1" l="1"/>
  <c r="S587" i="1" s="1"/>
  <c r="Q588" i="1" l="1"/>
  <c r="S588" i="1" s="1"/>
  <c r="Q589" i="1" l="1"/>
  <c r="S589" i="1" s="1"/>
  <c r="Q590" i="1" l="1"/>
  <c r="S590" i="1" s="1"/>
  <c r="Q591" i="1" l="1"/>
  <c r="S591" i="1" s="1"/>
  <c r="Q592" i="1" l="1"/>
  <c r="S592" i="1" s="1"/>
  <c r="Q593" i="1" l="1"/>
  <c r="S593" i="1" s="1"/>
  <c r="Q594" i="1" l="1"/>
  <c r="S594" i="1" s="1"/>
  <c r="Q595" i="1" l="1"/>
  <c r="S595" i="1" s="1"/>
  <c r="Q596" i="1" l="1"/>
  <c r="S596" i="1" s="1"/>
  <c r="Q597" i="1" l="1"/>
  <c r="S597" i="1" s="1"/>
  <c r="Q598" i="1" l="1"/>
  <c r="S598" i="1" s="1"/>
  <c r="Q599" i="1" l="1"/>
  <c r="S599" i="1" s="1"/>
  <c r="Q600" i="1" l="1"/>
  <c r="S600" i="1" s="1"/>
  <c r="Q601" i="1" l="1"/>
  <c r="S601" i="1" s="1"/>
  <c r="Q602" i="1" l="1"/>
  <c r="S602" i="1" s="1"/>
  <c r="Q603" i="1" l="1"/>
  <c r="S603" i="1" s="1"/>
  <c r="Q604" i="1" l="1"/>
  <c r="S604" i="1" s="1"/>
  <c r="Q605" i="1" l="1"/>
  <c r="S605" i="1" s="1"/>
  <c r="Q606" i="1" l="1"/>
  <c r="S606" i="1" s="1"/>
  <c r="Q607" i="1" l="1"/>
  <c r="S607" i="1" s="1"/>
  <c r="Q608" i="1" l="1"/>
  <c r="S608" i="1" s="1"/>
  <c r="Q609" i="1" l="1"/>
  <c r="S609" i="1" s="1"/>
  <c r="Q610" i="1" l="1"/>
  <c r="S610" i="1" s="1"/>
  <c r="Q611" i="1" l="1"/>
  <c r="S611" i="1" s="1"/>
  <c r="Q612" i="1" l="1"/>
  <c r="S612" i="1" s="1"/>
  <c r="Q613" i="1" l="1"/>
  <c r="S613" i="1" s="1"/>
  <c r="Q614" i="1" l="1"/>
  <c r="S614" i="1" s="1"/>
  <c r="Q615" i="1" l="1"/>
  <c r="S615" i="1" s="1"/>
  <c r="Q616" i="1" l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O617" i="1" l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N617" i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S616" i="1"/>
  <c r="Q618" i="1" l="1"/>
  <c r="S618" i="1" s="1"/>
  <c r="Q617" i="1"/>
  <c r="S617" i="1" s="1"/>
  <c r="Q619" i="1" l="1"/>
  <c r="Q620" i="1" l="1"/>
  <c r="S620" i="1" s="1"/>
  <c r="S619" i="1"/>
  <c r="Q621" i="1" l="1"/>
  <c r="S621" i="1" l="1"/>
  <c r="Q622" i="1"/>
  <c r="S622" i="1" s="1"/>
  <c r="Q623" i="1" l="1"/>
  <c r="Q624" i="1" l="1"/>
  <c r="S624" i="1" s="1"/>
  <c r="S623" i="1"/>
  <c r="Q625" i="1" l="1"/>
  <c r="S625" i="1" l="1"/>
  <c r="Q626" i="1"/>
  <c r="S626" i="1" s="1"/>
  <c r="Q627" i="1" l="1"/>
  <c r="S627" i="1" l="1"/>
  <c r="Q628" i="1"/>
  <c r="S628" i="1" s="1"/>
  <c r="Q629" i="1" l="1"/>
  <c r="S629" i="1" l="1"/>
  <c r="Q630" i="1"/>
  <c r="S630" i="1" s="1"/>
  <c r="Q631" i="1" l="1"/>
  <c r="Q632" i="1" l="1"/>
  <c r="S632" i="1" s="1"/>
  <c r="S631" i="1"/>
  <c r="Q633" i="1" l="1"/>
  <c r="S633" i="1" s="1"/>
  <c r="Q634" i="1" l="1"/>
  <c r="S634" i="1" s="1"/>
  <c r="Q635" i="1" l="1"/>
  <c r="S635" i="1" s="1"/>
  <c r="Q636" i="1" l="1"/>
  <c r="S636" i="1" s="1"/>
  <c r="Q637" i="1" l="1"/>
  <c r="S637" i="1" s="1"/>
  <c r="Q638" i="1" l="1"/>
  <c r="S638" i="1" s="1"/>
  <c r="Q639" i="1" l="1"/>
  <c r="S639" i="1" s="1"/>
  <c r="Q640" i="1" l="1"/>
  <c r="S640" i="1" s="1"/>
  <c r="Q641" i="1" l="1"/>
  <c r="S641" i="1" s="1"/>
  <c r="Q642" i="1" l="1"/>
  <c r="S642" i="1" s="1"/>
  <c r="Q643" i="1" l="1"/>
  <c r="S643" i="1" s="1"/>
  <c r="Q644" i="1" l="1"/>
  <c r="S644" i="1" s="1"/>
  <c r="Q645" i="1" l="1"/>
  <c r="S645" i="1" s="1"/>
  <c r="Q646" i="1" l="1"/>
  <c r="S646" i="1" s="1"/>
  <c r="Q647" i="1" l="1"/>
  <c r="S647" i="1" s="1"/>
  <c r="Q648" i="1" l="1"/>
  <c r="S648" i="1" s="1"/>
  <c r="Q649" i="1" l="1"/>
  <c r="S649" i="1" s="1"/>
  <c r="Q650" i="1" l="1"/>
  <c r="S650" i="1" s="1"/>
  <c r="Q651" i="1" l="1"/>
  <c r="S651" i="1" s="1"/>
  <c r="Q652" i="1" l="1"/>
  <c r="S652" i="1" s="1"/>
  <c r="Q653" i="1" l="1"/>
  <c r="S653" i="1" s="1"/>
  <c r="Q654" i="1" l="1"/>
  <c r="S654" i="1" s="1"/>
  <c r="Q655" i="1" l="1"/>
  <c r="S655" i="1" s="1"/>
  <c r="Q656" i="1" l="1"/>
  <c r="S656" i="1" s="1"/>
  <c r="Q657" i="1" l="1"/>
  <c r="S657" i="1" s="1"/>
  <c r="Q658" i="1" l="1"/>
  <c r="S658" i="1" s="1"/>
  <c r="Q659" i="1" l="1"/>
  <c r="S659" i="1" s="1"/>
  <c r="Q660" i="1" l="1"/>
  <c r="S660" i="1" s="1"/>
  <c r="Q661" i="1" l="1"/>
  <c r="S661" i="1" s="1"/>
  <c r="Q662" i="1" l="1"/>
  <c r="S662" i="1" s="1"/>
  <c r="Q663" i="1" l="1"/>
  <c r="S663" i="1" s="1"/>
  <c r="Q664" i="1" l="1"/>
  <c r="S664" i="1" s="1"/>
  <c r="Q665" i="1" l="1"/>
  <c r="S665" i="1" s="1"/>
  <c r="Q666" i="1" l="1"/>
  <c r="S666" i="1" s="1"/>
  <c r="Q667" i="1" l="1"/>
  <c r="S667" i="1" s="1"/>
  <c r="Q668" i="1" l="1"/>
  <c r="S668" i="1" s="1"/>
  <c r="Q669" i="1" l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O670" i="1" l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N670" i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S669" i="1"/>
  <c r="Q670" i="1" l="1"/>
  <c r="Q671" i="1"/>
  <c r="S671" i="1" s="1"/>
  <c r="S670" i="1"/>
  <c r="Q672" i="1" l="1"/>
  <c r="S672" i="1" l="1"/>
  <c r="Q673" i="1"/>
  <c r="S673" i="1" s="1"/>
  <c r="Q674" i="1" l="1"/>
  <c r="S674" i="1" l="1"/>
  <c r="Q675" i="1"/>
  <c r="S675" i="1" s="1"/>
  <c r="Q676" i="1" l="1"/>
  <c r="Q677" i="1" l="1"/>
  <c r="S677" i="1" s="1"/>
  <c r="S676" i="1"/>
  <c r="Q678" i="1" l="1"/>
  <c r="S678" i="1" s="1"/>
  <c r="Q679" i="1" l="1"/>
  <c r="S679" i="1" s="1"/>
  <c r="Q680" i="1" l="1"/>
  <c r="S680" i="1" s="1"/>
  <c r="Q681" i="1" l="1"/>
  <c r="S681" i="1" s="1"/>
  <c r="Q682" i="1" l="1"/>
  <c r="S682" i="1" s="1"/>
  <c r="Q683" i="1" l="1"/>
  <c r="S683" i="1" s="1"/>
  <c r="Q684" i="1" l="1"/>
  <c r="S684" i="1" s="1"/>
  <c r="Q685" i="1" l="1"/>
  <c r="S685" i="1" s="1"/>
  <c r="Q686" i="1" l="1"/>
  <c r="S686" i="1" s="1"/>
  <c r="Q687" i="1" l="1"/>
  <c r="S687" i="1" s="1"/>
  <c r="Q688" i="1" l="1"/>
  <c r="S688" i="1" s="1"/>
  <c r="Q689" i="1" l="1"/>
  <c r="S689" i="1" s="1"/>
  <c r="Q690" i="1" l="1"/>
  <c r="S690" i="1" s="1"/>
  <c r="Q691" i="1" l="1"/>
  <c r="S691" i="1" s="1"/>
  <c r="Q692" i="1" l="1"/>
  <c r="S692" i="1" s="1"/>
  <c r="Q693" i="1" l="1"/>
  <c r="S693" i="1" s="1"/>
  <c r="Q694" i="1" l="1"/>
  <c r="S694" i="1" s="1"/>
  <c r="Q695" i="1" l="1"/>
  <c r="S695" i="1" s="1"/>
  <c r="Q696" i="1" l="1"/>
  <c r="S696" i="1" s="1"/>
  <c r="Q697" i="1" l="1"/>
  <c r="S697" i="1" s="1"/>
  <c r="Q698" i="1" l="1"/>
  <c r="S698" i="1" s="1"/>
  <c r="Q699" i="1" l="1"/>
  <c r="S699" i="1" s="1"/>
  <c r="Q700" i="1" l="1"/>
  <c r="S700" i="1" s="1"/>
  <c r="Q701" i="1" l="1"/>
  <c r="S701" i="1" s="1"/>
  <c r="Q702" i="1" l="1"/>
  <c r="S702" i="1" s="1"/>
  <c r="Q703" i="1" l="1"/>
  <c r="S703" i="1" s="1"/>
  <c r="Q704" i="1" l="1"/>
  <c r="S704" i="1" s="1"/>
  <c r="Q705" i="1" l="1"/>
  <c r="S705" i="1" s="1"/>
  <c r="Q706" i="1" l="1"/>
  <c r="S706" i="1" s="1"/>
  <c r="Q707" i="1" l="1"/>
  <c r="S707" i="1" s="1"/>
  <c r="Q708" i="1" l="1"/>
  <c r="S708" i="1" s="1"/>
  <c r="Q709" i="1" l="1"/>
  <c r="S709" i="1" s="1"/>
  <c r="Q710" i="1" l="1"/>
  <c r="S710" i="1" s="1"/>
  <c r="Q711" i="1" l="1"/>
  <c r="S711" i="1" s="1"/>
  <c r="Q712" i="1" l="1"/>
  <c r="S712" i="1" s="1"/>
  <c r="Q713" i="1" l="1"/>
  <c r="S713" i="1" s="1"/>
  <c r="Q714" i="1" l="1"/>
  <c r="S714" i="1" s="1"/>
  <c r="Q715" i="1" l="1"/>
  <c r="S715" i="1" s="1"/>
  <c r="Q716" i="1" l="1"/>
  <c r="S716" i="1" s="1"/>
  <c r="Q717" i="1" l="1"/>
  <c r="S717" i="1" s="1"/>
  <c r="Q718" i="1" l="1"/>
  <c r="S718" i="1" s="1"/>
  <c r="Q719" i="1" l="1"/>
  <c r="S719" i="1" s="1"/>
  <c r="Q720" i="1" l="1"/>
  <c r="S720" i="1" s="1"/>
  <c r="Q721" i="1" l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O722" i="1" l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N722" i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S721" i="1"/>
  <c r="Q722" i="1" l="1"/>
  <c r="S722" i="1" s="1"/>
  <c r="Q723" i="1"/>
  <c r="S723" i="1" s="1"/>
  <c r="Q724" i="1" l="1"/>
  <c r="S724" i="1" l="1"/>
  <c r="Q725" i="1"/>
  <c r="S725" i="1" s="1"/>
  <c r="Q726" i="1" l="1"/>
  <c r="Q727" i="1" l="1"/>
  <c r="S727" i="1" s="1"/>
  <c r="S726" i="1"/>
  <c r="Q728" i="1" l="1"/>
  <c r="S728" i="1" l="1"/>
  <c r="Q729" i="1"/>
  <c r="S729" i="1" s="1"/>
  <c r="Q730" i="1" l="1"/>
  <c r="S730" i="1" s="1"/>
  <c r="Q731" i="1" l="1"/>
  <c r="S731" i="1" s="1"/>
  <c r="Q732" i="1" l="1"/>
  <c r="S732" i="1" s="1"/>
  <c r="Q733" i="1" l="1"/>
  <c r="S733" i="1" s="1"/>
  <c r="Q734" i="1" l="1"/>
  <c r="S734" i="1" s="1"/>
  <c r="Q735" i="1" l="1"/>
  <c r="S735" i="1" s="1"/>
  <c r="Q736" i="1" l="1"/>
  <c r="S736" i="1" s="1"/>
  <c r="Q737" i="1" l="1"/>
  <c r="S737" i="1" s="1"/>
  <c r="Q738" i="1" l="1"/>
  <c r="S738" i="1" s="1"/>
  <c r="Q739" i="1" l="1"/>
  <c r="S739" i="1" s="1"/>
  <c r="Q740" i="1" l="1"/>
  <c r="S740" i="1" s="1"/>
  <c r="Q741" i="1" l="1"/>
  <c r="S741" i="1" s="1"/>
  <c r="Q742" i="1" l="1"/>
  <c r="S742" i="1" s="1"/>
  <c r="Q743" i="1" l="1"/>
  <c r="S743" i="1" s="1"/>
  <c r="Q744" i="1" l="1"/>
  <c r="S744" i="1" s="1"/>
  <c r="Q745" i="1" l="1"/>
  <c r="S745" i="1" s="1"/>
  <c r="Q746" i="1" l="1"/>
  <c r="S746" i="1" s="1"/>
  <c r="Q747" i="1" l="1"/>
  <c r="S747" i="1" s="1"/>
  <c r="Q748" i="1" l="1"/>
  <c r="S748" i="1" s="1"/>
  <c r="Q749" i="1" l="1"/>
  <c r="S749" i="1" s="1"/>
  <c r="Q750" i="1" l="1"/>
  <c r="S750" i="1" s="1"/>
  <c r="Q751" i="1" l="1"/>
  <c r="S751" i="1" s="1"/>
  <c r="Q752" i="1" l="1"/>
  <c r="S752" i="1" s="1"/>
  <c r="Q753" i="1" l="1"/>
  <c r="S753" i="1" s="1"/>
  <c r="Q754" i="1" l="1"/>
  <c r="S754" i="1" s="1"/>
  <c r="Q755" i="1" l="1"/>
  <c r="S755" i="1" s="1"/>
  <c r="Q756" i="1" l="1"/>
  <c r="S756" i="1" s="1"/>
  <c r="Q757" i="1" l="1"/>
  <c r="S757" i="1" s="1"/>
  <c r="Q758" i="1" l="1"/>
  <c r="S758" i="1" s="1"/>
  <c r="Q759" i="1" l="1"/>
  <c r="S759" i="1" s="1"/>
  <c r="Q760" i="1" l="1"/>
  <c r="S760" i="1" s="1"/>
  <c r="Q761" i="1" l="1"/>
  <c r="S761" i="1" s="1"/>
  <c r="Q762" i="1" l="1"/>
  <c r="S762" i="1" s="1"/>
  <c r="Q763" i="1" l="1"/>
  <c r="S763" i="1" s="1"/>
  <c r="Q764" i="1" l="1"/>
  <c r="S764" i="1" s="1"/>
  <c r="Q765" i="1" l="1"/>
  <c r="S765" i="1" s="1"/>
  <c r="Q766" i="1" l="1"/>
  <c r="S766" i="1" s="1"/>
  <c r="Q767" i="1" l="1"/>
  <c r="S767" i="1" s="1"/>
  <c r="Q768" i="1" l="1"/>
  <c r="S768" i="1" s="1"/>
  <c r="Q769" i="1" l="1"/>
  <c r="S769" i="1" s="1"/>
  <c r="Q770" i="1" l="1"/>
  <c r="S770" i="1" s="1"/>
  <c r="Q771" i="1" l="1"/>
  <c r="S771" i="1" s="1"/>
  <c r="Q772" i="1" l="1"/>
  <c r="S772" i="1" s="1"/>
  <c r="Q773" i="1" l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O774" i="1" l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N774" i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S773" i="1"/>
  <c r="Q774" i="1" l="1"/>
  <c r="S774" i="1"/>
  <c r="Q775" i="1"/>
  <c r="S775" i="1" s="1"/>
  <c r="Q776" i="1" l="1"/>
  <c r="Q777" i="1" l="1"/>
  <c r="S777" i="1" s="1"/>
  <c r="S776" i="1"/>
  <c r="Q778" i="1" l="1"/>
  <c r="S778" i="1" l="1"/>
  <c r="Q779" i="1"/>
  <c r="S779" i="1" s="1"/>
  <c r="Q780" i="1" l="1"/>
  <c r="S780" i="1" l="1"/>
  <c r="Q781" i="1"/>
  <c r="S781" i="1" s="1"/>
  <c r="Q782" i="1" l="1"/>
  <c r="S782" i="1" s="1"/>
  <c r="Q783" i="1" l="1"/>
  <c r="S783" i="1" s="1"/>
  <c r="Q784" i="1" l="1"/>
  <c r="S784" i="1" s="1"/>
  <c r="Q785" i="1" l="1"/>
  <c r="S785" i="1" s="1"/>
  <c r="Q786" i="1" l="1"/>
  <c r="S786" i="1" s="1"/>
  <c r="Q787" i="1" l="1"/>
  <c r="S787" i="1" s="1"/>
  <c r="Q788" i="1" l="1"/>
  <c r="S788" i="1" s="1"/>
  <c r="Q789" i="1" l="1"/>
  <c r="S789" i="1" s="1"/>
  <c r="Q790" i="1" l="1"/>
  <c r="S790" i="1" s="1"/>
  <c r="Q791" i="1" l="1"/>
  <c r="S791" i="1" s="1"/>
  <c r="Q792" i="1" l="1"/>
  <c r="S792" i="1" s="1"/>
  <c r="Q793" i="1" l="1"/>
  <c r="S793" i="1" s="1"/>
  <c r="Q794" i="1" l="1"/>
  <c r="S794" i="1" s="1"/>
  <c r="Q795" i="1" l="1"/>
  <c r="S795" i="1" s="1"/>
  <c r="Q796" i="1" l="1"/>
  <c r="S796" i="1" s="1"/>
  <c r="Q797" i="1" l="1"/>
  <c r="S797" i="1" s="1"/>
  <c r="Q798" i="1" l="1"/>
  <c r="S798" i="1" s="1"/>
  <c r="Q799" i="1" l="1"/>
  <c r="S799" i="1" s="1"/>
  <c r="Q800" i="1" l="1"/>
  <c r="S800" i="1" s="1"/>
  <c r="Q801" i="1" l="1"/>
  <c r="S801" i="1" s="1"/>
  <c r="Q802" i="1" l="1"/>
  <c r="S802" i="1" s="1"/>
  <c r="Q803" i="1" l="1"/>
  <c r="S803" i="1" s="1"/>
  <c r="Q804" i="1" l="1"/>
  <c r="S804" i="1" s="1"/>
  <c r="Q805" i="1" l="1"/>
  <c r="S805" i="1" s="1"/>
  <c r="Q806" i="1" l="1"/>
  <c r="S806" i="1" s="1"/>
  <c r="Q807" i="1" l="1"/>
  <c r="S807" i="1" s="1"/>
  <c r="Q808" i="1" l="1"/>
  <c r="S808" i="1" s="1"/>
  <c r="Q809" i="1" l="1"/>
  <c r="S809" i="1" s="1"/>
  <c r="Q810" i="1" l="1"/>
  <c r="S810" i="1" s="1"/>
  <c r="Q811" i="1" l="1"/>
  <c r="S811" i="1" s="1"/>
  <c r="Q812" i="1" l="1"/>
  <c r="S812" i="1" s="1"/>
  <c r="Q813" i="1" l="1"/>
  <c r="S813" i="1" s="1"/>
  <c r="Q814" i="1" l="1"/>
  <c r="S814" i="1" s="1"/>
  <c r="Q815" i="1" l="1"/>
  <c r="S815" i="1" s="1"/>
  <c r="Q816" i="1" l="1"/>
  <c r="S816" i="1" s="1"/>
  <c r="Q817" i="1" l="1"/>
  <c r="S817" i="1" l="1"/>
  <c r="C13" i="1"/>
  <c r="Q818" i="1"/>
  <c r="S818" i="1" s="1"/>
  <c r="Q819" i="1" l="1"/>
  <c r="S819" i="1" s="1"/>
  <c r="Q820" i="1" l="1"/>
  <c r="S820" i="1" s="1"/>
  <c r="Q821" i="1" l="1"/>
  <c r="S821" i="1" s="1"/>
  <c r="Q822" i="1" l="1"/>
  <c r="S822" i="1" s="1"/>
  <c r="Q823" i="1" l="1"/>
  <c r="S823" i="1" s="1"/>
  <c r="Q824" i="1" l="1"/>
  <c r="S824" i="1" s="1"/>
  <c r="Q825" i="1" l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O826" i="1" l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N826" i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S825" i="1"/>
  <c r="Q826" i="1" l="1"/>
  <c r="Q827" i="1"/>
  <c r="S827" i="1" s="1"/>
  <c r="S826" i="1"/>
  <c r="Q828" i="1" l="1"/>
  <c r="Q829" i="1" l="1"/>
  <c r="S829" i="1" s="1"/>
  <c r="S828" i="1"/>
  <c r="Q830" i="1" l="1"/>
  <c r="Q831" i="1" l="1"/>
  <c r="S831" i="1" s="1"/>
  <c r="S830" i="1"/>
  <c r="Q832" i="1" l="1"/>
  <c r="S832" i="1" l="1"/>
  <c r="Q833" i="1"/>
  <c r="S833" i="1" s="1"/>
  <c r="Q834" i="1" l="1"/>
  <c r="S834" i="1" s="1"/>
  <c r="Q835" i="1" l="1"/>
  <c r="S835" i="1" s="1"/>
  <c r="Q836" i="1" l="1"/>
  <c r="S836" i="1" s="1"/>
  <c r="Q837" i="1" l="1"/>
  <c r="S837" i="1" s="1"/>
  <c r="Q838" i="1" l="1"/>
  <c r="S838" i="1" s="1"/>
  <c r="Q839" i="1" l="1"/>
  <c r="S839" i="1" s="1"/>
  <c r="Q840" i="1" l="1"/>
  <c r="S840" i="1" s="1"/>
  <c r="Q841" i="1" l="1"/>
  <c r="S841" i="1" s="1"/>
  <c r="Q842" i="1" l="1"/>
  <c r="S842" i="1" s="1"/>
  <c r="Q843" i="1" l="1"/>
  <c r="S843" i="1" s="1"/>
  <c r="Q844" i="1" l="1"/>
  <c r="S844" i="1" s="1"/>
  <c r="Q845" i="1" l="1"/>
  <c r="S845" i="1" s="1"/>
  <c r="Q846" i="1" l="1"/>
  <c r="S846" i="1" s="1"/>
  <c r="Q847" i="1" l="1"/>
  <c r="S847" i="1" s="1"/>
  <c r="Q848" i="1" l="1"/>
  <c r="S848" i="1" s="1"/>
  <c r="Q849" i="1" l="1"/>
  <c r="S849" i="1" s="1"/>
  <c r="Q850" i="1" l="1"/>
  <c r="S850" i="1" s="1"/>
  <c r="Q851" i="1" l="1"/>
  <c r="S851" i="1" s="1"/>
  <c r="Q852" i="1" l="1"/>
  <c r="S852" i="1" s="1"/>
  <c r="Q853" i="1" l="1"/>
  <c r="S853" i="1" s="1"/>
  <c r="Q854" i="1" l="1"/>
  <c r="S854" i="1" s="1"/>
  <c r="Q855" i="1" l="1"/>
  <c r="S855" i="1" s="1"/>
  <c r="Q856" i="1" l="1"/>
  <c r="S856" i="1" s="1"/>
  <c r="Q857" i="1" l="1"/>
  <c r="S857" i="1" s="1"/>
  <c r="Q858" i="1" l="1"/>
  <c r="S858" i="1" s="1"/>
  <c r="Q859" i="1" l="1"/>
  <c r="S859" i="1" s="1"/>
  <c r="Q860" i="1" l="1"/>
  <c r="S860" i="1" s="1"/>
  <c r="Q861" i="1" l="1"/>
  <c r="S861" i="1" s="1"/>
  <c r="Q862" i="1" l="1"/>
  <c r="S862" i="1" s="1"/>
  <c r="Q863" i="1" l="1"/>
  <c r="S863" i="1" s="1"/>
  <c r="Q864" i="1" l="1"/>
  <c r="S864" i="1" s="1"/>
  <c r="Q865" i="1" l="1"/>
  <c r="S865" i="1" s="1"/>
  <c r="Q866" i="1" l="1"/>
  <c r="S866" i="1" s="1"/>
  <c r="Q867" i="1" l="1"/>
  <c r="S867" i="1" s="1"/>
  <c r="Q868" i="1" l="1"/>
  <c r="S868" i="1" s="1"/>
  <c r="Q869" i="1" l="1"/>
  <c r="S869" i="1" s="1"/>
  <c r="Q870" i="1" l="1"/>
  <c r="S870" i="1" s="1"/>
  <c r="Q871" i="1" l="1"/>
  <c r="S871" i="1" s="1"/>
  <c r="Q872" i="1" l="1"/>
  <c r="S872" i="1" s="1"/>
  <c r="Q873" i="1" l="1"/>
  <c r="S873" i="1" s="1"/>
  <c r="Q874" i="1" l="1"/>
  <c r="S874" i="1" s="1"/>
  <c r="Q875" i="1" l="1"/>
  <c r="S875" i="1" s="1"/>
  <c r="Q876" i="1" l="1"/>
  <c r="S876" i="1" s="1"/>
  <c r="Q877" i="1" l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O878" i="1" l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N878" i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S877" i="1"/>
  <c r="Q878" i="1" l="1"/>
  <c r="S878" i="1" s="1"/>
  <c r="Q879" i="1"/>
  <c r="S879" i="1" s="1"/>
  <c r="Q880" i="1" l="1"/>
  <c r="S880" i="1" l="1"/>
  <c r="Q881" i="1"/>
  <c r="S881" i="1" s="1"/>
  <c r="Q882" i="1" l="1"/>
  <c r="Q883" i="1" l="1"/>
  <c r="S883" i="1" s="1"/>
  <c r="S882" i="1"/>
  <c r="Q884" i="1" l="1"/>
  <c r="S884" i="1" l="1"/>
  <c r="Q885" i="1"/>
  <c r="S885" i="1" s="1"/>
  <c r="Q886" i="1" l="1"/>
  <c r="S886" i="1" s="1"/>
  <c r="Q887" i="1" l="1"/>
  <c r="S887" i="1" s="1"/>
  <c r="Q888" i="1" l="1"/>
  <c r="S888" i="1" s="1"/>
  <c r="Q889" i="1" l="1"/>
  <c r="S889" i="1" s="1"/>
  <c r="Q890" i="1" l="1"/>
  <c r="S890" i="1" s="1"/>
  <c r="Q891" i="1" l="1"/>
  <c r="S891" i="1" s="1"/>
  <c r="Q892" i="1" l="1"/>
  <c r="S892" i="1" s="1"/>
  <c r="Q893" i="1" l="1"/>
  <c r="S893" i="1" s="1"/>
  <c r="Q894" i="1" l="1"/>
  <c r="S894" i="1" s="1"/>
  <c r="Q895" i="1" l="1"/>
  <c r="S895" i="1" s="1"/>
  <c r="Q896" i="1" l="1"/>
  <c r="S896" i="1" s="1"/>
  <c r="Q897" i="1" l="1"/>
  <c r="S897" i="1" s="1"/>
  <c r="Q898" i="1" l="1"/>
  <c r="S898" i="1" s="1"/>
  <c r="Q899" i="1" l="1"/>
  <c r="S899" i="1" s="1"/>
  <c r="Q900" i="1" l="1"/>
  <c r="S900" i="1" s="1"/>
  <c r="Q901" i="1" l="1"/>
  <c r="S901" i="1" s="1"/>
  <c r="Q902" i="1" l="1"/>
  <c r="S902" i="1" s="1"/>
  <c r="Q903" i="1" l="1"/>
  <c r="S903" i="1" s="1"/>
  <c r="Q904" i="1" l="1"/>
  <c r="S904" i="1" s="1"/>
  <c r="Q905" i="1" l="1"/>
  <c r="S905" i="1" s="1"/>
  <c r="Q906" i="1" l="1"/>
  <c r="S906" i="1" s="1"/>
  <c r="Q907" i="1" l="1"/>
  <c r="S907" i="1" s="1"/>
  <c r="Q908" i="1" l="1"/>
  <c r="S908" i="1" s="1"/>
  <c r="Q909" i="1" l="1"/>
  <c r="S909" i="1" s="1"/>
  <c r="Q910" i="1" l="1"/>
  <c r="S910" i="1" s="1"/>
  <c r="Q911" i="1" l="1"/>
  <c r="S911" i="1" s="1"/>
  <c r="Q912" i="1" l="1"/>
  <c r="S912" i="1" s="1"/>
  <c r="Q913" i="1" l="1"/>
  <c r="S913" i="1" s="1"/>
  <c r="Q914" i="1" l="1"/>
  <c r="S914" i="1" s="1"/>
  <c r="Q915" i="1" l="1"/>
  <c r="S915" i="1" s="1"/>
  <c r="Q916" i="1" l="1"/>
  <c r="S916" i="1" s="1"/>
  <c r="Q917" i="1" l="1"/>
  <c r="S917" i="1" s="1"/>
  <c r="Q918" i="1" l="1"/>
  <c r="S918" i="1" s="1"/>
  <c r="Q919" i="1" l="1"/>
  <c r="S919" i="1" s="1"/>
  <c r="Q920" i="1" l="1"/>
  <c r="S920" i="1" s="1"/>
  <c r="Q921" i="1" l="1"/>
  <c r="S921" i="1" s="1"/>
  <c r="Q922" i="1" l="1"/>
  <c r="S922" i="1" s="1"/>
  <c r="Q923" i="1" l="1"/>
  <c r="S923" i="1" s="1"/>
  <c r="Q924" i="1" l="1"/>
  <c r="S924" i="1" s="1"/>
  <c r="Q925" i="1" l="1"/>
  <c r="S925" i="1" s="1"/>
  <c r="Q926" i="1" l="1"/>
  <c r="S926" i="1" s="1"/>
  <c r="Q927" i="1" l="1"/>
  <c r="S927" i="1" s="1"/>
  <c r="Q928" i="1" l="1"/>
  <c r="S928" i="1" s="1"/>
  <c r="Q929" i="1" l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O930" i="1" l="1"/>
  <c r="O931" i="1" s="1"/>
  <c r="O932" i="1" s="1"/>
  <c r="O933" i="1" s="1"/>
  <c r="O934" i="1" s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O953" i="1" s="1"/>
  <c r="O954" i="1" s="1"/>
  <c r="O955" i="1" s="1"/>
  <c r="O956" i="1" s="1"/>
  <c r="O957" i="1" s="1"/>
  <c r="O958" i="1" s="1"/>
  <c r="O959" i="1" s="1"/>
  <c r="O960" i="1" s="1"/>
  <c r="O961" i="1" s="1"/>
  <c r="O962" i="1" s="1"/>
  <c r="O963" i="1" s="1"/>
  <c r="O964" i="1" s="1"/>
  <c r="O965" i="1" s="1"/>
  <c r="O966" i="1" s="1"/>
  <c r="O967" i="1" s="1"/>
  <c r="O968" i="1" s="1"/>
  <c r="O969" i="1" s="1"/>
  <c r="O970" i="1" s="1"/>
  <c r="O971" i="1" s="1"/>
  <c r="O972" i="1" s="1"/>
  <c r="O973" i="1" s="1"/>
  <c r="O974" i="1" s="1"/>
  <c r="O975" i="1" s="1"/>
  <c r="O976" i="1" s="1"/>
  <c r="O977" i="1" s="1"/>
  <c r="O978" i="1" s="1"/>
  <c r="O979" i="1" s="1"/>
  <c r="O980" i="1" s="1"/>
  <c r="O981" i="1" s="1"/>
  <c r="O982" i="1" s="1"/>
  <c r="N930" i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S929" i="1"/>
  <c r="Q930" i="1" l="1"/>
  <c r="S930" i="1" s="1"/>
  <c r="Q931" i="1"/>
  <c r="S931" i="1" s="1"/>
  <c r="Q932" i="1" l="1"/>
  <c r="Q933" i="1" l="1"/>
  <c r="S933" i="1" s="1"/>
  <c r="S932" i="1"/>
  <c r="Q934" i="1" l="1"/>
  <c r="S934" i="1" l="1"/>
  <c r="Q935" i="1"/>
  <c r="S935" i="1" s="1"/>
  <c r="Q936" i="1" l="1"/>
  <c r="Q937" i="1" l="1"/>
  <c r="S937" i="1" s="1"/>
  <c r="S936" i="1"/>
  <c r="Q938" i="1" l="1"/>
  <c r="S938" i="1" s="1"/>
  <c r="Q939" i="1" l="1"/>
  <c r="S939" i="1" s="1"/>
  <c r="Q940" i="1" l="1"/>
  <c r="S940" i="1" s="1"/>
  <c r="Q941" i="1" l="1"/>
  <c r="S941" i="1" s="1"/>
  <c r="Q942" i="1" l="1"/>
  <c r="S942" i="1" s="1"/>
  <c r="Q943" i="1" l="1"/>
  <c r="S943" i="1" s="1"/>
  <c r="Q944" i="1" l="1"/>
  <c r="S944" i="1" s="1"/>
  <c r="Q945" i="1" l="1"/>
  <c r="S945" i="1" s="1"/>
  <c r="Q946" i="1" l="1"/>
  <c r="S946" i="1" s="1"/>
  <c r="Q947" i="1" l="1"/>
  <c r="S947" i="1" s="1"/>
  <c r="Q948" i="1" l="1"/>
  <c r="S948" i="1" s="1"/>
  <c r="Q949" i="1" l="1"/>
  <c r="S949" i="1" s="1"/>
  <c r="Q950" i="1" l="1"/>
  <c r="S950" i="1" s="1"/>
  <c r="Q951" i="1" l="1"/>
  <c r="S951" i="1" s="1"/>
  <c r="Q952" i="1" l="1"/>
  <c r="S952" i="1" s="1"/>
  <c r="Q953" i="1" l="1"/>
  <c r="S953" i="1" s="1"/>
  <c r="Q954" i="1" l="1"/>
  <c r="S954" i="1" s="1"/>
  <c r="Q955" i="1" l="1"/>
  <c r="S955" i="1" s="1"/>
  <c r="Q956" i="1" l="1"/>
  <c r="S956" i="1" s="1"/>
  <c r="Q957" i="1" l="1"/>
  <c r="S957" i="1" s="1"/>
  <c r="Q958" i="1" l="1"/>
  <c r="S958" i="1" s="1"/>
  <c r="Q959" i="1" l="1"/>
  <c r="S959" i="1" s="1"/>
  <c r="Q960" i="1" l="1"/>
  <c r="S960" i="1" s="1"/>
  <c r="Q961" i="1" l="1"/>
  <c r="S961" i="1" s="1"/>
  <c r="Q962" i="1" l="1"/>
  <c r="S962" i="1" s="1"/>
  <c r="Q963" i="1" l="1"/>
  <c r="S963" i="1" s="1"/>
  <c r="Q964" i="1" l="1"/>
  <c r="S964" i="1" s="1"/>
  <c r="Q965" i="1" l="1"/>
  <c r="S965" i="1" s="1"/>
  <c r="Q966" i="1" l="1"/>
  <c r="S966" i="1" s="1"/>
  <c r="Q967" i="1" l="1"/>
  <c r="S967" i="1" s="1"/>
  <c r="Q968" i="1" l="1"/>
  <c r="S968" i="1" s="1"/>
  <c r="Q969" i="1" l="1"/>
  <c r="S969" i="1" s="1"/>
  <c r="Q970" i="1" l="1"/>
  <c r="S970" i="1" s="1"/>
  <c r="Q971" i="1" l="1"/>
  <c r="S971" i="1" s="1"/>
  <c r="Q972" i="1" l="1"/>
  <c r="S972" i="1" s="1"/>
  <c r="Q973" i="1" l="1"/>
  <c r="S973" i="1" s="1"/>
  <c r="Q974" i="1" l="1"/>
  <c r="S974" i="1" s="1"/>
  <c r="Q975" i="1" l="1"/>
  <c r="S975" i="1" s="1"/>
  <c r="Q976" i="1" l="1"/>
  <c r="S976" i="1" s="1"/>
  <c r="Q977" i="1" l="1"/>
  <c r="S977" i="1" s="1"/>
  <c r="Q978" i="1" l="1"/>
  <c r="S978" i="1" s="1"/>
  <c r="Q979" i="1" l="1"/>
  <c r="S979" i="1" s="1"/>
  <c r="Q980" i="1" l="1"/>
  <c r="S980" i="1" s="1"/>
  <c r="Q981" i="1" l="1"/>
  <c r="S981" i="1" s="1"/>
  <c r="Q982" i="1" l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O983" i="1" l="1"/>
  <c r="O984" i="1" s="1"/>
  <c r="O985" i="1" s="1"/>
  <c r="O986" i="1" s="1"/>
  <c r="O987" i="1" s="1"/>
  <c r="O988" i="1" s="1"/>
  <c r="O989" i="1" s="1"/>
  <c r="O990" i="1" s="1"/>
  <c r="O991" i="1" s="1"/>
  <c r="O992" i="1" s="1"/>
  <c r="O993" i="1" s="1"/>
  <c r="O994" i="1" s="1"/>
  <c r="O995" i="1" s="1"/>
  <c r="O996" i="1" s="1"/>
  <c r="O997" i="1" s="1"/>
  <c r="O998" i="1" s="1"/>
  <c r="O999" i="1" s="1"/>
  <c r="O1000" i="1" s="1"/>
  <c r="O1001" i="1" s="1"/>
  <c r="O1002" i="1" s="1"/>
  <c r="O1003" i="1" s="1"/>
  <c r="O1004" i="1" s="1"/>
  <c r="O1005" i="1" s="1"/>
  <c r="O1006" i="1" s="1"/>
  <c r="O1007" i="1" s="1"/>
  <c r="O1008" i="1" s="1"/>
  <c r="O1009" i="1" s="1"/>
  <c r="O1010" i="1" s="1"/>
  <c r="O1011" i="1" s="1"/>
  <c r="O1012" i="1" s="1"/>
  <c r="O1013" i="1" s="1"/>
  <c r="O1014" i="1" s="1"/>
  <c r="O1015" i="1" s="1"/>
  <c r="O1016" i="1" s="1"/>
  <c r="O1017" i="1" s="1"/>
  <c r="O1018" i="1" s="1"/>
  <c r="O1019" i="1" s="1"/>
  <c r="O1020" i="1" s="1"/>
  <c r="O1021" i="1" s="1"/>
  <c r="O1022" i="1" s="1"/>
  <c r="O1023" i="1" s="1"/>
  <c r="O1024" i="1" s="1"/>
  <c r="O1025" i="1" s="1"/>
  <c r="O1026" i="1" s="1"/>
  <c r="O1027" i="1" s="1"/>
  <c r="O1028" i="1" s="1"/>
  <c r="O1029" i="1" s="1"/>
  <c r="O1030" i="1" s="1"/>
  <c r="O1031" i="1" s="1"/>
  <c r="O1032" i="1" s="1"/>
  <c r="O1033" i="1" s="1"/>
  <c r="O1034" i="1" s="1"/>
  <c r="N983" i="1"/>
  <c r="N984" i="1" s="1"/>
  <c r="N985" i="1" s="1"/>
  <c r="N986" i="1" s="1"/>
  <c r="N987" i="1" s="1"/>
  <c r="N988" i="1" s="1"/>
  <c r="N989" i="1" s="1"/>
  <c r="N990" i="1" s="1"/>
  <c r="N991" i="1" s="1"/>
  <c r="N992" i="1" s="1"/>
  <c r="N993" i="1" s="1"/>
  <c r="N994" i="1" s="1"/>
  <c r="N995" i="1" s="1"/>
  <c r="N996" i="1" s="1"/>
  <c r="N997" i="1" s="1"/>
  <c r="N998" i="1" s="1"/>
  <c r="N999" i="1" s="1"/>
  <c r="N1000" i="1" s="1"/>
  <c r="N1001" i="1" s="1"/>
  <c r="N1002" i="1" s="1"/>
  <c r="N1003" i="1" s="1"/>
  <c r="N1004" i="1" s="1"/>
  <c r="N1005" i="1" s="1"/>
  <c r="N1006" i="1" s="1"/>
  <c r="N1007" i="1" s="1"/>
  <c r="N1008" i="1" s="1"/>
  <c r="N1009" i="1" s="1"/>
  <c r="N1010" i="1" s="1"/>
  <c r="N1011" i="1" s="1"/>
  <c r="N1012" i="1" s="1"/>
  <c r="N1013" i="1" s="1"/>
  <c r="N1014" i="1" s="1"/>
  <c r="N1015" i="1" s="1"/>
  <c r="N1016" i="1" s="1"/>
  <c r="N1017" i="1" s="1"/>
  <c r="N1018" i="1" s="1"/>
  <c r="N1019" i="1" s="1"/>
  <c r="N1020" i="1" s="1"/>
  <c r="N1021" i="1" s="1"/>
  <c r="N1022" i="1" s="1"/>
  <c r="N1023" i="1" s="1"/>
  <c r="N1024" i="1" s="1"/>
  <c r="N1025" i="1" s="1"/>
  <c r="N1026" i="1" s="1"/>
  <c r="N1027" i="1" s="1"/>
  <c r="N1028" i="1" s="1"/>
  <c r="N1029" i="1" s="1"/>
  <c r="N1030" i="1" s="1"/>
  <c r="N1031" i="1" s="1"/>
  <c r="N1032" i="1" s="1"/>
  <c r="N1033" i="1" s="1"/>
  <c r="N1034" i="1" s="1"/>
  <c r="S982" i="1"/>
  <c r="Q983" i="1" l="1"/>
  <c r="S983" i="1" s="1"/>
  <c r="Q984" i="1"/>
  <c r="S984" i="1" s="1"/>
  <c r="Q985" i="1" l="1"/>
  <c r="Q986" i="1" l="1"/>
  <c r="S986" i="1" s="1"/>
  <c r="S985" i="1"/>
  <c r="Q987" i="1" l="1"/>
  <c r="Q988" i="1" l="1"/>
  <c r="S987" i="1"/>
  <c r="S988" i="1" l="1"/>
  <c r="Q989" i="1"/>
  <c r="S989" i="1" l="1"/>
  <c r="Q990" i="1"/>
  <c r="S990" i="1" l="1"/>
  <c r="Q991" i="1"/>
  <c r="S991" i="1" s="1"/>
  <c r="Q992" i="1" l="1"/>
  <c r="S992" i="1" l="1"/>
  <c r="Q993" i="1"/>
  <c r="S993" i="1" s="1"/>
  <c r="Q994" i="1" l="1"/>
  <c r="Q995" i="1" l="1"/>
  <c r="S995" i="1" s="1"/>
  <c r="S994" i="1"/>
  <c r="Q996" i="1" l="1"/>
  <c r="S996" i="1" s="1"/>
  <c r="Q997" i="1" l="1"/>
  <c r="S997" i="1" s="1"/>
  <c r="Q998" i="1" l="1"/>
  <c r="S998" i="1" s="1"/>
  <c r="Q999" i="1" l="1"/>
  <c r="S999" i="1" s="1"/>
  <c r="Q1000" i="1" l="1"/>
  <c r="S1000" i="1" s="1"/>
  <c r="Q1001" i="1" l="1"/>
  <c r="S1001" i="1" s="1"/>
  <c r="Q1002" i="1" l="1"/>
  <c r="S1002" i="1" s="1"/>
  <c r="Q1003" i="1" l="1"/>
  <c r="S1003" i="1" s="1"/>
  <c r="Q1004" i="1" l="1"/>
  <c r="S1004" i="1" s="1"/>
  <c r="Q1005" i="1" l="1"/>
  <c r="S1005" i="1" s="1"/>
  <c r="Q1006" i="1" l="1"/>
  <c r="S1006" i="1" s="1"/>
  <c r="Q1007" i="1" l="1"/>
  <c r="S1007" i="1" s="1"/>
  <c r="Q1008" i="1" l="1"/>
  <c r="S1008" i="1" s="1"/>
  <c r="Q1009" i="1" l="1"/>
  <c r="S1009" i="1" s="1"/>
  <c r="Q1010" i="1" l="1"/>
  <c r="S1010" i="1" s="1"/>
  <c r="Q1011" i="1" l="1"/>
  <c r="S1011" i="1" s="1"/>
  <c r="Q1012" i="1" l="1"/>
  <c r="S1012" i="1" s="1"/>
  <c r="Q1013" i="1" l="1"/>
  <c r="S1013" i="1" s="1"/>
  <c r="Q1014" i="1" l="1"/>
  <c r="S1014" i="1" s="1"/>
  <c r="Q1015" i="1" l="1"/>
  <c r="S1015" i="1" s="1"/>
  <c r="Q1016" i="1" l="1"/>
  <c r="S1016" i="1" s="1"/>
  <c r="Q1017" i="1" l="1"/>
  <c r="S1017" i="1" s="1"/>
  <c r="Q1018" i="1" l="1"/>
  <c r="S1018" i="1" s="1"/>
  <c r="Q1019" i="1" l="1"/>
  <c r="S1019" i="1" s="1"/>
  <c r="Q1020" i="1" l="1"/>
  <c r="S1020" i="1" s="1"/>
  <c r="Q1021" i="1" l="1"/>
  <c r="S1021" i="1" s="1"/>
  <c r="Q1022" i="1" l="1"/>
  <c r="S1022" i="1" s="1"/>
  <c r="Q1023" i="1" l="1"/>
  <c r="S1023" i="1" s="1"/>
  <c r="Q1024" i="1" l="1"/>
  <c r="S1024" i="1" s="1"/>
  <c r="Q1025" i="1" l="1"/>
  <c r="S1025" i="1" s="1"/>
  <c r="Q1026" i="1" l="1"/>
  <c r="S1026" i="1" s="1"/>
  <c r="Q1027" i="1" l="1"/>
  <c r="S1027" i="1" s="1"/>
  <c r="Q1028" i="1" l="1"/>
  <c r="S1028" i="1" s="1"/>
  <c r="Q1029" i="1" l="1"/>
  <c r="S1029" i="1" s="1"/>
  <c r="Q1030" i="1" l="1"/>
  <c r="S1030" i="1" s="1"/>
  <c r="Q1031" i="1" l="1"/>
  <c r="S1031" i="1" s="1"/>
  <c r="Q1032" i="1" l="1"/>
  <c r="S1032" i="1" s="1"/>
  <c r="Q1033" i="1" l="1"/>
  <c r="S1033" i="1" s="1"/>
  <c r="Q1034" i="1" l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O1035" i="1" l="1"/>
  <c r="O1036" i="1" s="1"/>
  <c r="O1037" i="1" s="1"/>
  <c r="O1038" i="1" s="1"/>
  <c r="O1039" i="1" s="1"/>
  <c r="O1040" i="1" s="1"/>
  <c r="O1041" i="1" s="1"/>
  <c r="O1042" i="1" s="1"/>
  <c r="O1043" i="1" s="1"/>
  <c r="O1044" i="1" s="1"/>
  <c r="O1045" i="1" s="1"/>
  <c r="O1046" i="1" s="1"/>
  <c r="O1047" i="1" s="1"/>
  <c r="O1048" i="1" s="1"/>
  <c r="O1049" i="1" s="1"/>
  <c r="O1050" i="1" s="1"/>
  <c r="O1051" i="1" s="1"/>
  <c r="O1052" i="1" s="1"/>
  <c r="O1053" i="1" s="1"/>
  <c r="O1054" i="1" s="1"/>
  <c r="O1055" i="1" s="1"/>
  <c r="O1056" i="1" s="1"/>
  <c r="O1057" i="1" s="1"/>
  <c r="O1058" i="1" s="1"/>
  <c r="O1059" i="1" s="1"/>
  <c r="O1060" i="1" s="1"/>
  <c r="O1061" i="1" s="1"/>
  <c r="O1062" i="1" s="1"/>
  <c r="O1063" i="1" s="1"/>
  <c r="O1064" i="1" s="1"/>
  <c r="O1065" i="1" s="1"/>
  <c r="O1066" i="1" s="1"/>
  <c r="O1067" i="1" s="1"/>
  <c r="O1068" i="1" s="1"/>
  <c r="O1069" i="1" s="1"/>
  <c r="O1070" i="1" s="1"/>
  <c r="O1071" i="1" s="1"/>
  <c r="O1072" i="1" s="1"/>
  <c r="O1073" i="1" s="1"/>
  <c r="O1074" i="1" s="1"/>
  <c r="O1075" i="1" s="1"/>
  <c r="O1076" i="1" s="1"/>
  <c r="O1077" i="1" s="1"/>
  <c r="O1078" i="1" s="1"/>
  <c r="O1079" i="1" s="1"/>
  <c r="O1080" i="1" s="1"/>
  <c r="O1081" i="1" s="1"/>
  <c r="O1082" i="1" s="1"/>
  <c r="O1083" i="1" s="1"/>
  <c r="O1084" i="1" s="1"/>
  <c r="O1085" i="1" s="1"/>
  <c r="O1086" i="1" s="1"/>
  <c r="N1035" i="1"/>
  <c r="N1036" i="1" s="1"/>
  <c r="N1037" i="1" s="1"/>
  <c r="N1038" i="1" s="1"/>
  <c r="N1039" i="1" s="1"/>
  <c r="N1040" i="1" s="1"/>
  <c r="N1041" i="1" s="1"/>
  <c r="N1042" i="1" s="1"/>
  <c r="N1043" i="1" s="1"/>
  <c r="N1044" i="1" s="1"/>
  <c r="N1045" i="1" s="1"/>
  <c r="N1046" i="1" s="1"/>
  <c r="N1047" i="1" s="1"/>
  <c r="N1048" i="1" s="1"/>
  <c r="N1049" i="1" s="1"/>
  <c r="N1050" i="1" s="1"/>
  <c r="N1051" i="1" s="1"/>
  <c r="N1052" i="1" s="1"/>
  <c r="N1053" i="1" s="1"/>
  <c r="N1054" i="1" s="1"/>
  <c r="N1055" i="1" s="1"/>
  <c r="N1056" i="1" s="1"/>
  <c r="N1057" i="1" s="1"/>
  <c r="N1058" i="1" s="1"/>
  <c r="N1059" i="1" s="1"/>
  <c r="N1060" i="1" s="1"/>
  <c r="N1061" i="1" s="1"/>
  <c r="N1062" i="1" s="1"/>
  <c r="N1063" i="1" s="1"/>
  <c r="N1064" i="1" s="1"/>
  <c r="N1065" i="1" s="1"/>
  <c r="N1066" i="1" s="1"/>
  <c r="N1067" i="1" s="1"/>
  <c r="N1068" i="1" s="1"/>
  <c r="N1069" i="1" s="1"/>
  <c r="N1070" i="1" s="1"/>
  <c r="N1071" i="1" s="1"/>
  <c r="N1072" i="1" s="1"/>
  <c r="N1073" i="1" s="1"/>
  <c r="N1074" i="1" s="1"/>
  <c r="N1075" i="1" s="1"/>
  <c r="N1076" i="1" s="1"/>
  <c r="N1077" i="1" s="1"/>
  <c r="N1078" i="1" s="1"/>
  <c r="N1079" i="1" s="1"/>
  <c r="N1080" i="1" s="1"/>
  <c r="N1081" i="1" s="1"/>
  <c r="N1082" i="1" s="1"/>
  <c r="N1083" i="1" s="1"/>
  <c r="N1084" i="1" s="1"/>
  <c r="N1085" i="1" s="1"/>
  <c r="N1086" i="1" s="1"/>
  <c r="S1034" i="1"/>
  <c r="Q1035" i="1" l="1"/>
  <c r="Q1036" i="1"/>
  <c r="S1036" i="1" s="1"/>
  <c r="S1035" i="1"/>
  <c r="Q1037" i="1" l="1"/>
  <c r="S1037" i="1" s="1"/>
  <c r="Q1038" i="1" l="1"/>
  <c r="S1038" i="1" l="1"/>
  <c r="Q1039" i="1"/>
  <c r="S1039" i="1" s="1"/>
  <c r="Q1040" i="1" l="1"/>
  <c r="Q1041" i="1" l="1"/>
  <c r="S1041" i="1" s="1"/>
  <c r="S1040" i="1"/>
  <c r="Q1042" i="1" l="1"/>
  <c r="S1042" i="1" s="1"/>
  <c r="Q1043" i="1" l="1"/>
  <c r="S1043" i="1" s="1"/>
  <c r="Q1044" i="1" l="1"/>
  <c r="S1044" i="1" s="1"/>
  <c r="Q1045" i="1" l="1"/>
  <c r="S1045" i="1" s="1"/>
  <c r="Q1046" i="1" l="1"/>
  <c r="S1046" i="1" s="1"/>
  <c r="Q1047" i="1" l="1"/>
  <c r="S1047" i="1" s="1"/>
  <c r="Q1048" i="1" l="1"/>
  <c r="S1048" i="1" s="1"/>
  <c r="Q1049" i="1" l="1"/>
  <c r="S1049" i="1" s="1"/>
  <c r="Q1050" i="1" l="1"/>
  <c r="S1050" i="1" s="1"/>
  <c r="Q1051" i="1" l="1"/>
  <c r="S1051" i="1" s="1"/>
  <c r="Q1052" i="1" l="1"/>
  <c r="S1052" i="1" s="1"/>
  <c r="Q1053" i="1" l="1"/>
  <c r="S1053" i="1" s="1"/>
  <c r="Q1054" i="1" l="1"/>
  <c r="S1054" i="1" s="1"/>
  <c r="Q1055" i="1" l="1"/>
  <c r="S1055" i="1" s="1"/>
  <c r="Q1056" i="1" l="1"/>
  <c r="S1056" i="1" s="1"/>
  <c r="Q1057" i="1" l="1"/>
  <c r="S1057" i="1" s="1"/>
  <c r="Q1058" i="1" l="1"/>
  <c r="S1058" i="1" s="1"/>
  <c r="Q1059" i="1" l="1"/>
  <c r="S1059" i="1" s="1"/>
  <c r="Q1060" i="1" l="1"/>
  <c r="S1060" i="1" s="1"/>
  <c r="Q1061" i="1" l="1"/>
  <c r="S1061" i="1" s="1"/>
  <c r="Q1062" i="1" l="1"/>
  <c r="S1062" i="1" s="1"/>
  <c r="Q1063" i="1" l="1"/>
  <c r="S1063" i="1" s="1"/>
  <c r="Q1064" i="1" l="1"/>
  <c r="S1064" i="1" s="1"/>
  <c r="Q1065" i="1" l="1"/>
  <c r="S1065" i="1" s="1"/>
  <c r="Q1066" i="1" l="1"/>
  <c r="S1066" i="1" s="1"/>
  <c r="Q1067" i="1" l="1"/>
  <c r="S1067" i="1" s="1"/>
  <c r="Q1068" i="1" l="1"/>
  <c r="S1068" i="1" s="1"/>
  <c r="Q1069" i="1" l="1"/>
  <c r="S1069" i="1" s="1"/>
  <c r="Q1070" i="1" l="1"/>
  <c r="S1070" i="1" s="1"/>
  <c r="Q1071" i="1" l="1"/>
  <c r="S1071" i="1" s="1"/>
  <c r="Q1072" i="1" l="1"/>
  <c r="S1072" i="1" s="1"/>
  <c r="Q1073" i="1" l="1"/>
  <c r="S1073" i="1" s="1"/>
  <c r="Q1074" i="1" l="1"/>
  <c r="S1074" i="1" s="1"/>
  <c r="Q1075" i="1" l="1"/>
  <c r="S1075" i="1" s="1"/>
  <c r="Q1076" i="1" l="1"/>
  <c r="S1076" i="1" s="1"/>
  <c r="Q1077" i="1" l="1"/>
  <c r="S1077" i="1" s="1"/>
  <c r="Q1078" i="1" l="1"/>
  <c r="S1078" i="1" s="1"/>
  <c r="Q1079" i="1" l="1"/>
  <c r="S1079" i="1" s="1"/>
  <c r="Q1080" i="1" l="1"/>
  <c r="S1080" i="1" s="1"/>
  <c r="Q1081" i="1" l="1"/>
  <c r="S1081" i="1" s="1"/>
  <c r="Q1082" i="1" l="1"/>
  <c r="S1082" i="1" s="1"/>
  <c r="Q1083" i="1" l="1"/>
  <c r="S1083" i="1" s="1"/>
  <c r="Q1084" i="1" l="1"/>
  <c r="S1084" i="1" s="1"/>
  <c r="Q1085" i="1" l="1"/>
  <c r="S1085" i="1" s="1"/>
  <c r="Q1086" i="1" l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O1087" i="1" l="1"/>
  <c r="O1088" i="1" s="1"/>
  <c r="O1089" i="1" s="1"/>
  <c r="O1090" i="1" s="1"/>
  <c r="O1091" i="1" s="1"/>
  <c r="O1092" i="1" s="1"/>
  <c r="O1093" i="1" s="1"/>
  <c r="O1094" i="1" s="1"/>
  <c r="O1095" i="1" s="1"/>
  <c r="O1096" i="1" s="1"/>
  <c r="O1097" i="1" s="1"/>
  <c r="O1098" i="1" s="1"/>
  <c r="O1099" i="1" s="1"/>
  <c r="O1100" i="1" s="1"/>
  <c r="O1101" i="1" s="1"/>
  <c r="O1102" i="1" s="1"/>
  <c r="O1103" i="1" s="1"/>
  <c r="O1104" i="1" s="1"/>
  <c r="O1105" i="1" s="1"/>
  <c r="O1106" i="1" s="1"/>
  <c r="O1107" i="1" s="1"/>
  <c r="O1108" i="1" s="1"/>
  <c r="O1109" i="1" s="1"/>
  <c r="O1110" i="1" s="1"/>
  <c r="O1111" i="1" s="1"/>
  <c r="O1112" i="1" s="1"/>
  <c r="O1113" i="1" s="1"/>
  <c r="O1114" i="1" s="1"/>
  <c r="O1115" i="1" s="1"/>
  <c r="O1116" i="1" s="1"/>
  <c r="O1117" i="1" s="1"/>
  <c r="O1118" i="1" s="1"/>
  <c r="O1119" i="1" s="1"/>
  <c r="O1120" i="1" s="1"/>
  <c r="O1121" i="1" s="1"/>
  <c r="O1122" i="1" s="1"/>
  <c r="O1123" i="1" s="1"/>
  <c r="O1124" i="1" s="1"/>
  <c r="O1125" i="1" s="1"/>
  <c r="O1126" i="1" s="1"/>
  <c r="O1127" i="1" s="1"/>
  <c r="O1128" i="1" s="1"/>
  <c r="O1129" i="1" s="1"/>
  <c r="O1130" i="1" s="1"/>
  <c r="O1131" i="1" s="1"/>
  <c r="O1132" i="1" s="1"/>
  <c r="O1133" i="1" s="1"/>
  <c r="O1134" i="1" s="1"/>
  <c r="O1135" i="1" s="1"/>
  <c r="O1136" i="1" s="1"/>
  <c r="O1137" i="1" s="1"/>
  <c r="O1138" i="1" s="1"/>
  <c r="N1087" i="1"/>
  <c r="N1088" i="1" s="1"/>
  <c r="N1089" i="1" s="1"/>
  <c r="N1090" i="1" s="1"/>
  <c r="N1091" i="1" s="1"/>
  <c r="N1092" i="1" s="1"/>
  <c r="N1093" i="1" s="1"/>
  <c r="N1094" i="1" s="1"/>
  <c r="N1095" i="1" s="1"/>
  <c r="N1096" i="1" s="1"/>
  <c r="N1097" i="1" s="1"/>
  <c r="N1098" i="1" s="1"/>
  <c r="N1099" i="1" s="1"/>
  <c r="N1100" i="1" s="1"/>
  <c r="N1101" i="1" s="1"/>
  <c r="N1102" i="1" s="1"/>
  <c r="N1103" i="1" s="1"/>
  <c r="N1104" i="1" s="1"/>
  <c r="N1105" i="1" s="1"/>
  <c r="N1106" i="1" s="1"/>
  <c r="N1107" i="1" s="1"/>
  <c r="N1108" i="1" s="1"/>
  <c r="N1109" i="1" s="1"/>
  <c r="N1110" i="1" s="1"/>
  <c r="N1111" i="1" s="1"/>
  <c r="N1112" i="1" s="1"/>
  <c r="N1113" i="1" s="1"/>
  <c r="N1114" i="1" s="1"/>
  <c r="N1115" i="1" s="1"/>
  <c r="N1116" i="1" s="1"/>
  <c r="N1117" i="1" s="1"/>
  <c r="N1118" i="1" s="1"/>
  <c r="N1119" i="1" s="1"/>
  <c r="N1120" i="1" s="1"/>
  <c r="N1121" i="1" s="1"/>
  <c r="N1122" i="1" s="1"/>
  <c r="N1123" i="1" s="1"/>
  <c r="N1124" i="1" s="1"/>
  <c r="N1125" i="1" s="1"/>
  <c r="N1126" i="1" s="1"/>
  <c r="N1127" i="1" s="1"/>
  <c r="N1128" i="1" s="1"/>
  <c r="N1129" i="1" s="1"/>
  <c r="N1130" i="1" s="1"/>
  <c r="N1131" i="1" s="1"/>
  <c r="N1132" i="1" s="1"/>
  <c r="N1133" i="1" s="1"/>
  <c r="N1134" i="1" s="1"/>
  <c r="N1135" i="1" s="1"/>
  <c r="N1136" i="1" s="1"/>
  <c r="N1137" i="1" s="1"/>
  <c r="N1138" i="1" s="1"/>
  <c r="S1086" i="1"/>
  <c r="Q1087" i="1" l="1"/>
  <c r="S1087" i="1"/>
  <c r="Q1088" i="1"/>
  <c r="S1088" i="1" s="1"/>
  <c r="Q1089" i="1" l="1"/>
  <c r="Q1090" i="1" l="1"/>
  <c r="S1090" i="1" s="1"/>
  <c r="S1089" i="1"/>
  <c r="Q1091" i="1" l="1"/>
  <c r="Q1092" i="1" l="1"/>
  <c r="S1092" i="1" s="1"/>
  <c r="S1091" i="1"/>
  <c r="Q1093" i="1" l="1"/>
  <c r="S1093" i="1" l="1"/>
  <c r="Q1094" i="1"/>
  <c r="S1094" i="1" s="1"/>
  <c r="Q1095" i="1" l="1"/>
  <c r="S1095" i="1" s="1"/>
  <c r="Q1096" i="1" l="1"/>
  <c r="S1096" i="1" s="1"/>
  <c r="Q1097" i="1" l="1"/>
  <c r="S1097" i="1" s="1"/>
  <c r="Q1098" i="1" l="1"/>
  <c r="S1098" i="1" s="1"/>
  <c r="Q1099" i="1" l="1"/>
  <c r="S1099" i="1" s="1"/>
  <c r="Q1100" i="1" l="1"/>
  <c r="S1100" i="1" s="1"/>
  <c r="Q1101" i="1" l="1"/>
  <c r="S1101" i="1" s="1"/>
  <c r="Q1102" i="1" l="1"/>
  <c r="S1102" i="1" s="1"/>
  <c r="Q1103" i="1" l="1"/>
  <c r="S1103" i="1" s="1"/>
  <c r="Q1104" i="1" l="1"/>
  <c r="S1104" i="1" s="1"/>
  <c r="Q1105" i="1" l="1"/>
  <c r="S1105" i="1" s="1"/>
  <c r="Q1106" i="1" l="1"/>
  <c r="S1106" i="1" s="1"/>
  <c r="Q1107" i="1" l="1"/>
  <c r="S1107" i="1" s="1"/>
  <c r="Q1108" i="1" l="1"/>
  <c r="S1108" i="1" s="1"/>
  <c r="Q1109" i="1" l="1"/>
  <c r="S1109" i="1" s="1"/>
  <c r="Q1110" i="1" l="1"/>
  <c r="S1110" i="1" s="1"/>
  <c r="Q1111" i="1" l="1"/>
  <c r="S1111" i="1" s="1"/>
  <c r="Q1112" i="1" l="1"/>
  <c r="S1112" i="1" s="1"/>
  <c r="Q1113" i="1" l="1"/>
  <c r="S1113" i="1" s="1"/>
  <c r="Q1114" i="1" l="1"/>
  <c r="S1114" i="1" s="1"/>
  <c r="Q1115" i="1" l="1"/>
  <c r="S1115" i="1" s="1"/>
  <c r="Q1116" i="1" l="1"/>
  <c r="S1116" i="1" s="1"/>
  <c r="Q1117" i="1" l="1"/>
  <c r="S1117" i="1" s="1"/>
  <c r="Q1118" i="1" l="1"/>
  <c r="S1118" i="1" s="1"/>
  <c r="Q1119" i="1" l="1"/>
  <c r="S1119" i="1" s="1"/>
  <c r="Q1120" i="1" l="1"/>
  <c r="S1120" i="1" s="1"/>
  <c r="Q1121" i="1" l="1"/>
  <c r="S1121" i="1" s="1"/>
  <c r="Q1122" i="1" l="1"/>
  <c r="S1122" i="1" s="1"/>
  <c r="Q1123" i="1" l="1"/>
  <c r="S1123" i="1" s="1"/>
  <c r="Q1124" i="1" l="1"/>
  <c r="S1124" i="1" s="1"/>
  <c r="Q1125" i="1" l="1"/>
  <c r="S1125" i="1" s="1"/>
  <c r="Q1126" i="1" l="1"/>
  <c r="S1126" i="1" s="1"/>
  <c r="Q1127" i="1" l="1"/>
  <c r="S1127" i="1" s="1"/>
  <c r="Q1128" i="1" l="1"/>
  <c r="S1128" i="1" s="1"/>
  <c r="Q1129" i="1" l="1"/>
  <c r="S1129" i="1" s="1"/>
  <c r="Q1130" i="1" l="1"/>
  <c r="S1130" i="1" s="1"/>
  <c r="Q1131" i="1" l="1"/>
  <c r="S1131" i="1" s="1"/>
  <c r="Q1132" i="1" l="1"/>
  <c r="S1132" i="1" s="1"/>
  <c r="Q1133" i="1" l="1"/>
  <c r="S1133" i="1" s="1"/>
  <c r="Q1134" i="1" l="1"/>
  <c r="S1134" i="1" s="1"/>
  <c r="Q1135" i="1" l="1"/>
  <c r="S1135" i="1" s="1"/>
  <c r="Q1136" i="1" l="1"/>
  <c r="S1136" i="1" s="1"/>
  <c r="Q1137" i="1" l="1"/>
  <c r="S1137" i="1" s="1"/>
  <c r="Q1138" i="1" l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O1139" i="1" l="1"/>
  <c r="O1140" i="1" s="1"/>
  <c r="O1141" i="1" s="1"/>
  <c r="O1142" i="1" s="1"/>
  <c r="O1143" i="1" s="1"/>
  <c r="O1144" i="1" s="1"/>
  <c r="O1145" i="1" s="1"/>
  <c r="O1146" i="1" s="1"/>
  <c r="O1147" i="1" s="1"/>
  <c r="O1148" i="1" s="1"/>
  <c r="O1149" i="1" s="1"/>
  <c r="O1150" i="1" s="1"/>
  <c r="O1151" i="1" s="1"/>
  <c r="O1152" i="1" s="1"/>
  <c r="O1153" i="1" s="1"/>
  <c r="O1154" i="1" s="1"/>
  <c r="O1155" i="1" s="1"/>
  <c r="O1156" i="1" s="1"/>
  <c r="O1157" i="1" s="1"/>
  <c r="O1158" i="1" s="1"/>
  <c r="O1159" i="1" s="1"/>
  <c r="O1160" i="1" s="1"/>
  <c r="O1161" i="1" s="1"/>
  <c r="O1162" i="1" s="1"/>
  <c r="O1163" i="1" s="1"/>
  <c r="O1164" i="1" s="1"/>
  <c r="O1165" i="1" s="1"/>
  <c r="O1166" i="1" s="1"/>
  <c r="O1167" i="1" s="1"/>
  <c r="O1168" i="1" s="1"/>
  <c r="O1169" i="1" s="1"/>
  <c r="O1170" i="1" s="1"/>
  <c r="O1171" i="1" s="1"/>
  <c r="O1172" i="1" s="1"/>
  <c r="O1173" i="1" s="1"/>
  <c r="O1174" i="1" s="1"/>
  <c r="O1175" i="1" s="1"/>
  <c r="O1176" i="1" s="1"/>
  <c r="O1177" i="1" s="1"/>
  <c r="O1178" i="1" s="1"/>
  <c r="O1179" i="1" s="1"/>
  <c r="O1180" i="1" s="1"/>
  <c r="O1181" i="1" s="1"/>
  <c r="O1182" i="1" s="1"/>
  <c r="O1183" i="1" s="1"/>
  <c r="O1184" i="1" s="1"/>
  <c r="O1185" i="1" s="1"/>
  <c r="O1186" i="1" s="1"/>
  <c r="O1187" i="1" s="1"/>
  <c r="O1188" i="1" s="1"/>
  <c r="O1189" i="1" s="1"/>
  <c r="O1190" i="1" s="1"/>
  <c r="N1139" i="1"/>
  <c r="N1140" i="1" s="1"/>
  <c r="N1141" i="1" s="1"/>
  <c r="N1142" i="1" s="1"/>
  <c r="N1143" i="1" s="1"/>
  <c r="N1144" i="1" s="1"/>
  <c r="N1145" i="1" s="1"/>
  <c r="N1146" i="1" s="1"/>
  <c r="N1147" i="1" s="1"/>
  <c r="N1148" i="1" s="1"/>
  <c r="N1149" i="1" s="1"/>
  <c r="N1150" i="1" s="1"/>
  <c r="N1151" i="1" s="1"/>
  <c r="N1152" i="1" s="1"/>
  <c r="N1153" i="1" s="1"/>
  <c r="N1154" i="1" s="1"/>
  <c r="N1155" i="1" s="1"/>
  <c r="N1156" i="1" s="1"/>
  <c r="N1157" i="1" s="1"/>
  <c r="N1158" i="1" s="1"/>
  <c r="N1159" i="1" s="1"/>
  <c r="N1160" i="1" s="1"/>
  <c r="N1161" i="1" s="1"/>
  <c r="N1162" i="1" s="1"/>
  <c r="N1163" i="1" s="1"/>
  <c r="N1164" i="1" s="1"/>
  <c r="N1165" i="1" s="1"/>
  <c r="N1166" i="1" s="1"/>
  <c r="N1167" i="1" s="1"/>
  <c r="N1168" i="1" s="1"/>
  <c r="N1169" i="1" s="1"/>
  <c r="N1170" i="1" s="1"/>
  <c r="N1171" i="1" s="1"/>
  <c r="N1172" i="1" s="1"/>
  <c r="N1173" i="1" s="1"/>
  <c r="N1174" i="1" s="1"/>
  <c r="N1175" i="1" s="1"/>
  <c r="N1176" i="1" s="1"/>
  <c r="N1177" i="1" s="1"/>
  <c r="N1178" i="1" s="1"/>
  <c r="N1179" i="1" s="1"/>
  <c r="N1180" i="1" s="1"/>
  <c r="N1181" i="1" s="1"/>
  <c r="N1182" i="1" s="1"/>
  <c r="N1183" i="1" s="1"/>
  <c r="N1184" i="1" s="1"/>
  <c r="N1185" i="1" s="1"/>
  <c r="N1186" i="1" s="1"/>
  <c r="N1187" i="1" s="1"/>
  <c r="N1188" i="1" s="1"/>
  <c r="N1189" i="1" s="1"/>
  <c r="N1190" i="1" s="1"/>
  <c r="S1138" i="1"/>
  <c r="Q1139" i="1" l="1"/>
  <c r="S1139" i="1" s="1"/>
  <c r="Q1140" i="1"/>
  <c r="S1140" i="1" s="1"/>
  <c r="Q1141" i="1" l="1"/>
  <c r="S1141" i="1" l="1"/>
  <c r="Q1142" i="1"/>
  <c r="S1142" i="1" s="1"/>
  <c r="Q1143" i="1" l="1"/>
  <c r="Q1144" i="1" l="1"/>
  <c r="S1144" i="1" s="1"/>
  <c r="S1143" i="1"/>
  <c r="Q1145" i="1" l="1"/>
  <c r="Q1146" i="1" l="1"/>
  <c r="S1146" i="1" s="1"/>
  <c r="S1145" i="1"/>
  <c r="Q1147" i="1" l="1"/>
  <c r="S1147" i="1" s="1"/>
  <c r="Q1148" i="1" l="1"/>
  <c r="S1148" i="1" s="1"/>
  <c r="Q1149" i="1" l="1"/>
  <c r="S1149" i="1" s="1"/>
  <c r="Q1150" i="1" l="1"/>
  <c r="S1150" i="1" s="1"/>
  <c r="Q1151" i="1" l="1"/>
  <c r="S1151" i="1" s="1"/>
  <c r="Q1152" i="1" l="1"/>
  <c r="S1152" i="1" s="1"/>
  <c r="Q1153" i="1" l="1"/>
  <c r="S1153" i="1" s="1"/>
  <c r="Q1154" i="1" l="1"/>
  <c r="S1154" i="1" s="1"/>
  <c r="Q1155" i="1" l="1"/>
  <c r="S1155" i="1" s="1"/>
  <c r="Q1156" i="1" l="1"/>
  <c r="S1156" i="1" s="1"/>
  <c r="Q1157" i="1" l="1"/>
  <c r="S1157" i="1" s="1"/>
  <c r="Q1158" i="1" l="1"/>
  <c r="S1158" i="1" s="1"/>
  <c r="Q1159" i="1" l="1"/>
  <c r="S1159" i="1" s="1"/>
  <c r="Q1160" i="1" l="1"/>
  <c r="S1160" i="1" s="1"/>
  <c r="Q1161" i="1" l="1"/>
  <c r="S1161" i="1" s="1"/>
  <c r="Q1162" i="1" l="1"/>
  <c r="S1162" i="1" s="1"/>
  <c r="Q1163" i="1" l="1"/>
  <c r="S1163" i="1" s="1"/>
  <c r="Q1164" i="1" l="1"/>
  <c r="S1164" i="1" s="1"/>
  <c r="Q1165" i="1" l="1"/>
  <c r="S1165" i="1" s="1"/>
  <c r="Q1166" i="1" l="1"/>
  <c r="S1166" i="1" s="1"/>
  <c r="Q1167" i="1" l="1"/>
  <c r="S1167" i="1" s="1"/>
  <c r="Q1168" i="1" l="1"/>
  <c r="S1168" i="1" s="1"/>
  <c r="Q1169" i="1" l="1"/>
  <c r="S1169" i="1" s="1"/>
  <c r="Q1170" i="1" l="1"/>
  <c r="S1170" i="1" s="1"/>
  <c r="Q1171" i="1" l="1"/>
  <c r="S1171" i="1" s="1"/>
  <c r="Q1172" i="1" l="1"/>
  <c r="S1172" i="1" s="1"/>
  <c r="Q1173" i="1" l="1"/>
  <c r="S1173" i="1" s="1"/>
  <c r="Q1174" i="1" l="1"/>
  <c r="S1174" i="1" s="1"/>
  <c r="Q1175" i="1" l="1"/>
  <c r="S1175" i="1" s="1"/>
  <c r="Q1176" i="1" l="1"/>
  <c r="S1176" i="1" s="1"/>
  <c r="Q1177" i="1" l="1"/>
  <c r="S1177" i="1" s="1"/>
  <c r="Q1178" i="1" l="1"/>
  <c r="S1178" i="1" s="1"/>
  <c r="Q1179" i="1" l="1"/>
  <c r="S1179" i="1" s="1"/>
  <c r="Q1180" i="1" l="1"/>
  <c r="S1180" i="1" s="1"/>
  <c r="Q1181" i="1" l="1"/>
  <c r="S1181" i="1" s="1"/>
  <c r="Q1182" i="1" l="1"/>
  <c r="S1182" i="1" s="1"/>
  <c r="Q1183" i="1" l="1"/>
  <c r="S1183" i="1" s="1"/>
  <c r="Q1184" i="1" l="1"/>
  <c r="S1184" i="1" s="1"/>
  <c r="Q1185" i="1" l="1"/>
  <c r="S1185" i="1" s="1"/>
  <c r="Q1186" i="1" l="1"/>
  <c r="S1186" i="1" s="1"/>
  <c r="Q1187" i="1" l="1"/>
  <c r="S1187" i="1" s="1"/>
  <c r="Q1188" i="1" l="1"/>
  <c r="S1188" i="1" s="1"/>
  <c r="Q1189" i="1" l="1"/>
  <c r="S1189" i="1" s="1"/>
  <c r="Q1190" i="1" l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O1191" i="1" l="1"/>
  <c r="O1192" i="1" s="1"/>
  <c r="O1193" i="1" s="1"/>
  <c r="O1194" i="1" s="1"/>
  <c r="O1195" i="1" s="1"/>
  <c r="O1196" i="1" s="1"/>
  <c r="O1197" i="1" s="1"/>
  <c r="O1198" i="1" s="1"/>
  <c r="O1199" i="1" s="1"/>
  <c r="O1200" i="1" s="1"/>
  <c r="O1201" i="1" s="1"/>
  <c r="O1202" i="1" s="1"/>
  <c r="O1203" i="1" s="1"/>
  <c r="O1204" i="1" s="1"/>
  <c r="O1205" i="1" s="1"/>
  <c r="O1206" i="1" s="1"/>
  <c r="O1207" i="1" s="1"/>
  <c r="O1208" i="1" s="1"/>
  <c r="O1209" i="1" s="1"/>
  <c r="O1210" i="1" s="1"/>
  <c r="O1211" i="1" s="1"/>
  <c r="O1212" i="1" s="1"/>
  <c r="O1213" i="1" s="1"/>
  <c r="O1214" i="1" s="1"/>
  <c r="O1215" i="1" s="1"/>
  <c r="O1216" i="1" s="1"/>
  <c r="O1217" i="1" s="1"/>
  <c r="O1218" i="1" s="1"/>
  <c r="O1219" i="1" s="1"/>
  <c r="O1220" i="1" s="1"/>
  <c r="O1221" i="1" s="1"/>
  <c r="O1222" i="1" s="1"/>
  <c r="O1223" i="1" s="1"/>
  <c r="O1224" i="1" s="1"/>
  <c r="O1225" i="1" s="1"/>
  <c r="O1226" i="1" s="1"/>
  <c r="O1227" i="1" s="1"/>
  <c r="O1228" i="1" s="1"/>
  <c r="O1229" i="1" s="1"/>
  <c r="O1230" i="1" s="1"/>
  <c r="O1231" i="1" s="1"/>
  <c r="O1232" i="1" s="1"/>
  <c r="O1233" i="1" s="1"/>
  <c r="O1234" i="1" s="1"/>
  <c r="O1235" i="1" s="1"/>
  <c r="O1236" i="1" s="1"/>
  <c r="O1237" i="1" s="1"/>
  <c r="O1238" i="1" s="1"/>
  <c r="O1239" i="1" s="1"/>
  <c r="O1240" i="1" s="1"/>
  <c r="O1241" i="1" s="1"/>
  <c r="O1242" i="1" s="1"/>
  <c r="N1191" i="1"/>
  <c r="N1192" i="1" s="1"/>
  <c r="N1193" i="1" s="1"/>
  <c r="N1194" i="1" s="1"/>
  <c r="N1195" i="1" s="1"/>
  <c r="N1196" i="1" s="1"/>
  <c r="N1197" i="1" s="1"/>
  <c r="N1198" i="1" s="1"/>
  <c r="N1199" i="1" s="1"/>
  <c r="N1200" i="1" s="1"/>
  <c r="N1201" i="1" s="1"/>
  <c r="N1202" i="1" s="1"/>
  <c r="N1203" i="1" s="1"/>
  <c r="N1204" i="1" s="1"/>
  <c r="N1205" i="1" s="1"/>
  <c r="N1206" i="1" s="1"/>
  <c r="N1207" i="1" s="1"/>
  <c r="N1208" i="1" s="1"/>
  <c r="N1209" i="1" s="1"/>
  <c r="N1210" i="1" s="1"/>
  <c r="N1211" i="1" s="1"/>
  <c r="N1212" i="1" s="1"/>
  <c r="N1213" i="1" s="1"/>
  <c r="N1214" i="1" s="1"/>
  <c r="N1215" i="1" s="1"/>
  <c r="N1216" i="1" s="1"/>
  <c r="N1217" i="1" s="1"/>
  <c r="N1218" i="1" s="1"/>
  <c r="N1219" i="1" s="1"/>
  <c r="N1220" i="1" s="1"/>
  <c r="N1221" i="1" s="1"/>
  <c r="N1222" i="1" s="1"/>
  <c r="N1223" i="1" s="1"/>
  <c r="N1224" i="1" s="1"/>
  <c r="N1225" i="1" s="1"/>
  <c r="N1226" i="1" s="1"/>
  <c r="N1227" i="1" s="1"/>
  <c r="N1228" i="1" s="1"/>
  <c r="N1229" i="1" s="1"/>
  <c r="N1230" i="1" s="1"/>
  <c r="N1231" i="1" s="1"/>
  <c r="N1232" i="1" s="1"/>
  <c r="N1233" i="1" s="1"/>
  <c r="N1234" i="1" s="1"/>
  <c r="N1235" i="1" s="1"/>
  <c r="N1236" i="1" s="1"/>
  <c r="N1237" i="1" s="1"/>
  <c r="N1238" i="1" s="1"/>
  <c r="N1239" i="1" s="1"/>
  <c r="N1240" i="1" s="1"/>
  <c r="N1241" i="1" s="1"/>
  <c r="N1242" i="1" s="1"/>
  <c r="S1190" i="1"/>
  <c r="Q1191" i="1" l="1"/>
  <c r="S1191" i="1" s="1"/>
  <c r="Q1192" i="1"/>
  <c r="S1192" i="1" s="1"/>
  <c r="Q1193" i="1" l="1"/>
  <c r="Q1194" i="1" l="1"/>
  <c r="S1194" i="1" s="1"/>
  <c r="S1193" i="1"/>
  <c r="Q1195" i="1" l="1"/>
  <c r="S1195" i="1" l="1"/>
  <c r="Q1196" i="1"/>
  <c r="S1196" i="1" s="1"/>
  <c r="Q1197" i="1" l="1"/>
  <c r="Q1198" i="1" l="1"/>
  <c r="S1198" i="1" s="1"/>
  <c r="S1197" i="1"/>
  <c r="Q1199" i="1" l="1"/>
  <c r="S1199" i="1" s="1"/>
  <c r="Q1200" i="1" l="1"/>
  <c r="S1200" i="1" s="1"/>
  <c r="Q1201" i="1" l="1"/>
  <c r="S1201" i="1" s="1"/>
  <c r="Q1202" i="1" l="1"/>
  <c r="S1202" i="1" s="1"/>
  <c r="Q1203" i="1" l="1"/>
  <c r="S1203" i="1" s="1"/>
  <c r="Q1204" i="1" l="1"/>
  <c r="S1204" i="1" s="1"/>
  <c r="Q1205" i="1" l="1"/>
  <c r="S1205" i="1" s="1"/>
  <c r="Q1206" i="1" l="1"/>
  <c r="S1206" i="1" s="1"/>
  <c r="Q1207" i="1" l="1"/>
  <c r="S1207" i="1" s="1"/>
  <c r="Q1208" i="1" l="1"/>
  <c r="S1208" i="1" s="1"/>
  <c r="Q1209" i="1" l="1"/>
  <c r="S1209" i="1" s="1"/>
  <c r="Q1210" i="1" l="1"/>
  <c r="S1210" i="1" s="1"/>
  <c r="Q1211" i="1" l="1"/>
  <c r="S1211" i="1" s="1"/>
  <c r="Q1212" i="1" l="1"/>
  <c r="S1212" i="1" s="1"/>
  <c r="Q1213" i="1" l="1"/>
  <c r="S1213" i="1" s="1"/>
  <c r="Q1214" i="1" l="1"/>
  <c r="S1214" i="1" s="1"/>
  <c r="Q1215" i="1" l="1"/>
  <c r="S1215" i="1" s="1"/>
  <c r="Q1216" i="1" l="1"/>
  <c r="S1216" i="1" s="1"/>
  <c r="Q1217" i="1" l="1"/>
  <c r="S1217" i="1" s="1"/>
  <c r="Q1218" i="1" l="1"/>
  <c r="S1218" i="1" s="1"/>
  <c r="Q1219" i="1" l="1"/>
  <c r="S1219" i="1" s="1"/>
  <c r="Q1220" i="1" l="1"/>
  <c r="S1220" i="1" s="1"/>
  <c r="Q1221" i="1" l="1"/>
  <c r="S1221" i="1" s="1"/>
  <c r="Q1222" i="1" l="1"/>
  <c r="S1222" i="1" s="1"/>
  <c r="Q1223" i="1" l="1"/>
  <c r="S1223" i="1" s="1"/>
  <c r="Q1224" i="1" l="1"/>
  <c r="S1224" i="1" s="1"/>
  <c r="Q1225" i="1" l="1"/>
  <c r="S1225" i="1" s="1"/>
  <c r="Q1226" i="1" l="1"/>
  <c r="S1226" i="1" s="1"/>
  <c r="Q1227" i="1" l="1"/>
  <c r="S1227" i="1" s="1"/>
  <c r="Q1228" i="1" l="1"/>
  <c r="S1228" i="1" s="1"/>
  <c r="Q1229" i="1" l="1"/>
  <c r="S1229" i="1" s="1"/>
  <c r="Q1230" i="1" l="1"/>
  <c r="S1230" i="1" s="1"/>
  <c r="Q1231" i="1" l="1"/>
  <c r="S1231" i="1" s="1"/>
  <c r="Q1232" i="1" l="1"/>
  <c r="S1232" i="1" s="1"/>
  <c r="Q1233" i="1" l="1"/>
  <c r="S1233" i="1" s="1"/>
  <c r="Q1234" i="1" l="1"/>
  <c r="S1234" i="1" s="1"/>
  <c r="Q1235" i="1" l="1"/>
  <c r="S1235" i="1" s="1"/>
  <c r="Q1236" i="1" l="1"/>
  <c r="S1236" i="1" s="1"/>
  <c r="Q1237" i="1" l="1"/>
  <c r="S1237" i="1" s="1"/>
  <c r="Q1238" i="1" l="1"/>
  <c r="S1238" i="1" s="1"/>
  <c r="Q1239" i="1" l="1"/>
  <c r="S1239" i="1" s="1"/>
  <c r="Q1240" i="1" l="1"/>
  <c r="S1240" i="1" s="1"/>
  <c r="Q1241" i="1" l="1"/>
  <c r="S1241" i="1" s="1"/>
  <c r="Q1242" i="1" l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O1243" i="1" l="1"/>
  <c r="O1244" i="1" s="1"/>
  <c r="O1245" i="1" s="1"/>
  <c r="O1246" i="1" s="1"/>
  <c r="O1247" i="1" s="1"/>
  <c r="O1248" i="1" s="1"/>
  <c r="O1249" i="1" s="1"/>
  <c r="O1250" i="1" s="1"/>
  <c r="O1251" i="1" s="1"/>
  <c r="O1252" i="1" s="1"/>
  <c r="O1253" i="1" s="1"/>
  <c r="O1254" i="1" s="1"/>
  <c r="O1255" i="1" s="1"/>
  <c r="O1256" i="1" s="1"/>
  <c r="O1257" i="1" s="1"/>
  <c r="O1258" i="1" s="1"/>
  <c r="O1259" i="1" s="1"/>
  <c r="O1260" i="1" s="1"/>
  <c r="O1261" i="1" s="1"/>
  <c r="O1262" i="1" s="1"/>
  <c r="O1263" i="1" s="1"/>
  <c r="O1264" i="1" s="1"/>
  <c r="O1265" i="1" s="1"/>
  <c r="O1266" i="1" s="1"/>
  <c r="O1267" i="1" s="1"/>
  <c r="O1268" i="1" s="1"/>
  <c r="O1269" i="1" s="1"/>
  <c r="O1270" i="1" s="1"/>
  <c r="O1271" i="1" s="1"/>
  <c r="O1272" i="1" s="1"/>
  <c r="O1273" i="1" s="1"/>
  <c r="O1274" i="1" s="1"/>
  <c r="O1275" i="1" s="1"/>
  <c r="O1276" i="1" s="1"/>
  <c r="O1277" i="1" s="1"/>
  <c r="O1278" i="1" s="1"/>
  <c r="O1279" i="1" s="1"/>
  <c r="O1280" i="1" s="1"/>
  <c r="O1281" i="1" s="1"/>
  <c r="O1282" i="1" s="1"/>
  <c r="O1283" i="1" s="1"/>
  <c r="O1284" i="1" s="1"/>
  <c r="O1285" i="1" s="1"/>
  <c r="O1286" i="1" s="1"/>
  <c r="O1287" i="1" s="1"/>
  <c r="O1288" i="1" s="1"/>
  <c r="O1289" i="1" s="1"/>
  <c r="O1290" i="1" s="1"/>
  <c r="O1291" i="1" s="1"/>
  <c r="O1292" i="1" s="1"/>
  <c r="O1293" i="1" s="1"/>
  <c r="O1294" i="1" s="1"/>
  <c r="O1295" i="1" s="1"/>
  <c r="N1243" i="1"/>
  <c r="N1244" i="1" s="1"/>
  <c r="N1245" i="1" s="1"/>
  <c r="N1246" i="1" s="1"/>
  <c r="N1247" i="1" s="1"/>
  <c r="N1248" i="1" s="1"/>
  <c r="N1249" i="1" s="1"/>
  <c r="N1250" i="1" s="1"/>
  <c r="N1251" i="1" s="1"/>
  <c r="N1252" i="1" s="1"/>
  <c r="N1253" i="1" s="1"/>
  <c r="N1254" i="1" s="1"/>
  <c r="N1255" i="1" s="1"/>
  <c r="N1256" i="1" s="1"/>
  <c r="N1257" i="1" s="1"/>
  <c r="N1258" i="1" s="1"/>
  <c r="N1259" i="1" s="1"/>
  <c r="N1260" i="1" s="1"/>
  <c r="N1261" i="1" s="1"/>
  <c r="N1262" i="1" s="1"/>
  <c r="N1263" i="1" s="1"/>
  <c r="N1264" i="1" s="1"/>
  <c r="N1265" i="1" s="1"/>
  <c r="N1266" i="1" s="1"/>
  <c r="N1267" i="1" s="1"/>
  <c r="N1268" i="1" s="1"/>
  <c r="N1269" i="1" s="1"/>
  <c r="N1270" i="1" s="1"/>
  <c r="N1271" i="1" s="1"/>
  <c r="N1272" i="1" s="1"/>
  <c r="N1273" i="1" s="1"/>
  <c r="N1274" i="1" s="1"/>
  <c r="N1275" i="1" s="1"/>
  <c r="N1276" i="1" s="1"/>
  <c r="N1277" i="1" s="1"/>
  <c r="N1278" i="1" s="1"/>
  <c r="N1279" i="1" s="1"/>
  <c r="N1280" i="1" s="1"/>
  <c r="N1281" i="1" s="1"/>
  <c r="N1282" i="1" s="1"/>
  <c r="N1283" i="1" s="1"/>
  <c r="N1284" i="1" s="1"/>
  <c r="N1285" i="1" s="1"/>
  <c r="N1286" i="1" s="1"/>
  <c r="N1287" i="1" s="1"/>
  <c r="N1288" i="1" s="1"/>
  <c r="N1289" i="1" s="1"/>
  <c r="N1290" i="1" s="1"/>
  <c r="N1291" i="1" s="1"/>
  <c r="N1292" i="1" s="1"/>
  <c r="N1293" i="1" s="1"/>
  <c r="N1294" i="1" s="1"/>
  <c r="N1295" i="1" s="1"/>
  <c r="S1242" i="1"/>
  <c r="Q1243" i="1" l="1"/>
  <c r="Q1244" i="1"/>
  <c r="S1244" i="1" s="1"/>
  <c r="S1243" i="1"/>
  <c r="Q1245" i="1" l="1"/>
  <c r="Q1246" i="1" l="1"/>
  <c r="S1246" i="1" s="1"/>
  <c r="S1245" i="1"/>
  <c r="Q1247" i="1" l="1"/>
  <c r="Q1248" i="1" l="1"/>
  <c r="S1248" i="1" s="1"/>
  <c r="S1247" i="1"/>
  <c r="Q1249" i="1" l="1"/>
  <c r="S1249" i="1" l="1"/>
  <c r="Q1250" i="1"/>
  <c r="S1250" i="1" s="1"/>
  <c r="Q1251" i="1" l="1"/>
  <c r="S1251" i="1" s="1"/>
  <c r="Q1252" i="1" l="1"/>
  <c r="S1252" i="1" s="1"/>
  <c r="Q1253" i="1" l="1"/>
  <c r="S1253" i="1" s="1"/>
  <c r="Q1254" i="1" l="1"/>
  <c r="S1254" i="1" s="1"/>
  <c r="Q1255" i="1" l="1"/>
  <c r="S1255" i="1" s="1"/>
  <c r="Q1256" i="1" l="1"/>
  <c r="S1256" i="1" s="1"/>
  <c r="Q1257" i="1" l="1"/>
  <c r="S1257" i="1" s="1"/>
  <c r="Q1258" i="1" l="1"/>
  <c r="S1258" i="1" s="1"/>
  <c r="Q1259" i="1" l="1"/>
  <c r="S1259" i="1" s="1"/>
  <c r="Q1260" i="1" l="1"/>
  <c r="S1260" i="1" s="1"/>
  <c r="Q1261" i="1" l="1"/>
  <c r="S1261" i="1" s="1"/>
  <c r="Q1262" i="1" l="1"/>
  <c r="S1262" i="1" s="1"/>
  <c r="Q1263" i="1" l="1"/>
  <c r="S1263" i="1" s="1"/>
  <c r="Q1264" i="1" l="1"/>
  <c r="S1264" i="1" s="1"/>
  <c r="Q1265" i="1" l="1"/>
  <c r="S1265" i="1" s="1"/>
  <c r="Q1266" i="1" l="1"/>
  <c r="S1266" i="1" s="1"/>
  <c r="Q1267" i="1" l="1"/>
  <c r="S1267" i="1" s="1"/>
  <c r="Q1268" i="1" l="1"/>
  <c r="S1268" i="1" s="1"/>
  <c r="Q1269" i="1" l="1"/>
  <c r="S1269" i="1" s="1"/>
  <c r="Q1270" i="1" l="1"/>
  <c r="S1270" i="1" s="1"/>
  <c r="Q1271" i="1" l="1"/>
  <c r="S1271" i="1" s="1"/>
  <c r="Q1272" i="1" l="1"/>
  <c r="S1272" i="1" s="1"/>
  <c r="Q1273" i="1" l="1"/>
  <c r="S1273" i="1" s="1"/>
  <c r="Q1274" i="1" l="1"/>
  <c r="S1274" i="1" s="1"/>
  <c r="Q1275" i="1" l="1"/>
  <c r="S1275" i="1" s="1"/>
  <c r="Q1276" i="1" l="1"/>
  <c r="S1276" i="1" s="1"/>
  <c r="Q1277" i="1" l="1"/>
  <c r="S1277" i="1" s="1"/>
  <c r="Q1278" i="1" l="1"/>
  <c r="S1278" i="1" s="1"/>
  <c r="Q1279" i="1" l="1"/>
  <c r="S1279" i="1" s="1"/>
  <c r="Q1280" i="1" l="1"/>
  <c r="S1280" i="1" s="1"/>
  <c r="Q1281" i="1" l="1"/>
  <c r="S1281" i="1" s="1"/>
  <c r="Q1282" i="1" l="1"/>
  <c r="S1282" i="1" s="1"/>
  <c r="Q1283" i="1" l="1"/>
  <c r="S1283" i="1" s="1"/>
  <c r="Q1284" i="1" l="1"/>
  <c r="S1284" i="1" s="1"/>
  <c r="Q1285" i="1" l="1"/>
  <c r="S1285" i="1" s="1"/>
  <c r="Q1286" i="1" l="1"/>
  <c r="S1286" i="1" s="1"/>
  <c r="Q1287" i="1" l="1"/>
  <c r="S1287" i="1" s="1"/>
  <c r="Q1288" i="1" l="1"/>
  <c r="S1288" i="1" s="1"/>
  <c r="Q1289" i="1" l="1"/>
  <c r="S1289" i="1" s="1"/>
  <c r="Q1290" i="1" l="1"/>
  <c r="S1290" i="1" s="1"/>
  <c r="Q1291" i="1" l="1"/>
  <c r="S1291" i="1" s="1"/>
  <c r="Q1292" i="1" l="1"/>
  <c r="S1292" i="1" s="1"/>
  <c r="Q1293" i="1" l="1"/>
  <c r="S1293" i="1" s="1"/>
  <c r="Q1294" i="1" l="1"/>
  <c r="S1294" i="1" s="1"/>
  <c r="Q1295" i="1" l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O1296" i="1" l="1"/>
  <c r="O1297" i="1" s="1"/>
  <c r="O1298" i="1" s="1"/>
  <c r="O1299" i="1" s="1"/>
  <c r="O1300" i="1" s="1"/>
  <c r="O1301" i="1" s="1"/>
  <c r="O1302" i="1" s="1"/>
  <c r="O1303" i="1" s="1"/>
  <c r="O1304" i="1" s="1"/>
  <c r="O1305" i="1" s="1"/>
  <c r="O1306" i="1" s="1"/>
  <c r="O1307" i="1" s="1"/>
  <c r="O1308" i="1" s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N1296" i="1"/>
  <c r="N1297" i="1" s="1"/>
  <c r="N1298" i="1" s="1"/>
  <c r="N1299" i="1" s="1"/>
  <c r="N1300" i="1" s="1"/>
  <c r="N1301" i="1" s="1"/>
  <c r="N1302" i="1" s="1"/>
  <c r="N1303" i="1" s="1"/>
  <c r="N1304" i="1" s="1"/>
  <c r="N1305" i="1" s="1"/>
  <c r="N1306" i="1" s="1"/>
  <c r="N1307" i="1" s="1"/>
  <c r="N1308" i="1" s="1"/>
  <c r="N1309" i="1" s="1"/>
  <c r="N1310" i="1" s="1"/>
  <c r="N1311" i="1" s="1"/>
  <c r="N1312" i="1" s="1"/>
  <c r="N1313" i="1" s="1"/>
  <c r="N1314" i="1" s="1"/>
  <c r="N1315" i="1" s="1"/>
  <c r="N1316" i="1" s="1"/>
  <c r="N1317" i="1" s="1"/>
  <c r="N1318" i="1" s="1"/>
  <c r="N1319" i="1" s="1"/>
  <c r="N1320" i="1" s="1"/>
  <c r="N1321" i="1" s="1"/>
  <c r="N1322" i="1" s="1"/>
  <c r="N1323" i="1" s="1"/>
  <c r="S1295" i="1"/>
  <c r="Q1296" i="1" l="1"/>
  <c r="S1296" i="1"/>
  <c r="Q1297" i="1"/>
  <c r="S1297" i="1" s="1"/>
  <c r="Q1298" i="1" l="1"/>
  <c r="S1298" i="1" s="1"/>
  <c r="Q1299" i="1" l="1"/>
  <c r="S1299" i="1" s="1"/>
  <c r="Q1300" i="1" l="1"/>
  <c r="S1300" i="1" s="1"/>
  <c r="Q1301" i="1" l="1"/>
  <c r="S1301" i="1" s="1"/>
  <c r="Q1302" i="1" l="1"/>
  <c r="S1302" i="1" s="1"/>
  <c r="Q1303" i="1" l="1"/>
  <c r="S1303" i="1" s="1"/>
  <c r="Q1304" i="1" l="1"/>
  <c r="S1304" i="1" s="1"/>
  <c r="Q1305" i="1" l="1"/>
  <c r="S1305" i="1" s="1"/>
  <c r="Q1306" i="1" l="1"/>
  <c r="S1306" i="1" s="1"/>
  <c r="Q1307" i="1" l="1"/>
  <c r="S1307" i="1" s="1"/>
  <c r="Q1308" i="1" l="1"/>
  <c r="S1308" i="1" s="1"/>
  <c r="Q1309" i="1" l="1"/>
  <c r="S1309" i="1" s="1"/>
  <c r="Q1310" i="1" l="1"/>
  <c r="S1310" i="1" s="1"/>
  <c r="Q1311" i="1" l="1"/>
  <c r="S1311" i="1" s="1"/>
  <c r="Q1312" i="1" l="1"/>
  <c r="S1312" i="1" s="1"/>
  <c r="Q1313" i="1" l="1"/>
  <c r="S1313" i="1" s="1"/>
  <c r="Q1314" i="1" l="1"/>
  <c r="S1314" i="1" s="1"/>
  <c r="Q1315" i="1" l="1"/>
  <c r="S1315" i="1" s="1"/>
  <c r="Q1316" i="1" l="1"/>
  <c r="S1316" i="1" s="1"/>
  <c r="Q1317" i="1" l="1"/>
  <c r="S1317" i="1" s="1"/>
  <c r="Q1318" i="1" l="1"/>
  <c r="S1318" i="1" s="1"/>
  <c r="Q1319" i="1" l="1"/>
  <c r="S1319" i="1" s="1"/>
  <c r="Q1320" i="1" l="1"/>
  <c r="S1320" i="1" s="1"/>
  <c r="Q1321" i="1" l="1"/>
  <c r="S1321" i="1" s="1"/>
  <c r="Q1323" i="1" l="1"/>
  <c r="Q1322" i="1"/>
  <c r="S1322" i="1" s="1"/>
  <c r="S1323" i="1" l="1"/>
  <c r="C21" i="1" s="1"/>
  <c r="C22" i="1" s="1"/>
  <c r="C11" i="1" a="1"/>
  <c r="C11" i="1" s="1"/>
  <c r="C12" i="1" s="1"/>
  <c r="D12" i="1" s="1"/>
</calcChain>
</file>

<file path=xl/sharedStrings.xml><?xml version="1.0" encoding="utf-8"?>
<sst xmlns="http://schemas.openxmlformats.org/spreadsheetml/2006/main" count="136" uniqueCount="52">
  <si>
    <t>Event</t>
  </si>
  <si>
    <t>Date</t>
  </si>
  <si>
    <t>NDX</t>
  </si>
  <si>
    <t>QLD</t>
  </si>
  <si>
    <t>Bills</t>
  </si>
  <si>
    <t>QQQ Acquired</t>
  </si>
  <si>
    <t>QLD Acquired</t>
  </si>
  <si>
    <t>BOXX Acquired</t>
  </si>
  <si>
    <t>total assets</t>
  </si>
  <si>
    <t>liabilities(-)</t>
  </si>
  <si>
    <t>maintenance ratio</t>
  </si>
  <si>
    <t>verify QLD Acq.</t>
  </si>
  <si>
    <t>verify BOXX Acq.</t>
  </si>
  <si>
    <t>Rebalancing strategy</t>
  </si>
  <si>
    <t>allocation 
ratio</t>
  </si>
  <si>
    <t>Notes</t>
  </si>
  <si>
    <t>Beta</t>
  </si>
  <si>
    <t>Plain-vanilla</t>
  </si>
  <si>
    <t>QQQ or 00662</t>
  </si>
  <si>
    <t>2x Leveraged</t>
  </si>
  <si>
    <t>QLD or 00670L</t>
  </si>
  <si>
    <t>Money Market</t>
  </si>
  <si>
    <t>BOXX or 00865B</t>
  </si>
  <si>
    <t>Beta值須0.7~1.4</t>
  </si>
  <si>
    <t>Initial Asset</t>
  </si>
  <si>
    <t>Final asset</t>
  </si>
  <si>
    <t>X-fold</t>
  </si>
  <si>
    <t>Full recovery X-fold</t>
  </si>
  <si>
    <t>T-bill YTM
(annual)</t>
  </si>
  <si>
    <t>高於2%通膨率1%</t>
  </si>
  <si>
    <t>withdrawal strategy</t>
  </si>
  <si>
    <t>Stock pledge</t>
  </si>
  <si>
    <t>股票質押</t>
  </si>
  <si>
    <t>lump‑sum ratio</t>
  </si>
  <si>
    <t>單次提領率</t>
  </si>
  <si>
    <t>contribution rate
(annual)</t>
  </si>
  <si>
    <t>提撥率</t>
  </si>
  <si>
    <t>loan interest
(annual)</t>
  </si>
  <si>
    <t>股票質押利率</t>
  </si>
  <si>
    <t>minimum 
maintenance ratio</t>
  </si>
  <si>
    <t>質押維持率
要大於160%</t>
  </si>
  <si>
    <t>partial rebalancing</t>
  </si>
  <si>
    <t>部分再平衡</t>
  </si>
  <si>
    <t>partial rebalancing 
ratio</t>
  </si>
  <si>
    <t>只調整QLD&amp;BOXX</t>
  </si>
  <si>
    <t>below 100WMA</t>
  </si>
  <si>
    <t>year-end</t>
  </si>
  <si>
    <t>reclaimed 100WMA</t>
  </si>
  <si>
    <t>Full recovery</t>
  </si>
  <si>
    <t>每年"完全"再平衡</t>
    <phoneticPr fontId="2" type="noConversion"/>
  </si>
  <si>
    <t>Event allocation ratio</t>
  </si>
  <si>
    <r>
      <t xml:space="preserve">Annual </t>
    </r>
    <r>
      <rPr>
        <b/>
        <i/>
        <sz val="12"/>
        <color theme="1"/>
        <rFont val="新細明體"/>
        <family val="1"/>
        <charset val="136"/>
        <scheme val="minor"/>
      </rPr>
      <t>Full</t>
    </r>
    <r>
      <rPr>
        <sz val="12"/>
        <color theme="1"/>
        <rFont val="新細明體"/>
        <family val="2"/>
        <charset val="136"/>
        <scheme val="minor"/>
      </rPr>
      <t xml:space="preserve"> Rebalancing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</si>
</sst>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_ "/>
    <numFmt numFmtId="178" formatCode="yyyy/mm/dd"/>
  </numFmts>
  <fonts count="15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Noto Sans TC"/>
      <family val="2"/>
      <charset val="136"/>
    </font>
    <font>
      <b/>
      <sz val="10"/>
      <color theme="1"/>
      <name val="Noto Sans TC"/>
      <family val="2"/>
      <charset val="136"/>
    </font>
    <font>
      <b/>
      <sz val="12"/>
      <color rgb="FFFF0000"/>
      <name val="新細明體"/>
      <family val="1"/>
      <charset val="136"/>
    </font>
    <font>
      <b/>
      <sz val="11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b/>
      <sz val="11"/>
      <color rgb="FF008000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b/>
      <i/>
      <sz val="11"/>
      <color rgb="FF000000"/>
      <name val="新細明體"/>
      <family val="1"/>
      <charset val="136"/>
    </font>
    <font>
      <b/>
      <i/>
      <sz val="12"/>
      <color rgb="FF000000"/>
      <name val="新細明體"/>
      <family val="1"/>
      <charset val="136"/>
    </font>
    <font>
      <sz val="12"/>
      <color theme="1"/>
      <name val="Noto Sans TC"/>
      <family val="2"/>
      <charset val="136"/>
    </font>
    <font>
      <b/>
      <i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36">
      <alignment vertical="center"/>
    </xf>
    <xf numFmtId="0" fontId="1" fillId="0" borderId="36"/>
  </cellStyleXfs>
  <cellXfs count="102"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vertical="center"/>
    </xf>
    <xf numFmtId="0" fontId="0" fillId="0" borderId="5" xfId="0" applyBorder="1" applyAlignment="1"/>
    <xf numFmtId="0" fontId="5" fillId="0" borderId="0" xfId="0" applyFont="1" applyBorder="1" applyAlignment="1"/>
    <xf numFmtId="0" fontId="0" fillId="0" borderId="1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9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16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9" fontId="3" fillId="0" borderId="18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9" fontId="3" fillId="0" borderId="26" xfId="0" applyNumberFormat="1" applyFont="1" applyBorder="1" applyAlignment="1">
      <alignment vertical="center"/>
    </xf>
    <xf numFmtId="9" fontId="0" fillId="0" borderId="18" xfId="0" applyNumberFormat="1" applyBorder="1" applyAlignment="1">
      <alignment vertical="center"/>
    </xf>
    <xf numFmtId="9" fontId="0" fillId="0" borderId="26" xfId="0" applyNumberFormat="1" applyBorder="1" applyAlignment="1">
      <alignment vertical="center"/>
    </xf>
    <xf numFmtId="0" fontId="0" fillId="0" borderId="27" xfId="0" applyBorder="1" applyAlignment="1"/>
    <xf numFmtId="9" fontId="0" fillId="0" borderId="14" xfId="0" applyNumberFormat="1" applyBorder="1" applyAlignment="1"/>
    <xf numFmtId="0" fontId="0" fillId="0" borderId="15" xfId="0" applyBorder="1" applyAlignment="1">
      <alignment vertical="center"/>
    </xf>
    <xf numFmtId="38" fontId="0" fillId="0" borderId="0" xfId="0" applyNumberFormat="1" applyBorder="1" applyAlignment="1"/>
    <xf numFmtId="38" fontId="0" fillId="0" borderId="0" xfId="0" applyNumberFormat="1" applyBorder="1" applyAlignment="1">
      <alignment vertical="center"/>
    </xf>
    <xf numFmtId="38" fontId="3" fillId="0" borderId="4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9" fontId="0" fillId="0" borderId="30" xfId="0" applyNumberFormat="1" applyBorder="1" applyAlignment="1"/>
    <xf numFmtId="0" fontId="0" fillId="0" borderId="31" xfId="0" applyBorder="1" applyAlignment="1"/>
    <xf numFmtId="9" fontId="0" fillId="0" borderId="7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38" fontId="0" fillId="0" borderId="33" xfId="0" applyNumberFormat="1" applyBorder="1" applyAlignment="1">
      <alignment vertical="center"/>
    </xf>
    <xf numFmtId="0" fontId="0" fillId="0" borderId="34" xfId="0" applyBorder="1" applyAlignment="1"/>
    <xf numFmtId="0" fontId="0" fillId="0" borderId="13" xfId="0" applyBorder="1" applyAlignment="1">
      <alignment horizontal="center" vertical="center"/>
    </xf>
    <xf numFmtId="0" fontId="0" fillId="0" borderId="15" xfId="0" applyBorder="1" applyAlignment="1"/>
    <xf numFmtId="0" fontId="0" fillId="0" borderId="6" xfId="0" applyBorder="1" applyAlignment="1">
      <alignment horizontal="center" vertical="center"/>
    </xf>
    <xf numFmtId="38" fontId="0" fillId="0" borderId="7" xfId="0" applyNumberFormat="1" applyBorder="1" applyAlignment="1">
      <alignment vertical="center"/>
    </xf>
    <xf numFmtId="38" fontId="0" fillId="0" borderId="8" xfId="0" applyNumberFormat="1" applyBorder="1" applyAlignment="1">
      <alignment vertical="center"/>
    </xf>
    <xf numFmtId="0" fontId="6" fillId="0" borderId="35" xfId="0" applyFont="1" applyBorder="1" applyAlignment="1">
      <alignment horizontal="center" vertical="top"/>
    </xf>
    <xf numFmtId="0" fontId="7" fillId="0" borderId="36" xfId="0" applyFont="1" applyAlignment="1"/>
    <xf numFmtId="0" fontId="7" fillId="0" borderId="36" xfId="0" applyFont="1" applyAlignment="1">
      <alignment vertical="center"/>
    </xf>
    <xf numFmtId="38" fontId="7" fillId="0" borderId="36" xfId="0" applyNumberFormat="1" applyFont="1" applyAlignment="1">
      <alignment vertical="center"/>
    </xf>
    <xf numFmtId="10" fontId="7" fillId="0" borderId="36" xfId="0" applyNumberFormat="1" applyFont="1" applyAlignment="1">
      <alignment vertical="center"/>
    </xf>
    <xf numFmtId="38" fontId="7" fillId="0" borderId="36" xfId="0" applyNumberFormat="1" applyFont="1" applyAlignment="1"/>
    <xf numFmtId="0" fontId="1" fillId="0" borderId="36" xfId="1"/>
    <xf numFmtId="0" fontId="8" fillId="0" borderId="14" xfId="1" applyFont="1" applyBorder="1"/>
    <xf numFmtId="0" fontId="9" fillId="0" borderId="14" xfId="1" applyFont="1" applyBorder="1"/>
    <xf numFmtId="0" fontId="10" fillId="0" borderId="14" xfId="1" applyFont="1" applyBorder="1"/>
    <xf numFmtId="0" fontId="8" fillId="0" borderId="37" xfId="1" applyFont="1" applyBorder="1"/>
    <xf numFmtId="40" fontId="0" fillId="0" borderId="0" xfId="0" applyNumberFormat="1" applyBorder="1" applyAlignment="1">
      <alignment vertical="center"/>
    </xf>
    <xf numFmtId="40" fontId="7" fillId="0" borderId="36" xfId="0" applyNumberFormat="1" applyFont="1" applyAlignment="1">
      <alignment vertical="center"/>
    </xf>
    <xf numFmtId="40" fontId="7" fillId="0" borderId="36" xfId="0" applyNumberFormat="1" applyFont="1" applyAlignment="1"/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horizontal="center" vertical="center"/>
    </xf>
    <xf numFmtId="178" fontId="1" fillId="0" borderId="36" xfId="1" applyNumberFormat="1"/>
    <xf numFmtId="176" fontId="1" fillId="0" borderId="36" xfId="1" applyNumberFormat="1"/>
    <xf numFmtId="176" fontId="7" fillId="0" borderId="36" xfId="0" applyNumberFormat="1" applyFont="1" applyAlignment="1">
      <alignment vertical="center"/>
    </xf>
    <xf numFmtId="177" fontId="7" fillId="0" borderId="36" xfId="0" applyNumberFormat="1" applyFont="1" applyAlignment="1">
      <alignment horizontal="center" vertical="center"/>
    </xf>
    <xf numFmtId="176" fontId="3" fillId="0" borderId="25" xfId="0" applyNumberFormat="1" applyFont="1" applyBorder="1" applyAlignment="1">
      <alignment vertical="center"/>
    </xf>
    <xf numFmtId="178" fontId="8" fillId="0" borderId="14" xfId="1" applyNumberFormat="1" applyFont="1" applyBorder="1"/>
    <xf numFmtId="176" fontId="8" fillId="0" borderId="14" xfId="1" applyNumberFormat="1" applyFont="1" applyBorder="1"/>
    <xf numFmtId="0" fontId="11" fillId="0" borderId="38" xfId="1" applyFont="1" applyBorder="1"/>
    <xf numFmtId="178" fontId="11" fillId="0" borderId="38" xfId="1" applyNumberFormat="1" applyFont="1" applyBorder="1"/>
    <xf numFmtId="176" fontId="11" fillId="0" borderId="38" xfId="1" applyNumberFormat="1" applyFont="1" applyBorder="1"/>
    <xf numFmtId="40" fontId="12" fillId="0" borderId="38" xfId="0" applyNumberFormat="1" applyFont="1" applyBorder="1" applyAlignment="1">
      <alignment vertical="center"/>
    </xf>
    <xf numFmtId="176" fontId="12" fillId="0" borderId="38" xfId="0" applyNumberFormat="1" applyFont="1" applyBorder="1" applyAlignment="1">
      <alignment vertical="center"/>
    </xf>
    <xf numFmtId="0" fontId="12" fillId="0" borderId="38" xfId="0" applyFont="1" applyBorder="1" applyAlignment="1"/>
    <xf numFmtId="38" fontId="12" fillId="0" borderId="38" xfId="0" applyNumberFormat="1" applyFont="1" applyBorder="1" applyAlignment="1">
      <alignment vertical="center"/>
    </xf>
    <xf numFmtId="10" fontId="12" fillId="0" borderId="38" xfId="0" applyNumberFormat="1" applyFont="1" applyBorder="1" applyAlignment="1">
      <alignment vertical="center"/>
    </xf>
    <xf numFmtId="177" fontId="7" fillId="0" borderId="36" xfId="0" applyNumberFormat="1" applyFont="1" applyAlignment="1">
      <alignment horizontal="center"/>
    </xf>
    <xf numFmtId="178" fontId="9" fillId="0" borderId="14" xfId="1" applyNumberFormat="1" applyFont="1" applyBorder="1"/>
    <xf numFmtId="176" fontId="9" fillId="0" borderId="14" xfId="1" applyNumberFormat="1" applyFont="1" applyBorder="1"/>
    <xf numFmtId="178" fontId="8" fillId="0" borderId="37" xfId="1" applyNumberFormat="1" applyFont="1" applyBorder="1"/>
    <xf numFmtId="176" fontId="8" fillId="0" borderId="37" xfId="1" applyNumberFormat="1" applyFont="1" applyBorder="1"/>
    <xf numFmtId="178" fontId="10" fillId="0" borderId="14" xfId="1" applyNumberFormat="1" applyFont="1" applyBorder="1"/>
    <xf numFmtId="176" fontId="10" fillId="0" borderId="14" xfId="1" applyNumberFormat="1" applyFont="1" applyBorder="1"/>
    <xf numFmtId="178" fontId="7" fillId="0" borderId="36" xfId="0" applyNumberFormat="1" applyFont="1" applyAlignment="1">
      <alignment vertical="center"/>
    </xf>
    <xf numFmtId="178" fontId="7" fillId="0" borderId="36" xfId="0" applyNumberFormat="1" applyFont="1" applyAlignment="1">
      <alignment horizontal="center" vertical="center"/>
    </xf>
    <xf numFmtId="40" fontId="0" fillId="0" borderId="14" xfId="0" applyNumberForma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0" fillId="0" borderId="18" xfId="0" applyFont="1" applyBorder="1" applyAlignment="1">
      <alignment vertical="center"/>
    </xf>
    <xf numFmtId="0" fontId="13" fillId="0" borderId="8" xfId="0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17">
    <dxf>
      <numFmt numFmtId="177" formatCode="#,##0_ "/>
      <alignment horizontal="center" vertical="center"/>
    </dxf>
    <dxf>
      <alignment horizontal="center" vertical="center"/>
    </dxf>
    <dxf>
      <numFmt numFmtId="177" formatCode="#,##0_ "/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center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year1" displayName="Tableyear1" ref="M1:M2099" totalsRowShown="0" headerRowDxfId="5" dataDxfId="4">
  <autoFilter ref="M1:M2099" xr:uid="{00000000-0009-0000-0100-000001000000}"/>
  <tableColumns count="1">
    <tableColumn id="1" xr3:uid="{00000000-0010-0000-0000-000001000000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xAcq.1" displayName="Table2xAcq.1" ref="O1:O2099" totalsRowShown="0" headerRowDxfId="2" dataDxfId="1">
  <autoFilter ref="O1:O2099" xr:uid="{00000000-0009-0000-0100-000002000000}"/>
  <tableColumns count="1">
    <tableColumn id="1" xr3:uid="{00000000-0010-0000-0100-000001000000}" name="QLD Acquired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6"/>
  <sheetViews>
    <sheetView tabSelected="1" zoomScale="115" zoomScaleNormal="115" workbookViewId="0">
      <pane xSplit="7" ySplit="8" topLeftCell="O9" activePane="bottomRight" state="frozen"/>
      <selection pane="topRight" activeCell="H1" sqref="H1"/>
      <selection pane="bottomLeft" activeCell="A9" sqref="A9"/>
      <selection pane="bottomRight" activeCell="R2" sqref="R2"/>
    </sheetView>
  </sheetViews>
  <sheetFormatPr defaultRowHeight="17" x14ac:dyDescent="0.4"/>
  <cols>
    <col min="1" max="1" width="1.81640625" style="15" customWidth="1"/>
    <col min="2" max="2" width="24.08984375" style="1" bestFit="1" customWidth="1"/>
    <col min="3" max="3" width="23.7265625" style="15" bestFit="1" customWidth="1"/>
    <col min="4" max="4" width="20.36328125" style="15" bestFit="1" customWidth="1"/>
    <col min="5" max="5" width="5.1796875" style="15" bestFit="1" customWidth="1"/>
    <col min="6" max="6" width="5.1796875" style="15" customWidth="1"/>
    <col min="7" max="7" width="18.81640625" style="15" bestFit="1" customWidth="1"/>
    <col min="8" max="8" width="11.36328125" style="15" bestFit="1" customWidth="1"/>
    <col min="9" max="9" width="11.453125" bestFit="1" customWidth="1"/>
    <col min="10" max="10" width="10.1796875" style="69" bestFit="1" customWidth="1"/>
    <col min="11" max="11" width="8" style="72" bestFit="1" customWidth="1"/>
    <col min="12" max="12" width="3.7265625" style="72" customWidth="1"/>
    <col min="13" max="13" width="11.36328125" style="10" bestFit="1" customWidth="1"/>
    <col min="14" max="14" width="14" style="73" bestFit="1" customWidth="1"/>
    <col min="15" max="15" width="16" style="73" customWidth="1"/>
    <col min="16" max="16" width="15.54296875" style="73" bestFit="1" customWidth="1"/>
    <col min="17" max="17" width="12.08984375" style="42" bestFit="1" customWidth="1"/>
    <col min="18" max="18" width="12" style="43" bestFit="1" customWidth="1"/>
    <col min="19" max="19" width="16.26953125" style="2" bestFit="1" customWidth="1"/>
    <col min="21" max="21" width="16.08984375" style="15" bestFit="1" customWidth="1"/>
    <col min="22" max="22" width="17.81640625" style="15" bestFit="1" customWidth="1"/>
  </cols>
  <sheetData>
    <row r="1" spans="1:22" ht="17.5" customHeight="1" thickBot="1" x14ac:dyDescent="0.45">
      <c r="G1" s="58" t="s">
        <v>0</v>
      </c>
      <c r="H1" s="16" t="s">
        <v>1</v>
      </c>
      <c r="I1" s="16" t="s">
        <v>2</v>
      </c>
      <c r="J1" s="69" t="s">
        <v>3</v>
      </c>
      <c r="K1" s="72" t="s">
        <v>4</v>
      </c>
      <c r="M1" s="1" t="s">
        <v>1</v>
      </c>
      <c r="N1" s="16" t="s">
        <v>5</v>
      </c>
      <c r="O1" s="73" t="s">
        <v>6</v>
      </c>
      <c r="P1" s="16" t="s">
        <v>7</v>
      </c>
      <c r="Q1" s="43" t="s">
        <v>8</v>
      </c>
      <c r="R1" s="43" t="s">
        <v>9</v>
      </c>
      <c r="S1" s="2" t="s">
        <v>10</v>
      </c>
      <c r="U1" s="16" t="s">
        <v>11</v>
      </c>
      <c r="V1" s="16" t="s">
        <v>12</v>
      </c>
    </row>
    <row r="2" spans="1:22" ht="17.5" customHeight="1" thickTop="1" thickBot="1" x14ac:dyDescent="0.45">
      <c r="B2" s="99" t="s">
        <v>13</v>
      </c>
      <c r="C2" s="100" t="s">
        <v>51</v>
      </c>
      <c r="D2" s="101" t="s">
        <v>49</v>
      </c>
      <c r="E2" s="14"/>
      <c r="F2" s="14"/>
      <c r="G2" s="59"/>
      <c r="H2" s="74">
        <v>36605</v>
      </c>
      <c r="I2" s="75">
        <v>4691.60986328125</v>
      </c>
      <c r="J2" s="70">
        <v>38.899089279619389</v>
      </c>
      <c r="K2" s="76">
        <v>100</v>
      </c>
      <c r="L2" s="59"/>
      <c r="M2" s="74">
        <v>36605</v>
      </c>
      <c r="N2" s="77">
        <f>$C$10*$C$5</f>
        <v>10000</v>
      </c>
      <c r="O2" s="77">
        <f>$C$10*$C$6</f>
        <v>0</v>
      </c>
      <c r="P2" s="77">
        <f>$C$10*$C$7</f>
        <v>0</v>
      </c>
      <c r="Q2" s="61">
        <f t="shared" ref="Q2:Q65" si="0">SUM(N2:P2)</f>
        <v>10000</v>
      </c>
      <c r="R2" s="61">
        <f>-Initial_Assets*$C$18</f>
        <v>-800</v>
      </c>
      <c r="S2" s="62">
        <f t="shared" ref="S2:S65" si="1">Q2/-R2</f>
        <v>12.5</v>
      </c>
      <c r="T2" s="59"/>
      <c r="U2" s="60"/>
      <c r="V2" s="59"/>
    </row>
    <row r="3" spans="1:22" ht="17.5" customHeight="1" thickBot="1" x14ac:dyDescent="0.45">
      <c r="B3" s="18"/>
      <c r="C3" s="14"/>
      <c r="D3" s="14"/>
      <c r="E3" s="14"/>
      <c r="F3" s="14"/>
      <c r="G3" s="59"/>
      <c r="H3" s="74">
        <v>36612</v>
      </c>
      <c r="I3" s="75">
        <v>4397.83984375</v>
      </c>
      <c r="J3" s="70">
        <v>34.027675606944797</v>
      </c>
      <c r="K3" s="76">
        <f t="shared" ref="K3:K66" si="2">K2*(1+Tbill_YTM)^(1/52)</f>
        <v>100.05686000964286</v>
      </c>
      <c r="L3" s="59"/>
      <c r="M3" s="74">
        <v>36612</v>
      </c>
      <c r="N3" s="77">
        <f>IF(YEAR(M3)&lt;&gt;YEAR(M2), Q2*$C$5, N2)*(I3/I2)</f>
        <v>9373.8396241545306</v>
      </c>
      <c r="O3" s="77">
        <f>IF(YEAR(M3)&lt;&gt;YEAR(M2), Q2*$C$6, O2)*(J3/J2)</f>
        <v>0</v>
      </c>
      <c r="P3" s="77">
        <f t="shared" ref="P3:P66" si="3">IF(YEAR(M3)&lt;&gt;YEAR(M2), Q2*$C$7, P2)*(1+Tbill_YTM)^(1/52)</f>
        <v>0</v>
      </c>
      <c r="Q3" s="61">
        <f t="shared" si="0"/>
        <v>9373.8396241545306</v>
      </c>
      <c r="R3" s="61">
        <f>R2*EXP($C$20/52)</f>
        <v>-800.92360967233947</v>
      </c>
      <c r="S3" s="62">
        <f t="shared" si="1"/>
        <v>11.703787366175158</v>
      </c>
      <c r="T3" s="59"/>
      <c r="U3" s="60"/>
      <c r="V3" s="59"/>
    </row>
    <row r="4" spans="1:22" ht="17.5" customHeight="1" thickBot="1" x14ac:dyDescent="0.45">
      <c r="B4" s="19"/>
      <c r="C4" s="31" t="s">
        <v>14</v>
      </c>
      <c r="D4" s="11" t="s">
        <v>15</v>
      </c>
      <c r="E4" s="16" t="s">
        <v>16</v>
      </c>
      <c r="F4" s="16"/>
      <c r="G4" s="59"/>
      <c r="H4" s="74">
        <v>36619</v>
      </c>
      <c r="I4" s="75">
        <v>4291.52978515625</v>
      </c>
      <c r="J4" s="70">
        <v>32.382556950464213</v>
      </c>
      <c r="K4" s="76">
        <f t="shared" si="2"/>
        <v>100.11375234989269</v>
      </c>
      <c r="L4" s="59"/>
      <c r="M4" s="74">
        <v>36619</v>
      </c>
      <c r="N4" s="77">
        <f t="shared" ref="N4:N67" si="4">IF(YEAR(M4)&lt;&gt;YEAR(M3), Q3*$C$5, N3)*(I4/I3)</f>
        <v>9147.2435053557729</v>
      </c>
      <c r="O4" s="77">
        <f t="shared" ref="O4:O67" si="5">IF(YEAR(M4)&lt;&gt;YEAR(M3), Q3*$C$6, O3)*(J4/J3)</f>
        <v>0</v>
      </c>
      <c r="P4" s="77">
        <f t="shared" si="3"/>
        <v>0</v>
      </c>
      <c r="Q4" s="61">
        <f t="shared" si="0"/>
        <v>9147.2435053557729</v>
      </c>
      <c r="R4" s="61">
        <f t="shared" ref="R4:R67" si="6">R3*EXP($C$20/52)</f>
        <v>-801.84828566321255</v>
      </c>
      <c r="S4" s="62">
        <f t="shared" si="1"/>
        <v>11.407698524653007</v>
      </c>
      <c r="T4" s="59"/>
      <c r="U4" s="60"/>
      <c r="V4" s="59"/>
    </row>
    <row r="5" spans="1:22" ht="18" customHeight="1" thickTop="1" thickBot="1" x14ac:dyDescent="0.45">
      <c r="B5" s="29" t="s">
        <v>17</v>
      </c>
      <c r="C5" s="32">
        <v>1</v>
      </c>
      <c r="D5" s="30" t="s">
        <v>18</v>
      </c>
      <c r="E5" s="14">
        <v>1</v>
      </c>
      <c r="F5" s="14"/>
      <c r="G5" s="59"/>
      <c r="H5" s="74">
        <v>36626</v>
      </c>
      <c r="I5" s="75">
        <v>3207.9599609375</v>
      </c>
      <c r="J5" s="70">
        <v>16.02999117593091</v>
      </c>
      <c r="K5" s="76">
        <f t="shared" si="2"/>
        <v>100.17067703913268</v>
      </c>
      <c r="L5" s="59"/>
      <c r="M5" s="74">
        <v>36626</v>
      </c>
      <c r="N5" s="77">
        <f t="shared" si="4"/>
        <v>6837.6528620687468</v>
      </c>
      <c r="O5" s="77">
        <f t="shared" si="5"/>
        <v>0</v>
      </c>
      <c r="P5" s="77">
        <f t="shared" si="3"/>
        <v>0</v>
      </c>
      <c r="Q5" s="61">
        <f t="shared" si="0"/>
        <v>6837.6528620687468</v>
      </c>
      <c r="R5" s="61">
        <f t="shared" si="6"/>
        <v>-802.77402920369684</v>
      </c>
      <c r="S5" s="62">
        <f t="shared" si="1"/>
        <v>8.5175312271266215</v>
      </c>
      <c r="T5" s="59"/>
      <c r="U5" s="60"/>
      <c r="V5" s="59"/>
    </row>
    <row r="6" spans="1:22" ht="18" customHeight="1" thickTop="1" thickBot="1" x14ac:dyDescent="0.45">
      <c r="B6" s="33" t="s">
        <v>19</v>
      </c>
      <c r="C6" s="32">
        <v>0</v>
      </c>
      <c r="D6" s="35" t="s">
        <v>20</v>
      </c>
      <c r="E6" s="14">
        <v>2</v>
      </c>
      <c r="F6" s="14"/>
      <c r="G6" s="59"/>
      <c r="H6" s="74">
        <v>36633</v>
      </c>
      <c r="I6" s="75">
        <v>3505.2900390625</v>
      </c>
      <c r="J6" s="70">
        <v>19.001473729777821</v>
      </c>
      <c r="K6" s="76">
        <f t="shared" si="2"/>
        <v>100.22763409575646</v>
      </c>
      <c r="L6" s="59"/>
      <c r="M6" s="74">
        <v>36633</v>
      </c>
      <c r="N6" s="77">
        <f t="shared" si="4"/>
        <v>7471.4013765222726</v>
      </c>
      <c r="O6" s="77">
        <f t="shared" si="5"/>
        <v>0</v>
      </c>
      <c r="P6" s="77">
        <f t="shared" si="3"/>
        <v>0</v>
      </c>
      <c r="Q6" s="61">
        <f t="shared" si="0"/>
        <v>7471.4013765222726</v>
      </c>
      <c r="R6" s="61">
        <f t="shared" si="6"/>
        <v>-803.70084152629124</v>
      </c>
      <c r="S6" s="62">
        <f t="shared" si="1"/>
        <v>9.2962468004058483</v>
      </c>
      <c r="T6" s="59"/>
      <c r="U6" s="60"/>
      <c r="V6" s="59"/>
    </row>
    <row r="7" spans="1:22" ht="17.5" customHeight="1" thickTop="1" thickBot="1" x14ac:dyDescent="0.45">
      <c r="B7" s="34" t="s">
        <v>21</v>
      </c>
      <c r="C7" s="36">
        <v>0</v>
      </c>
      <c r="D7" s="35" t="s">
        <v>22</v>
      </c>
      <c r="E7" s="14">
        <v>0</v>
      </c>
      <c r="F7" s="14"/>
      <c r="G7" s="59"/>
      <c r="H7" s="74">
        <v>36640</v>
      </c>
      <c r="I7" s="75">
        <v>3773.17993164062</v>
      </c>
      <c r="J7" s="70">
        <v>21.905828404894841</v>
      </c>
      <c r="K7" s="76">
        <f t="shared" si="2"/>
        <v>100.28462353816812</v>
      </c>
      <c r="L7" s="59"/>
      <c r="M7" s="74">
        <v>36640</v>
      </c>
      <c r="N7" s="77">
        <f t="shared" si="4"/>
        <v>8042.3991798024481</v>
      </c>
      <c r="O7" s="77">
        <f t="shared" si="5"/>
        <v>0</v>
      </c>
      <c r="P7" s="77">
        <f t="shared" si="3"/>
        <v>0</v>
      </c>
      <c r="Q7" s="61">
        <f t="shared" si="0"/>
        <v>8042.3991798024481</v>
      </c>
      <c r="R7" s="61">
        <f t="shared" si="6"/>
        <v>-804.62872386491756</v>
      </c>
      <c r="S7" s="62">
        <f t="shared" si="1"/>
        <v>9.99516788460142</v>
      </c>
      <c r="T7" s="59"/>
      <c r="U7" s="59"/>
      <c r="V7" s="59"/>
    </row>
    <row r="8" spans="1:22" ht="17.5" customHeight="1" thickTop="1" thickBot="1" x14ac:dyDescent="0.45">
      <c r="B8" s="21" t="s">
        <v>16</v>
      </c>
      <c r="C8" s="78">
        <f>SUMPRODUCT(C5:C7, {1;2;0})</f>
        <v>1</v>
      </c>
      <c r="D8" s="28" t="s">
        <v>23</v>
      </c>
      <c r="E8" s="14"/>
      <c r="F8" s="14"/>
      <c r="G8" s="59"/>
      <c r="H8" s="74">
        <v>36647</v>
      </c>
      <c r="I8" s="75">
        <v>3688.36010742187</v>
      </c>
      <c r="J8" s="70">
        <v>20.92095699757694</v>
      </c>
      <c r="K8" s="76">
        <f t="shared" si="2"/>
        <v>100.34164538478224</v>
      </c>
      <c r="L8" s="59"/>
      <c r="M8" s="74">
        <v>36647</v>
      </c>
      <c r="N8" s="77">
        <f t="shared" si="4"/>
        <v>7861.608733259588</v>
      </c>
      <c r="O8" s="77">
        <f t="shared" si="5"/>
        <v>0</v>
      </c>
      <c r="P8" s="77">
        <f t="shared" si="3"/>
        <v>0</v>
      </c>
      <c r="Q8" s="61">
        <f t="shared" si="0"/>
        <v>7861.608733259588</v>
      </c>
      <c r="R8" s="61">
        <f t="shared" si="6"/>
        <v>-805.55767745492233</v>
      </c>
      <c r="S8" s="62">
        <f t="shared" si="1"/>
        <v>9.7592127209283657</v>
      </c>
      <c r="T8" s="59"/>
      <c r="U8" s="59"/>
      <c r="V8" s="59"/>
    </row>
    <row r="9" spans="1:22" ht="17.5" customHeight="1" thickBot="1" x14ac:dyDescent="0.45">
      <c r="G9" s="59"/>
      <c r="H9" s="74">
        <v>36654</v>
      </c>
      <c r="I9" s="75">
        <v>3406.25</v>
      </c>
      <c r="J9" s="70">
        <v>17.7206114488446</v>
      </c>
      <c r="K9" s="76">
        <f t="shared" si="2"/>
        <v>100.39869965402384</v>
      </c>
      <c r="L9" s="59"/>
      <c r="M9" s="74">
        <v>36654</v>
      </c>
      <c r="N9" s="77">
        <f t="shared" si="4"/>
        <v>7260.3010464679037</v>
      </c>
      <c r="O9" s="77">
        <f t="shared" si="5"/>
        <v>0</v>
      </c>
      <c r="P9" s="77">
        <f t="shared" si="3"/>
        <v>0</v>
      </c>
      <c r="Q9" s="61">
        <f t="shared" si="0"/>
        <v>7260.3010464679037</v>
      </c>
      <c r="R9" s="61">
        <f t="shared" si="6"/>
        <v>-806.48770353307827</v>
      </c>
      <c r="S9" s="62">
        <f t="shared" si="1"/>
        <v>9.0023704201091039</v>
      </c>
      <c r="T9" s="59"/>
      <c r="U9" s="59"/>
      <c r="V9" s="59"/>
    </row>
    <row r="10" spans="1:22" x14ac:dyDescent="0.4">
      <c r="B10" s="20" t="s">
        <v>24</v>
      </c>
      <c r="C10" s="44">
        <v>10000</v>
      </c>
      <c r="D10" s="3"/>
      <c r="G10" s="59"/>
      <c r="H10" s="74">
        <v>36661</v>
      </c>
      <c r="I10" s="75">
        <v>3260.63989257812</v>
      </c>
      <c r="J10" s="70">
        <v>16.20557283650102</v>
      </c>
      <c r="K10" s="76">
        <f t="shared" si="2"/>
        <v>100.45578636432843</v>
      </c>
      <c r="L10" s="59"/>
      <c r="M10" s="74">
        <v>36661</v>
      </c>
      <c r="N10" s="77">
        <f t="shared" si="4"/>
        <v>6949.9382676667647</v>
      </c>
      <c r="O10" s="77">
        <f t="shared" si="5"/>
        <v>0</v>
      </c>
      <c r="P10" s="77">
        <f t="shared" si="3"/>
        <v>0</v>
      </c>
      <c r="Q10" s="61">
        <f t="shared" si="0"/>
        <v>6949.9382676667647</v>
      </c>
      <c r="R10" s="61">
        <f t="shared" si="6"/>
        <v>-807.41880333758581</v>
      </c>
      <c r="S10" s="62">
        <f t="shared" si="1"/>
        <v>8.6076002180506084</v>
      </c>
      <c r="T10" s="59"/>
      <c r="U10" s="59"/>
      <c r="V10" s="59"/>
    </row>
    <row r="11" spans="1:22" ht="17.5" customHeight="1" thickBot="1" x14ac:dyDescent="0.45">
      <c r="B11" s="50" t="s">
        <v>25</v>
      </c>
      <c r="C11" s="51">
        <f t="array" ref="C11">INDEX(Q:Q,COUNTA(Q:Q))</f>
        <v>49163.240937606883</v>
      </c>
      <c r="D11" s="52"/>
      <c r="G11" s="59"/>
      <c r="H11" s="74">
        <v>36668</v>
      </c>
      <c r="I11" s="75">
        <v>3101.43994140625</v>
      </c>
      <c r="J11" s="70">
        <v>14.62310651744777</v>
      </c>
      <c r="K11" s="76">
        <f t="shared" si="2"/>
        <v>100.51290553414201</v>
      </c>
      <c r="L11" s="59"/>
      <c r="M11" s="74">
        <v>36668</v>
      </c>
      <c r="N11" s="77">
        <f t="shared" si="4"/>
        <v>6610.6092189795672</v>
      </c>
      <c r="O11" s="77">
        <f t="shared" si="5"/>
        <v>0</v>
      </c>
      <c r="P11" s="77">
        <f t="shared" si="3"/>
        <v>0</v>
      </c>
      <c r="Q11" s="61">
        <f t="shared" si="0"/>
        <v>6610.6092189795672</v>
      </c>
      <c r="R11" s="61">
        <f t="shared" si="6"/>
        <v>-808.35097810807508</v>
      </c>
      <c r="S11" s="62">
        <f t="shared" si="1"/>
        <v>8.1778947487037499</v>
      </c>
      <c r="T11" s="59"/>
      <c r="U11" s="59"/>
      <c r="V11" s="59"/>
    </row>
    <row r="12" spans="1:22" ht="17.5" customHeight="1" thickBot="1" x14ac:dyDescent="0.45">
      <c r="B12" s="55" t="s">
        <v>26</v>
      </c>
      <c r="C12" s="56">
        <f>C11/C10</f>
        <v>4.9163240937606885</v>
      </c>
      <c r="D12" s="57" t="str">
        <f>IF($C$12&gt;4,"no under-investment","under-investment")</f>
        <v>no under-investment</v>
      </c>
      <c r="G12" s="59"/>
      <c r="H12" s="74">
        <v>36675</v>
      </c>
      <c r="I12" s="75">
        <v>3755.669921875</v>
      </c>
      <c r="J12" s="70">
        <v>20.79241810951072</v>
      </c>
      <c r="K12" s="76">
        <f t="shared" si="2"/>
        <v>100.57005718192104</v>
      </c>
      <c r="L12" s="59"/>
      <c r="M12" s="74">
        <v>36675</v>
      </c>
      <c r="N12" s="77">
        <f t="shared" si="4"/>
        <v>8005.0772151125411</v>
      </c>
      <c r="O12" s="77">
        <f t="shared" si="5"/>
        <v>0</v>
      </c>
      <c r="P12" s="77">
        <f t="shared" si="3"/>
        <v>0</v>
      </c>
      <c r="Q12" s="61">
        <f t="shared" si="0"/>
        <v>8005.0772151125411</v>
      </c>
      <c r="R12" s="61">
        <f t="shared" si="6"/>
        <v>-809.28422908560719</v>
      </c>
      <c r="S12" s="62">
        <f t="shared" si="1"/>
        <v>9.8915522228294321</v>
      </c>
      <c r="T12" s="59"/>
      <c r="U12" s="59"/>
      <c r="V12" s="59"/>
    </row>
    <row r="13" spans="1:22" ht="17.5" customHeight="1" thickBot="1" x14ac:dyDescent="0.45">
      <c r="B13" s="53" t="s">
        <v>27</v>
      </c>
      <c r="C13" s="98">
        <f>Q817/Q2</f>
        <v>1.0033293725699022</v>
      </c>
      <c r="D13" s="54"/>
      <c r="G13" s="59"/>
      <c r="H13" s="74">
        <v>36682</v>
      </c>
      <c r="I13" s="75">
        <v>3760.26000976562</v>
      </c>
      <c r="J13" s="70">
        <v>20.843242078904449</v>
      </c>
      <c r="K13" s="76">
        <f t="shared" si="2"/>
        <v>100.62724132613252</v>
      </c>
      <c r="L13" s="59"/>
      <c r="M13" s="74">
        <v>36682</v>
      </c>
      <c r="N13" s="77">
        <f t="shared" si="4"/>
        <v>8014.8608246290623</v>
      </c>
      <c r="O13" s="77">
        <f t="shared" si="5"/>
        <v>0</v>
      </c>
      <c r="P13" s="77">
        <f t="shared" si="3"/>
        <v>0</v>
      </c>
      <c r="Q13" s="61">
        <f t="shared" si="0"/>
        <v>8014.8608246290623</v>
      </c>
      <c r="R13" s="61">
        <f t="shared" si="6"/>
        <v>-810.21855751267628</v>
      </c>
      <c r="S13" s="62">
        <f t="shared" si="1"/>
        <v>9.8922207474909207</v>
      </c>
      <c r="T13" s="59"/>
      <c r="U13" s="59"/>
      <c r="V13" s="59"/>
    </row>
    <row r="14" spans="1:22" ht="17.5" customHeight="1" thickBot="1" x14ac:dyDescent="0.45">
      <c r="C14" s="26"/>
      <c r="G14" s="59"/>
      <c r="H14" s="74">
        <v>36689</v>
      </c>
      <c r="I14" s="75">
        <v>3787.36010742187</v>
      </c>
      <c r="J14" s="70">
        <v>21.14367550337202</v>
      </c>
      <c r="K14" s="76">
        <f t="shared" si="2"/>
        <v>100.68445798525391</v>
      </c>
      <c r="L14" s="59"/>
      <c r="M14" s="74">
        <v>36689</v>
      </c>
      <c r="N14" s="77">
        <f t="shared" si="4"/>
        <v>8072.6237214725279</v>
      </c>
      <c r="O14" s="77">
        <f t="shared" si="5"/>
        <v>0</v>
      </c>
      <c r="P14" s="77">
        <f t="shared" si="3"/>
        <v>0</v>
      </c>
      <c r="Q14" s="61">
        <f t="shared" si="0"/>
        <v>8072.6237214725279</v>
      </c>
      <c r="R14" s="61">
        <f t="shared" si="6"/>
        <v>-811.15396463321088</v>
      </c>
      <c r="S14" s="62">
        <f t="shared" si="1"/>
        <v>9.9520239972232911</v>
      </c>
      <c r="T14" s="59"/>
      <c r="U14" s="59"/>
      <c r="V14" s="59"/>
    </row>
    <row r="15" spans="1:22" s="16" customFormat="1" ht="34.5" customHeight="1" thickBot="1" x14ac:dyDescent="0.45">
      <c r="A15" s="6"/>
      <c r="B15" s="22" t="s">
        <v>28</v>
      </c>
      <c r="C15" s="49">
        <v>0.03</v>
      </c>
      <c r="D15" s="17" t="s">
        <v>29</v>
      </c>
      <c r="G15" s="59"/>
      <c r="H15" s="74">
        <v>36696</v>
      </c>
      <c r="I15" s="75">
        <v>3685.30004882812</v>
      </c>
      <c r="J15" s="70">
        <v>20.00413519056541</v>
      </c>
      <c r="K15" s="76">
        <f t="shared" si="2"/>
        <v>100.74170717777319</v>
      </c>
      <c r="L15" s="76"/>
      <c r="M15" s="74">
        <v>36696</v>
      </c>
      <c r="N15" s="77">
        <f t="shared" si="4"/>
        <v>7855.0863269152351</v>
      </c>
      <c r="O15" s="77">
        <f t="shared" si="5"/>
        <v>0</v>
      </c>
      <c r="P15" s="77">
        <f t="shared" si="3"/>
        <v>0</v>
      </c>
      <c r="Q15" s="61">
        <f t="shared" si="0"/>
        <v>7855.0863269152351</v>
      </c>
      <c r="R15" s="61">
        <f t="shared" si="6"/>
        <v>-812.09045169257558</v>
      </c>
      <c r="S15" s="62">
        <f t="shared" si="1"/>
        <v>9.6726741590712013</v>
      </c>
      <c r="T15" s="59"/>
      <c r="U15" s="59"/>
      <c r="V15" s="59"/>
    </row>
    <row r="16" spans="1:22" ht="17.5" customHeight="1" thickBot="1" x14ac:dyDescent="0.45">
      <c r="B16" s="26"/>
      <c r="C16" s="13"/>
      <c r="G16" s="59"/>
      <c r="H16" s="74">
        <v>36703</v>
      </c>
      <c r="I16" s="75">
        <v>3763.7900390625</v>
      </c>
      <c r="J16" s="70">
        <v>20.856236433314422</v>
      </c>
      <c r="K16" s="76">
        <f t="shared" si="2"/>
        <v>100.79898892218887</v>
      </c>
      <c r="L16" s="59"/>
      <c r="M16" s="74">
        <v>36703</v>
      </c>
      <c r="N16" s="77">
        <f t="shared" si="4"/>
        <v>8022.3849568560572</v>
      </c>
      <c r="O16" s="77">
        <f t="shared" si="5"/>
        <v>0</v>
      </c>
      <c r="P16" s="77">
        <f t="shared" si="3"/>
        <v>0</v>
      </c>
      <c r="Q16" s="61">
        <f t="shared" si="0"/>
        <v>8022.3849568560572</v>
      </c>
      <c r="R16" s="61">
        <f t="shared" si="6"/>
        <v>-813.02801993757282</v>
      </c>
      <c r="S16" s="62">
        <f t="shared" si="1"/>
        <v>9.8672920983363461</v>
      </c>
      <c r="T16" s="59"/>
      <c r="U16" s="59"/>
      <c r="V16" s="59"/>
    </row>
    <row r="17" spans="2:22" ht="17.5" customHeight="1" thickBot="1" x14ac:dyDescent="0.45">
      <c r="B17" s="23" t="s">
        <v>30</v>
      </c>
      <c r="C17" s="39" t="s">
        <v>31</v>
      </c>
      <c r="D17" s="5" t="s">
        <v>32</v>
      </c>
      <c r="E17" s="16"/>
      <c r="F17" s="16"/>
      <c r="G17" s="59"/>
      <c r="H17" s="74">
        <v>36710</v>
      </c>
      <c r="I17" s="75">
        <v>3841.27001953125</v>
      </c>
      <c r="J17" s="70">
        <v>21.714913870011891</v>
      </c>
      <c r="K17" s="76">
        <f t="shared" si="2"/>
        <v>100.85630323700994</v>
      </c>
      <c r="L17" s="59"/>
      <c r="M17" s="74">
        <v>36710</v>
      </c>
      <c r="N17" s="77">
        <f t="shared" si="4"/>
        <v>8187.5307868091077</v>
      </c>
      <c r="O17" s="77">
        <f t="shared" si="5"/>
        <v>0</v>
      </c>
      <c r="P17" s="77">
        <f t="shared" si="3"/>
        <v>0</v>
      </c>
      <c r="Q17" s="61">
        <f t="shared" si="0"/>
        <v>8187.5307868091077</v>
      </c>
      <c r="R17" s="61">
        <f t="shared" si="6"/>
        <v>-813.9666706164445</v>
      </c>
      <c r="S17" s="62">
        <f t="shared" si="1"/>
        <v>10.058803489593025</v>
      </c>
      <c r="T17" s="59"/>
      <c r="U17" s="59"/>
      <c r="V17" s="59"/>
    </row>
    <row r="18" spans="2:22" ht="34" customHeight="1" thickTop="1" thickBot="1" x14ac:dyDescent="0.45">
      <c r="B18" s="25" t="s">
        <v>33</v>
      </c>
      <c r="C18" s="40">
        <v>0.08</v>
      </c>
      <c r="D18" s="41" t="s">
        <v>34</v>
      </c>
      <c r="E18" s="16"/>
      <c r="F18" s="16"/>
      <c r="G18" s="59"/>
      <c r="H18" s="74">
        <v>36717</v>
      </c>
      <c r="I18" s="75">
        <v>4041.14990234375</v>
      </c>
      <c r="J18" s="70">
        <v>23.974778142792779</v>
      </c>
      <c r="K18" s="76">
        <f t="shared" si="2"/>
        <v>100.91365014075595</v>
      </c>
      <c r="L18" s="59"/>
      <c r="M18" s="74">
        <v>36717</v>
      </c>
      <c r="N18" s="77">
        <f t="shared" si="4"/>
        <v>8613.5676667655043</v>
      </c>
      <c r="O18" s="77">
        <f t="shared" si="5"/>
        <v>0</v>
      </c>
      <c r="P18" s="77">
        <f t="shared" si="3"/>
        <v>0</v>
      </c>
      <c r="Q18" s="61">
        <f t="shared" si="0"/>
        <v>8613.5676667655043</v>
      </c>
      <c r="R18" s="61">
        <f t="shared" si="6"/>
        <v>-814.90640497887364</v>
      </c>
      <c r="S18" s="62">
        <f t="shared" si="1"/>
        <v>10.570008548391284</v>
      </c>
      <c r="T18" s="59"/>
      <c r="U18" s="59"/>
      <c r="V18" s="59"/>
    </row>
    <row r="19" spans="2:22" ht="34.5" customHeight="1" thickBot="1" x14ac:dyDescent="0.45">
      <c r="B19" s="24" t="s">
        <v>35</v>
      </c>
      <c r="C19" s="38">
        <v>0.02</v>
      </c>
      <c r="D19" s="7" t="s">
        <v>36</v>
      </c>
      <c r="E19" s="16"/>
      <c r="F19" s="16"/>
      <c r="G19" s="59"/>
      <c r="H19" s="74">
        <v>36724</v>
      </c>
      <c r="I19" s="75">
        <v>3908.75</v>
      </c>
      <c r="J19" s="70">
        <v>22.403810293776409</v>
      </c>
      <c r="K19" s="76">
        <f t="shared" si="2"/>
        <v>100.97102965195695</v>
      </c>
      <c r="L19" s="59"/>
      <c r="M19" s="74">
        <v>36724</v>
      </c>
      <c r="N19" s="77">
        <f t="shared" si="4"/>
        <v>8331.3619714881243</v>
      </c>
      <c r="O19" s="77">
        <f t="shared" si="5"/>
        <v>0</v>
      </c>
      <c r="P19" s="77">
        <f t="shared" si="3"/>
        <v>0</v>
      </c>
      <c r="Q19" s="61">
        <f t="shared" si="0"/>
        <v>8331.3619714881243</v>
      </c>
      <c r="R19" s="61">
        <f t="shared" si="6"/>
        <v>-815.84722427598604</v>
      </c>
      <c r="S19" s="62">
        <f t="shared" si="1"/>
        <v>10.21191434325427</v>
      </c>
      <c r="T19" s="59"/>
      <c r="U19" s="59"/>
      <c r="V19" s="59"/>
    </row>
    <row r="20" spans="2:22" ht="34" customHeight="1" thickTop="1" thickBot="1" x14ac:dyDescent="0.45">
      <c r="B20" s="24" t="s">
        <v>37</v>
      </c>
      <c r="C20" s="37">
        <v>0.06</v>
      </c>
      <c r="D20" s="7" t="s">
        <v>38</v>
      </c>
      <c r="E20" s="12"/>
      <c r="F20" s="12"/>
      <c r="G20" s="59"/>
      <c r="H20" s="74">
        <v>36731</v>
      </c>
      <c r="I20" s="75">
        <v>3477.31005859375</v>
      </c>
      <c r="J20" s="70">
        <v>17.458035506223538</v>
      </c>
      <c r="K20" s="76">
        <f t="shared" si="2"/>
        <v>101.02844178915356</v>
      </c>
      <c r="L20" s="59"/>
      <c r="M20" s="74">
        <v>36731</v>
      </c>
      <c r="N20" s="77">
        <f t="shared" si="4"/>
        <v>7411.7630406756916</v>
      </c>
      <c r="O20" s="77">
        <f t="shared" si="5"/>
        <v>0</v>
      </c>
      <c r="P20" s="77">
        <f t="shared" si="3"/>
        <v>0</v>
      </c>
      <c r="Q20" s="61">
        <f t="shared" si="0"/>
        <v>7411.7630406756916</v>
      </c>
      <c r="R20" s="61">
        <f t="shared" si="6"/>
        <v>-816.78912976035178</v>
      </c>
      <c r="S20" s="62">
        <f t="shared" si="1"/>
        <v>9.0742674830287271</v>
      </c>
      <c r="T20" s="59"/>
      <c r="U20" s="59"/>
      <c r="V20" s="59"/>
    </row>
    <row r="21" spans="2:22" ht="35" customHeight="1" thickTop="1" thickBot="1" x14ac:dyDescent="0.45">
      <c r="B21" s="25" t="s">
        <v>39</v>
      </c>
      <c r="C21" s="8">
        <f>MIN(S:S)</f>
        <v>1.6549978933844729</v>
      </c>
      <c r="D21" s="9" t="s">
        <v>40</v>
      </c>
      <c r="E21" s="12"/>
      <c r="F21" s="12"/>
      <c r="G21" s="59"/>
      <c r="H21" s="74">
        <v>36738</v>
      </c>
      <c r="I21" s="75">
        <v>3618.6298828125</v>
      </c>
      <c r="J21" s="70">
        <v>18.877044146449279</v>
      </c>
      <c r="K21" s="76">
        <f t="shared" si="2"/>
        <v>101.08588657089692</v>
      </c>
      <c r="L21" s="59"/>
      <c r="M21" s="74">
        <v>36738</v>
      </c>
      <c r="N21" s="77">
        <f t="shared" si="4"/>
        <v>7712.9812330168452</v>
      </c>
      <c r="O21" s="77">
        <f t="shared" si="5"/>
        <v>0</v>
      </c>
      <c r="P21" s="77">
        <f t="shared" si="3"/>
        <v>0</v>
      </c>
      <c r="Q21" s="61">
        <f t="shared" si="0"/>
        <v>7712.9812330168452</v>
      </c>
      <c r="R21" s="61">
        <f t="shared" si="6"/>
        <v>-817.73212268598729</v>
      </c>
      <c r="S21" s="62">
        <f t="shared" si="1"/>
        <v>9.4321612408745548</v>
      </c>
      <c r="T21" s="59"/>
      <c r="U21" s="59"/>
      <c r="V21" s="59"/>
    </row>
    <row r="22" spans="2:22" ht="34.5" customHeight="1" x14ac:dyDescent="0.4">
      <c r="B22" s="26"/>
      <c r="C22" s="13" t="str">
        <f>IF(C21&gt;160%,"without liquidity risk","liquidity risk")</f>
        <v>without liquidity risk</v>
      </c>
      <c r="D22" s="12"/>
      <c r="E22" s="4"/>
      <c r="F22" s="4"/>
      <c r="G22" s="59"/>
      <c r="H22" s="74">
        <v>36745</v>
      </c>
      <c r="I22" s="75">
        <v>3644.61010742187</v>
      </c>
      <c r="J22" s="70">
        <v>19.148102454575881</v>
      </c>
      <c r="K22" s="76">
        <f t="shared" si="2"/>
        <v>101.1433640157487</v>
      </c>
      <c r="L22" s="59"/>
      <c r="M22" s="74">
        <v>36745</v>
      </c>
      <c r="N22" s="77">
        <f t="shared" si="4"/>
        <v>7768.3571601856911</v>
      </c>
      <c r="O22" s="77">
        <f t="shared" si="5"/>
        <v>0</v>
      </c>
      <c r="P22" s="77">
        <f t="shared" si="3"/>
        <v>0</v>
      </c>
      <c r="Q22" s="61">
        <f t="shared" si="0"/>
        <v>7768.3571601856911</v>
      </c>
      <c r="R22" s="61">
        <f t="shared" si="6"/>
        <v>-818.67620430835666</v>
      </c>
      <c r="S22" s="62">
        <f t="shared" si="1"/>
        <v>9.4889250711136075</v>
      </c>
      <c r="T22" s="59"/>
      <c r="U22" s="59"/>
      <c r="V22" s="59"/>
    </row>
    <row r="23" spans="2:22" ht="17.5" customHeight="1" thickBot="1" x14ac:dyDescent="0.45">
      <c r="B23" s="27"/>
      <c r="C23" s="4"/>
      <c r="D23" s="4"/>
      <c r="G23" s="59"/>
      <c r="H23" s="74">
        <v>36752</v>
      </c>
      <c r="I23" s="75">
        <v>3807.51000976562</v>
      </c>
      <c r="J23" s="70">
        <v>20.859793926630221</v>
      </c>
      <c r="K23" s="76">
        <f t="shared" si="2"/>
        <v>101.20087414228118</v>
      </c>
      <c r="L23" s="59"/>
      <c r="M23" s="74">
        <v>36752</v>
      </c>
      <c r="N23" s="77">
        <f t="shared" si="4"/>
        <v>8115.5725235488762</v>
      </c>
      <c r="O23" s="77">
        <f t="shared" si="5"/>
        <v>0</v>
      </c>
      <c r="P23" s="77">
        <f t="shared" si="3"/>
        <v>0</v>
      </c>
      <c r="Q23" s="61">
        <f t="shared" si="0"/>
        <v>8115.5725235488762</v>
      </c>
      <c r="R23" s="61">
        <f t="shared" si="6"/>
        <v>-819.62137588437338</v>
      </c>
      <c r="S23" s="62">
        <f t="shared" si="1"/>
        <v>9.9016116005907655</v>
      </c>
      <c r="T23" s="59"/>
      <c r="U23" s="59"/>
      <c r="V23" s="59"/>
    </row>
    <row r="24" spans="2:22" ht="34" customHeight="1" thickBot="1" x14ac:dyDescent="0.45">
      <c r="B24" s="20" t="s">
        <v>41</v>
      </c>
      <c r="C24" s="45"/>
      <c r="D24" s="3" t="s">
        <v>42</v>
      </c>
      <c r="G24" s="59"/>
      <c r="H24" s="74">
        <v>36759</v>
      </c>
      <c r="I24" s="75">
        <v>3931.25</v>
      </c>
      <c r="J24" s="70">
        <v>22.21563577085497</v>
      </c>
      <c r="K24" s="76">
        <f t="shared" si="2"/>
        <v>101.25841696907715</v>
      </c>
      <c r="L24" s="59"/>
      <c r="M24" s="74">
        <v>36759</v>
      </c>
      <c r="N24" s="77">
        <f t="shared" si="4"/>
        <v>8379.3199233547039</v>
      </c>
      <c r="O24" s="77">
        <f t="shared" si="5"/>
        <v>0</v>
      </c>
      <c r="P24" s="77">
        <f t="shared" si="3"/>
        <v>0</v>
      </c>
      <c r="Q24" s="61">
        <f t="shared" si="0"/>
        <v>8379.3199233547039</v>
      </c>
      <c r="R24" s="61">
        <f t="shared" si="6"/>
        <v>-820.56763867240215</v>
      </c>
      <c r="S24" s="62">
        <f t="shared" si="1"/>
        <v>10.211613922420364</v>
      </c>
      <c r="T24" s="59"/>
      <c r="U24" s="59"/>
      <c r="V24" s="59"/>
    </row>
    <row r="25" spans="2:22" ht="35" customHeight="1" thickTop="1" thickBot="1" x14ac:dyDescent="0.45">
      <c r="B25" s="46" t="s">
        <v>43</v>
      </c>
      <c r="C25" s="47">
        <v>0.5</v>
      </c>
      <c r="D25" s="48" t="s">
        <v>44</v>
      </c>
      <c r="G25" s="59"/>
      <c r="H25" s="74">
        <v>36766</v>
      </c>
      <c r="I25" s="75">
        <v>4099.2998046875</v>
      </c>
      <c r="J25" s="70">
        <v>24.114946805411819</v>
      </c>
      <c r="K25" s="76">
        <f t="shared" si="2"/>
        <v>101.31599251472998</v>
      </c>
      <c r="L25" s="59"/>
      <c r="M25" s="74">
        <v>36766</v>
      </c>
      <c r="N25" s="77">
        <f t="shared" si="4"/>
        <v>8737.5121208831843</v>
      </c>
      <c r="O25" s="77">
        <f t="shared" si="5"/>
        <v>0</v>
      </c>
      <c r="P25" s="77">
        <f t="shared" si="3"/>
        <v>0</v>
      </c>
      <c r="Q25" s="61">
        <f t="shared" si="0"/>
        <v>8737.5121208831843</v>
      </c>
      <c r="R25" s="61">
        <f t="shared" si="6"/>
        <v>-821.51499393226038</v>
      </c>
      <c r="S25" s="62">
        <f t="shared" si="1"/>
        <v>10.635852279530827</v>
      </c>
      <c r="T25" s="59"/>
      <c r="U25" s="59"/>
      <c r="V25" s="59"/>
    </row>
    <row r="26" spans="2:22" ht="17.5" customHeight="1" thickBot="1" x14ac:dyDescent="0.45">
      <c r="G26" s="59"/>
      <c r="H26" s="74">
        <v>36773</v>
      </c>
      <c r="I26" s="75">
        <v>3813.43994140625</v>
      </c>
      <c r="J26" s="70">
        <v>20.751691749537638</v>
      </c>
      <c r="K26" s="76">
        <f t="shared" si="2"/>
        <v>101.37360079784362</v>
      </c>
      <c r="L26" s="59"/>
      <c r="M26" s="74">
        <v>36773</v>
      </c>
      <c r="N26" s="77">
        <f t="shared" si="4"/>
        <v>8128.2119624908073</v>
      </c>
      <c r="O26" s="77">
        <f t="shared" si="5"/>
        <v>0</v>
      </c>
      <c r="P26" s="77">
        <f t="shared" si="3"/>
        <v>0</v>
      </c>
      <c r="Q26" s="61">
        <f t="shared" si="0"/>
        <v>8128.2119624908073</v>
      </c>
      <c r="R26" s="61">
        <f t="shared" si="6"/>
        <v>-822.46344292522008</v>
      </c>
      <c r="S26" s="62">
        <f t="shared" si="1"/>
        <v>9.8827638266590281</v>
      </c>
      <c r="T26" s="59"/>
      <c r="U26" s="59"/>
      <c r="V26" s="59"/>
    </row>
    <row r="27" spans="2:22" ht="17.5" thickBot="1" x14ac:dyDescent="0.45">
      <c r="B27" s="19"/>
      <c r="C27" s="31" t="s">
        <v>50</v>
      </c>
      <c r="D27" s="11" t="s">
        <v>15</v>
      </c>
      <c r="E27" s="15" t="s">
        <v>16</v>
      </c>
      <c r="G27" s="59"/>
      <c r="H27" s="74">
        <v>36780</v>
      </c>
      <c r="I27" s="75">
        <v>3676.330078125</v>
      </c>
      <c r="J27" s="70">
        <v>19.259463387559279</v>
      </c>
      <c r="K27" s="76">
        <f t="shared" si="2"/>
        <v>101.4312418370326</v>
      </c>
      <c r="L27" s="59"/>
      <c r="M27" s="74">
        <v>36780</v>
      </c>
      <c r="N27" s="77">
        <f t="shared" si="4"/>
        <v>7835.9671525496897</v>
      </c>
      <c r="O27" s="77">
        <f t="shared" si="5"/>
        <v>0</v>
      </c>
      <c r="P27" s="77">
        <f t="shared" si="3"/>
        <v>0</v>
      </c>
      <c r="Q27" s="61">
        <f t="shared" si="0"/>
        <v>7835.9671525496897</v>
      </c>
      <c r="R27" s="61">
        <f t="shared" si="6"/>
        <v>-823.41298691400937</v>
      </c>
      <c r="S27" s="62">
        <f t="shared" si="1"/>
        <v>9.5164483401183162</v>
      </c>
      <c r="T27" s="59"/>
      <c r="U27" s="59"/>
      <c r="V27" s="59"/>
    </row>
    <row r="28" spans="2:22" ht="18" thickTop="1" thickBot="1" x14ac:dyDescent="0.45">
      <c r="B28" s="29" t="s">
        <v>17</v>
      </c>
      <c r="C28" s="32">
        <v>0</v>
      </c>
      <c r="D28" s="30" t="s">
        <v>18</v>
      </c>
      <c r="E28" s="15">
        <v>1</v>
      </c>
      <c r="G28" s="59"/>
      <c r="H28" s="74">
        <v>36787</v>
      </c>
      <c r="I28" s="75">
        <v>3701.17993164062</v>
      </c>
      <c r="J28" s="70">
        <v>19.519828933524831</v>
      </c>
      <c r="K28" s="76">
        <f t="shared" si="2"/>
        <v>101.48891565092202</v>
      </c>
      <c r="L28" s="59"/>
      <c r="M28" s="74">
        <v>36787</v>
      </c>
      <c r="N28" s="77">
        <f t="shared" si="4"/>
        <v>7888.9337338294054</v>
      </c>
      <c r="O28" s="77">
        <f t="shared" si="5"/>
        <v>0</v>
      </c>
      <c r="P28" s="77">
        <f t="shared" si="3"/>
        <v>0</v>
      </c>
      <c r="Q28" s="61">
        <f t="shared" si="0"/>
        <v>7888.9337338294054</v>
      </c>
      <c r="R28" s="61">
        <f t="shared" si="6"/>
        <v>-824.36362716281405</v>
      </c>
      <c r="S28" s="62">
        <f t="shared" si="1"/>
        <v>9.5697256330686216</v>
      </c>
      <c r="T28" s="59"/>
      <c r="U28" s="59"/>
      <c r="V28" s="59"/>
    </row>
    <row r="29" spans="2:22" ht="18" thickTop="1" thickBot="1" x14ac:dyDescent="0.45">
      <c r="B29" s="33" t="s">
        <v>19</v>
      </c>
      <c r="C29" s="32">
        <v>0.6</v>
      </c>
      <c r="D29" s="35" t="s">
        <v>20</v>
      </c>
      <c r="E29" s="15">
        <v>2</v>
      </c>
      <c r="G29" s="64"/>
      <c r="H29" s="74">
        <v>36794</v>
      </c>
      <c r="I29" s="75">
        <v>3570.61010742187</v>
      </c>
      <c r="J29" s="70">
        <v>18.142592117318149</v>
      </c>
      <c r="K29" s="76">
        <f t="shared" si="2"/>
        <v>101.54662225814758</v>
      </c>
      <c r="L29" s="59"/>
      <c r="M29" s="74">
        <v>36794</v>
      </c>
      <c r="N29" s="77">
        <f t="shared" si="4"/>
        <v>7610.62878515784</v>
      </c>
      <c r="O29" s="77">
        <f t="shared" si="5"/>
        <v>0</v>
      </c>
      <c r="P29" s="77">
        <f t="shared" si="3"/>
        <v>0</v>
      </c>
      <c r="Q29" s="61">
        <f t="shared" si="0"/>
        <v>7610.62878515784</v>
      </c>
      <c r="R29" s="61">
        <f t="shared" si="6"/>
        <v>-825.31536493727958</v>
      </c>
      <c r="S29" s="62">
        <f t="shared" si="1"/>
        <v>9.2214795803979914</v>
      </c>
      <c r="T29" s="59"/>
      <c r="U29" s="59"/>
      <c r="V29" s="59"/>
    </row>
    <row r="30" spans="2:22" ht="18" thickTop="1" thickBot="1" x14ac:dyDescent="0.45">
      <c r="B30" s="34" t="s">
        <v>21</v>
      </c>
      <c r="C30" s="36">
        <v>0.4</v>
      </c>
      <c r="D30" s="35" t="s">
        <v>22</v>
      </c>
      <c r="E30" s="15">
        <v>0</v>
      </c>
      <c r="G30" s="64"/>
      <c r="H30" s="74">
        <v>36801</v>
      </c>
      <c r="I30" s="75">
        <v>3311.93994140625</v>
      </c>
      <c r="J30" s="70">
        <v>15.51393921277077</v>
      </c>
      <c r="K30" s="76">
        <f t="shared" si="2"/>
        <v>101.60436167735557</v>
      </c>
      <c r="L30" s="59"/>
      <c r="M30" s="74">
        <v>36801</v>
      </c>
      <c r="N30" s="77">
        <f t="shared" si="4"/>
        <v>7059.2825019979919</v>
      </c>
      <c r="O30" s="77">
        <f t="shared" si="5"/>
        <v>0</v>
      </c>
      <c r="P30" s="77">
        <f t="shared" si="3"/>
        <v>0</v>
      </c>
      <c r="Q30" s="61">
        <f t="shared" si="0"/>
        <v>7059.2825019979919</v>
      </c>
      <c r="R30" s="61">
        <f t="shared" si="6"/>
        <v>-826.26820150451272</v>
      </c>
      <c r="S30" s="62">
        <f t="shared" si="1"/>
        <v>8.543572763836341</v>
      </c>
      <c r="T30" s="59"/>
      <c r="U30" s="59"/>
      <c r="V30" s="59"/>
    </row>
    <row r="31" spans="2:22" ht="18" thickTop="1" thickBot="1" x14ac:dyDescent="0.45">
      <c r="B31" s="21" t="s">
        <v>16</v>
      </c>
      <c r="C31" s="78">
        <v>1.2</v>
      </c>
      <c r="D31" s="28" t="s">
        <v>23</v>
      </c>
      <c r="G31" s="64"/>
      <c r="H31" s="74">
        <v>36808</v>
      </c>
      <c r="I31" s="75">
        <v>3277.77001953125</v>
      </c>
      <c r="J31" s="70">
        <v>15.19381861864623</v>
      </c>
      <c r="K31" s="76">
        <f t="shared" si="2"/>
        <v>101.66213392720289</v>
      </c>
      <c r="L31" s="59"/>
      <c r="M31" s="74">
        <v>36808</v>
      </c>
      <c r="N31" s="77">
        <f t="shared" si="4"/>
        <v>6986.4505256172833</v>
      </c>
      <c r="O31" s="77">
        <f t="shared" si="5"/>
        <v>0</v>
      </c>
      <c r="P31" s="77">
        <f t="shared" si="3"/>
        <v>0</v>
      </c>
      <c r="Q31" s="61">
        <f t="shared" si="0"/>
        <v>6986.4505256172833</v>
      </c>
      <c r="R31" s="61">
        <f t="shared" si="6"/>
        <v>-827.22213813308292</v>
      </c>
      <c r="S31" s="62">
        <f t="shared" si="1"/>
        <v>8.4456764435544009</v>
      </c>
      <c r="T31" s="59"/>
      <c r="U31" s="59"/>
      <c r="V31" s="59"/>
    </row>
    <row r="32" spans="2:22" x14ac:dyDescent="0.4">
      <c r="G32" s="64"/>
      <c r="H32" s="74">
        <v>36815</v>
      </c>
      <c r="I32" s="75">
        <v>3456.61010742187</v>
      </c>
      <c r="J32" s="70">
        <v>16.85181404905256</v>
      </c>
      <c r="K32" s="76">
        <f t="shared" si="2"/>
        <v>101.71993902635704</v>
      </c>
      <c r="L32" s="59"/>
      <c r="M32" s="74">
        <v>36815</v>
      </c>
      <c r="N32" s="77">
        <f t="shared" si="4"/>
        <v>7367.6418290338506</v>
      </c>
      <c r="O32" s="77">
        <f t="shared" si="5"/>
        <v>0</v>
      </c>
      <c r="P32" s="77">
        <f t="shared" si="3"/>
        <v>0</v>
      </c>
      <c r="Q32" s="61">
        <f t="shared" si="0"/>
        <v>7367.6418290338506</v>
      </c>
      <c r="R32" s="61">
        <f t="shared" si="6"/>
        <v>-828.17717609302429</v>
      </c>
      <c r="S32" s="62">
        <f t="shared" si="1"/>
        <v>8.8962145320052706</v>
      </c>
      <c r="T32" s="59"/>
      <c r="U32" s="59"/>
      <c r="V32" s="59"/>
    </row>
    <row r="33" spans="7:22" x14ac:dyDescent="0.4">
      <c r="G33" s="64"/>
      <c r="H33" s="74">
        <v>36822</v>
      </c>
      <c r="I33" s="75">
        <v>3175.25</v>
      </c>
      <c r="J33" s="70">
        <v>14.10841629012439</v>
      </c>
      <c r="K33" s="76">
        <f t="shared" si="2"/>
        <v>101.77777699349615</v>
      </c>
      <c r="L33" s="59"/>
      <c r="M33" s="74">
        <v>36822</v>
      </c>
      <c r="N33" s="77">
        <f t="shared" si="4"/>
        <v>6767.9327406377179</v>
      </c>
      <c r="O33" s="77">
        <f t="shared" si="5"/>
        <v>0</v>
      </c>
      <c r="P33" s="77">
        <f t="shared" si="3"/>
        <v>0</v>
      </c>
      <c r="Q33" s="61">
        <f t="shared" si="0"/>
        <v>6767.9327406377179</v>
      </c>
      <c r="R33" s="61">
        <f t="shared" si="6"/>
        <v>-829.13331665583723</v>
      </c>
      <c r="S33" s="62">
        <f t="shared" si="1"/>
        <v>8.1626592547685561</v>
      </c>
      <c r="T33" s="59"/>
      <c r="U33" s="59"/>
      <c r="V33" s="59"/>
    </row>
    <row r="34" spans="7:22" x14ac:dyDescent="0.4">
      <c r="G34" s="64"/>
      <c r="H34" s="74">
        <v>36829</v>
      </c>
      <c r="I34" s="75">
        <v>3321.90991210937</v>
      </c>
      <c r="J34" s="70">
        <v>15.411708373023091</v>
      </c>
      <c r="K34" s="76">
        <f t="shared" si="2"/>
        <v>101.83564784730895</v>
      </c>
      <c r="L34" s="59"/>
      <c r="M34" s="74">
        <v>36829</v>
      </c>
      <c r="N34" s="77">
        <f t="shared" si="4"/>
        <v>7080.5331408909442</v>
      </c>
      <c r="O34" s="77">
        <f t="shared" si="5"/>
        <v>0</v>
      </c>
      <c r="P34" s="77">
        <f t="shared" si="3"/>
        <v>0</v>
      </c>
      <c r="Q34" s="61">
        <f t="shared" si="0"/>
        <v>7080.5331408909442</v>
      </c>
      <c r="R34" s="61">
        <f t="shared" si="6"/>
        <v>-830.09056109449011</v>
      </c>
      <c r="S34" s="62">
        <f t="shared" si="1"/>
        <v>8.5298321324785658</v>
      </c>
      <c r="T34" s="59"/>
      <c r="U34" s="59"/>
      <c r="V34" s="59"/>
    </row>
    <row r="35" spans="7:22" ht="17.5" customHeight="1" thickBot="1" x14ac:dyDescent="0.45">
      <c r="G35" s="65" t="s">
        <v>45</v>
      </c>
      <c r="H35" s="79">
        <v>36836</v>
      </c>
      <c r="I35" s="80">
        <v>2890.26000976562</v>
      </c>
      <c r="J35" s="70">
        <v>11.40650498691347</v>
      </c>
      <c r="K35" s="76">
        <f t="shared" si="2"/>
        <v>101.89355160649481</v>
      </c>
      <c r="L35" s="59"/>
      <c r="M35" s="79">
        <v>36836</v>
      </c>
      <c r="N35" s="77">
        <f t="shared" si="4"/>
        <v>6160.4866857880897</v>
      </c>
      <c r="O35" s="77">
        <f t="shared" si="5"/>
        <v>0</v>
      </c>
      <c r="P35" s="77">
        <f t="shared" si="3"/>
        <v>0</v>
      </c>
      <c r="Q35" s="61">
        <f t="shared" si="0"/>
        <v>6160.4866857880897</v>
      </c>
      <c r="R35" s="61">
        <f t="shared" si="6"/>
        <v>-831.0489106834209</v>
      </c>
      <c r="S35" s="62">
        <f t="shared" si="1"/>
        <v>7.4129050728457795</v>
      </c>
      <c r="T35" s="59"/>
      <c r="U35" s="59"/>
      <c r="V35" s="59"/>
    </row>
    <row r="36" spans="7:22" x14ac:dyDescent="0.4">
      <c r="G36" s="64"/>
      <c r="H36" s="74">
        <v>36843</v>
      </c>
      <c r="I36" s="75">
        <v>2934.81005859375</v>
      </c>
      <c r="J36" s="70">
        <v>11.758141415752631</v>
      </c>
      <c r="K36" s="76">
        <f t="shared" si="2"/>
        <v>101.95148828976372</v>
      </c>
      <c r="L36" s="59"/>
      <c r="M36" s="74">
        <v>36843</v>
      </c>
      <c r="N36" s="77">
        <f t="shared" si="4"/>
        <v>6255.4435345593402</v>
      </c>
      <c r="O36" s="77">
        <f t="shared" si="5"/>
        <v>0</v>
      </c>
      <c r="P36" s="77">
        <f t="shared" si="3"/>
        <v>0</v>
      </c>
      <c r="Q36" s="61">
        <f t="shared" si="0"/>
        <v>6255.4435345593402</v>
      </c>
      <c r="R36" s="61">
        <f t="shared" si="6"/>
        <v>-832.00836669853891</v>
      </c>
      <c r="S36" s="62">
        <f t="shared" si="1"/>
        <v>7.5184863337148045</v>
      </c>
      <c r="T36" s="59"/>
      <c r="U36" s="59"/>
      <c r="V36" s="59"/>
    </row>
    <row r="37" spans="7:22" x14ac:dyDescent="0.4">
      <c r="G37" s="64"/>
      <c r="H37" s="74">
        <v>36850</v>
      </c>
      <c r="I37" s="75">
        <v>2830.09008789062</v>
      </c>
      <c r="J37" s="70">
        <v>10.91903278521259</v>
      </c>
      <c r="K37" s="76">
        <f t="shared" si="2"/>
        <v>102.00945791583632</v>
      </c>
      <c r="L37" s="59"/>
      <c r="M37" s="74">
        <v>36850</v>
      </c>
      <c r="N37" s="77">
        <f t="shared" si="4"/>
        <v>6032.2366316948928</v>
      </c>
      <c r="O37" s="77">
        <f t="shared" si="5"/>
        <v>0</v>
      </c>
      <c r="P37" s="77">
        <f t="shared" si="3"/>
        <v>0</v>
      </c>
      <c r="Q37" s="61">
        <f t="shared" si="0"/>
        <v>6032.2366316948928</v>
      </c>
      <c r="R37" s="61">
        <f t="shared" si="6"/>
        <v>-832.9689304172266</v>
      </c>
      <c r="S37" s="62">
        <f t="shared" si="1"/>
        <v>7.2418506998495129</v>
      </c>
      <c r="T37" s="59"/>
      <c r="U37" s="59"/>
      <c r="V37" s="59"/>
    </row>
    <row r="38" spans="7:22" x14ac:dyDescent="0.4">
      <c r="G38" s="64"/>
      <c r="H38" s="74">
        <v>36857</v>
      </c>
      <c r="I38" s="75">
        <v>2549.73999023437</v>
      </c>
      <c r="J38" s="70">
        <v>8.7557434109667351</v>
      </c>
      <c r="K38" s="76">
        <f t="shared" si="2"/>
        <v>102.0674605034439</v>
      </c>
      <c r="L38" s="59"/>
      <c r="M38" s="74">
        <v>36857</v>
      </c>
      <c r="N38" s="77">
        <f t="shared" si="4"/>
        <v>5434.6803432865108</v>
      </c>
      <c r="O38" s="77">
        <f t="shared" si="5"/>
        <v>0</v>
      </c>
      <c r="P38" s="77">
        <f t="shared" si="3"/>
        <v>0</v>
      </c>
      <c r="Q38" s="61">
        <f t="shared" si="0"/>
        <v>5434.6803432865108</v>
      </c>
      <c r="R38" s="61">
        <f t="shared" si="6"/>
        <v>-833.9306031183412</v>
      </c>
      <c r="S38" s="62">
        <f t="shared" si="1"/>
        <v>6.5169455623339054</v>
      </c>
      <c r="T38" s="59"/>
      <c r="U38" s="59"/>
      <c r="V38" s="59"/>
    </row>
    <row r="39" spans="7:22" x14ac:dyDescent="0.4">
      <c r="G39" s="64"/>
      <c r="H39" s="74">
        <v>36864</v>
      </c>
      <c r="I39" s="75">
        <v>2895.38989257812</v>
      </c>
      <c r="J39" s="70">
        <v>11.129649665360461</v>
      </c>
      <c r="K39" s="76">
        <f t="shared" si="2"/>
        <v>102.12549607132839</v>
      </c>
      <c r="L39" s="59"/>
      <c r="M39" s="74">
        <v>36864</v>
      </c>
      <c r="N39" s="77">
        <f t="shared" si="4"/>
        <v>6171.420849032671</v>
      </c>
      <c r="O39" s="77">
        <f t="shared" si="5"/>
        <v>0</v>
      </c>
      <c r="P39" s="77">
        <f t="shared" si="3"/>
        <v>0</v>
      </c>
      <c r="Q39" s="61">
        <f t="shared" si="0"/>
        <v>6171.420849032671</v>
      </c>
      <c r="R39" s="61">
        <f t="shared" si="6"/>
        <v>-834.89338608221624</v>
      </c>
      <c r="S39" s="62">
        <f t="shared" si="1"/>
        <v>7.3918669759649278</v>
      </c>
      <c r="T39" s="59"/>
      <c r="U39" s="59"/>
      <c r="V39" s="59"/>
    </row>
    <row r="40" spans="7:22" x14ac:dyDescent="0.4">
      <c r="G40" s="64"/>
      <c r="H40" s="74">
        <v>36871</v>
      </c>
      <c r="I40" s="75">
        <v>2543.09008789062</v>
      </c>
      <c r="J40" s="70">
        <v>8.4212245144696656</v>
      </c>
      <c r="K40" s="76">
        <f t="shared" si="2"/>
        <v>102.18356463824237</v>
      </c>
      <c r="L40" s="59"/>
      <c r="M40" s="74">
        <v>36871</v>
      </c>
      <c r="N40" s="77">
        <f t="shared" si="4"/>
        <v>5420.5063123301106</v>
      </c>
      <c r="O40" s="77">
        <f t="shared" si="5"/>
        <v>0</v>
      </c>
      <c r="P40" s="77">
        <f t="shared" si="3"/>
        <v>0</v>
      </c>
      <c r="Q40" s="61">
        <f t="shared" si="0"/>
        <v>5420.5063123301106</v>
      </c>
      <c r="R40" s="61">
        <f t="shared" si="6"/>
        <v>-835.85728059066355</v>
      </c>
      <c r="S40" s="62">
        <f t="shared" si="1"/>
        <v>6.4849663192497138</v>
      </c>
      <c r="T40" s="59"/>
      <c r="U40" s="59"/>
      <c r="V40" s="59"/>
    </row>
    <row r="41" spans="7:22" x14ac:dyDescent="0.4">
      <c r="G41" s="64"/>
      <c r="H41" s="74">
        <v>36878</v>
      </c>
      <c r="I41" s="75">
        <v>2436.26000976562</v>
      </c>
      <c r="J41" s="70">
        <v>7.713707248704873</v>
      </c>
      <c r="K41" s="76">
        <f t="shared" si="2"/>
        <v>102.24166622294911</v>
      </c>
      <c r="L41" s="59"/>
      <c r="M41" s="74">
        <v>36878</v>
      </c>
      <c r="N41" s="77">
        <f t="shared" si="4"/>
        <v>5192.8017903469372</v>
      </c>
      <c r="O41" s="77">
        <f t="shared" si="5"/>
        <v>0</v>
      </c>
      <c r="P41" s="77">
        <f t="shared" si="3"/>
        <v>0</v>
      </c>
      <c r="Q41" s="61">
        <f t="shared" si="0"/>
        <v>5192.8017903469372</v>
      </c>
      <c r="R41" s="61">
        <f t="shared" si="6"/>
        <v>-836.8222879269747</v>
      </c>
      <c r="S41" s="62">
        <f t="shared" si="1"/>
        <v>6.2053817940375975</v>
      </c>
      <c r="T41" s="59"/>
      <c r="U41" s="59"/>
      <c r="V41" s="59"/>
    </row>
    <row r="42" spans="7:22" ht="17.5" thickBot="1" x14ac:dyDescent="0.45">
      <c r="G42" s="81" t="s">
        <v>46</v>
      </c>
      <c r="H42" s="82">
        <v>36885</v>
      </c>
      <c r="I42" s="83">
        <v>2341.69995117187</v>
      </c>
      <c r="J42" s="84">
        <v>7.1149135185703463</v>
      </c>
      <c r="K42" s="85">
        <f t="shared" si="2"/>
        <v>102.2998008442225</v>
      </c>
      <c r="L42" s="86"/>
      <c r="M42" s="82">
        <v>36885</v>
      </c>
      <c r="N42" s="77">
        <f t="shared" si="4"/>
        <v>4991.25037974517</v>
      </c>
      <c r="O42" s="77">
        <f t="shared" si="5"/>
        <v>0</v>
      </c>
      <c r="P42" s="77">
        <f t="shared" si="3"/>
        <v>0</v>
      </c>
      <c r="Q42" s="87">
        <f t="shared" si="0"/>
        <v>4991.25037974517</v>
      </c>
      <c r="R42" s="61">
        <f t="shared" si="6"/>
        <v>-837.78840937592304</v>
      </c>
      <c r="S42" s="88">
        <f t="shared" si="1"/>
        <v>5.9576503134761705</v>
      </c>
      <c r="T42" s="86"/>
      <c r="U42" s="86"/>
      <c r="V42" s="86"/>
    </row>
    <row r="43" spans="7:22" ht="17.5" thickTop="1" x14ac:dyDescent="0.4">
      <c r="G43" s="64"/>
      <c r="H43" s="74">
        <v>36892</v>
      </c>
      <c r="I43" s="75">
        <v>2267.85009765625</v>
      </c>
      <c r="J43" s="70">
        <v>6.6661495162823687</v>
      </c>
      <c r="K43" s="76">
        <f t="shared" si="2"/>
        <v>102.35796852084717</v>
      </c>
      <c r="L43" s="59"/>
      <c r="M43" s="74">
        <v>36892</v>
      </c>
      <c r="N43" s="77">
        <f t="shared" si="4"/>
        <v>4833.8420366226865</v>
      </c>
      <c r="O43" s="77">
        <f t="shared" si="5"/>
        <v>0</v>
      </c>
      <c r="P43" s="77">
        <f t="shared" si="3"/>
        <v>0</v>
      </c>
      <c r="Q43" s="61">
        <f t="shared" si="0"/>
        <v>4833.8420366226865</v>
      </c>
      <c r="R43" s="61">
        <f t="shared" si="6"/>
        <v>-838.75564622376498</v>
      </c>
      <c r="S43" s="62">
        <f t="shared" si="1"/>
        <v>5.763111173540886</v>
      </c>
      <c r="T43" s="59"/>
      <c r="U43" s="59"/>
      <c r="V43" s="59"/>
    </row>
    <row r="44" spans="7:22" x14ac:dyDescent="0.4">
      <c r="G44" s="64"/>
      <c r="H44" s="74">
        <v>36899</v>
      </c>
      <c r="I44" s="75">
        <v>2506.05004882812</v>
      </c>
      <c r="J44" s="70">
        <v>8.0664858885354231</v>
      </c>
      <c r="K44" s="76">
        <f t="shared" si="2"/>
        <v>102.41616927161836</v>
      </c>
      <c r="L44" s="59"/>
      <c r="M44" s="74">
        <v>36899</v>
      </c>
      <c r="N44" s="77">
        <f t="shared" si="4"/>
        <v>5341.5567829747542</v>
      </c>
      <c r="O44" s="77">
        <f t="shared" si="5"/>
        <v>0</v>
      </c>
      <c r="P44" s="77">
        <f t="shared" si="3"/>
        <v>0</v>
      </c>
      <c r="Q44" s="61">
        <f t="shared" si="0"/>
        <v>5341.5567829747542</v>
      </c>
      <c r="R44" s="61">
        <f t="shared" si="6"/>
        <v>-839.72399975824203</v>
      </c>
      <c r="S44" s="62">
        <f t="shared" si="1"/>
        <v>6.3610862432330117</v>
      </c>
      <c r="T44" s="59"/>
      <c r="U44" s="59"/>
      <c r="V44" s="59"/>
    </row>
    <row r="45" spans="7:22" x14ac:dyDescent="0.4">
      <c r="G45" s="59"/>
      <c r="H45" s="74">
        <v>36906</v>
      </c>
      <c r="I45" s="75">
        <v>2655.77001953125</v>
      </c>
      <c r="J45" s="70">
        <v>9.0303246047442123</v>
      </c>
      <c r="K45" s="76">
        <f t="shared" si="2"/>
        <v>102.47440311534206</v>
      </c>
      <c r="L45" s="59"/>
      <c r="M45" s="74">
        <v>36906</v>
      </c>
      <c r="N45" s="77">
        <f t="shared" si="4"/>
        <v>5660.6795895723553</v>
      </c>
      <c r="O45" s="77">
        <f t="shared" si="5"/>
        <v>0</v>
      </c>
      <c r="P45" s="77">
        <f t="shared" si="3"/>
        <v>0</v>
      </c>
      <c r="Q45" s="61">
        <f t="shared" si="0"/>
        <v>5660.6795895723553</v>
      </c>
      <c r="R45" s="61">
        <f t="shared" si="6"/>
        <v>-840.69347126858247</v>
      </c>
      <c r="S45" s="62">
        <f t="shared" si="1"/>
        <v>6.7333454856388393</v>
      </c>
      <c r="T45" s="59"/>
      <c r="U45" s="59"/>
      <c r="V45" s="59"/>
    </row>
    <row r="46" spans="7:22" x14ac:dyDescent="0.4">
      <c r="G46" s="59"/>
      <c r="H46" s="74">
        <v>36913</v>
      </c>
      <c r="I46" s="75">
        <v>2631.78002929687</v>
      </c>
      <c r="J46" s="70">
        <v>8.8671799066055303</v>
      </c>
      <c r="K46" s="76">
        <f t="shared" si="2"/>
        <v>102.53267007083491</v>
      </c>
      <c r="L46" s="59"/>
      <c r="M46" s="74">
        <v>36913</v>
      </c>
      <c r="N46" s="77">
        <f t="shared" si="4"/>
        <v>5609.5457763750201</v>
      </c>
      <c r="O46" s="77">
        <f t="shared" si="5"/>
        <v>0</v>
      </c>
      <c r="P46" s="77">
        <f t="shared" si="3"/>
        <v>0</v>
      </c>
      <c r="Q46" s="61">
        <f t="shared" si="0"/>
        <v>5609.5457763750201</v>
      </c>
      <c r="R46" s="61">
        <f t="shared" si="6"/>
        <v>-841.66406204550287</v>
      </c>
      <c r="S46" s="62">
        <f t="shared" si="1"/>
        <v>6.6648274879909879</v>
      </c>
      <c r="T46" s="59"/>
      <c r="U46" s="59"/>
      <c r="V46" s="59"/>
    </row>
    <row r="47" spans="7:22" x14ac:dyDescent="0.4">
      <c r="G47" s="59"/>
      <c r="H47" s="74">
        <v>36920</v>
      </c>
      <c r="I47" s="75">
        <v>2472.17993164062</v>
      </c>
      <c r="J47" s="70">
        <v>7.7917079725716816</v>
      </c>
      <c r="K47" s="76">
        <f t="shared" si="2"/>
        <v>102.59097015692427</v>
      </c>
      <c r="L47" s="59"/>
      <c r="M47" s="74">
        <v>36920</v>
      </c>
      <c r="N47" s="77">
        <f t="shared" si="4"/>
        <v>5269.3638296506006</v>
      </c>
      <c r="O47" s="77">
        <f t="shared" si="5"/>
        <v>0</v>
      </c>
      <c r="P47" s="77">
        <f t="shared" si="3"/>
        <v>0</v>
      </c>
      <c r="Q47" s="61">
        <f t="shared" si="0"/>
        <v>5269.3638296506006</v>
      </c>
      <c r="R47" s="61">
        <f t="shared" si="6"/>
        <v>-842.63577338121013</v>
      </c>
      <c r="S47" s="62">
        <f t="shared" si="1"/>
        <v>6.2534300063079922</v>
      </c>
      <c r="T47" s="59"/>
      <c r="U47" s="59"/>
      <c r="V47" s="59"/>
    </row>
    <row r="48" spans="7:22" x14ac:dyDescent="0.4">
      <c r="G48" s="59"/>
      <c r="H48" s="74">
        <v>36927</v>
      </c>
      <c r="I48" s="75">
        <v>2261.77001953125</v>
      </c>
      <c r="J48" s="70">
        <v>6.4653865598720088</v>
      </c>
      <c r="K48" s="76">
        <f t="shared" si="2"/>
        <v>102.6493033924482</v>
      </c>
      <c r="L48" s="59"/>
      <c r="M48" s="74">
        <v>36927</v>
      </c>
      <c r="N48" s="77">
        <f t="shared" si="4"/>
        <v>4820.8825657754069</v>
      </c>
      <c r="O48" s="77">
        <f t="shared" si="5"/>
        <v>0</v>
      </c>
      <c r="P48" s="77">
        <f t="shared" si="3"/>
        <v>0</v>
      </c>
      <c r="Q48" s="61">
        <f t="shared" si="0"/>
        <v>4820.8825657754069</v>
      </c>
      <c r="R48" s="61">
        <f t="shared" si="6"/>
        <v>-843.60860656940281</v>
      </c>
      <c r="S48" s="62">
        <f t="shared" si="1"/>
        <v>5.7145962336490195</v>
      </c>
      <c r="T48" s="59"/>
      <c r="U48" s="59"/>
      <c r="V48" s="59"/>
    </row>
    <row r="49" spans="7:22" x14ac:dyDescent="0.4">
      <c r="G49" s="59"/>
      <c r="H49" s="74">
        <v>36934</v>
      </c>
      <c r="I49" s="75">
        <v>2212.51000976562</v>
      </c>
      <c r="J49" s="70">
        <v>6.1837619894447524</v>
      </c>
      <c r="K49" s="76">
        <f t="shared" si="2"/>
        <v>102.70766979625549</v>
      </c>
      <c r="L49" s="59"/>
      <c r="M49" s="74">
        <v>36934</v>
      </c>
      <c r="N49" s="77">
        <f t="shared" si="4"/>
        <v>4715.8866023404207</v>
      </c>
      <c r="O49" s="77">
        <f t="shared" si="5"/>
        <v>0</v>
      </c>
      <c r="P49" s="77">
        <f t="shared" si="3"/>
        <v>0</v>
      </c>
      <c r="Q49" s="61">
        <f t="shared" si="0"/>
        <v>4715.8866023404207</v>
      </c>
      <c r="R49" s="61">
        <f t="shared" si="6"/>
        <v>-844.58256290527322</v>
      </c>
      <c r="S49" s="62">
        <f t="shared" si="1"/>
        <v>5.5836892797292403</v>
      </c>
      <c r="T49" s="59"/>
      <c r="U49" s="59"/>
      <c r="V49" s="59"/>
    </row>
    <row r="50" spans="7:22" x14ac:dyDescent="0.4">
      <c r="G50" s="59"/>
      <c r="H50" s="74">
        <v>36941</v>
      </c>
      <c r="I50" s="75">
        <v>2056.06005859375</v>
      </c>
      <c r="J50" s="70">
        <v>5.3092355402653579</v>
      </c>
      <c r="K50" s="76">
        <f t="shared" si="2"/>
        <v>102.7660693872056</v>
      </c>
      <c r="L50" s="59"/>
      <c r="M50" s="74">
        <v>36941</v>
      </c>
      <c r="N50" s="77">
        <f t="shared" si="4"/>
        <v>4382.4190811035824</v>
      </c>
      <c r="O50" s="77">
        <f t="shared" si="5"/>
        <v>0</v>
      </c>
      <c r="P50" s="77">
        <f t="shared" si="3"/>
        <v>0</v>
      </c>
      <c r="Q50" s="61">
        <f t="shared" si="0"/>
        <v>4382.4190811035824</v>
      </c>
      <c r="R50" s="61">
        <f t="shared" si="6"/>
        <v>-845.55764368550899</v>
      </c>
      <c r="S50" s="62">
        <f t="shared" si="1"/>
        <v>5.1828744188297469</v>
      </c>
      <c r="T50" s="59"/>
      <c r="U50" s="59"/>
      <c r="V50" s="59"/>
    </row>
    <row r="51" spans="7:22" x14ac:dyDescent="0.4">
      <c r="G51" s="59"/>
      <c r="H51" s="74">
        <v>36948</v>
      </c>
      <c r="I51" s="75">
        <v>1881.33996582031</v>
      </c>
      <c r="J51" s="70">
        <v>4.4068979628449174</v>
      </c>
      <c r="K51" s="76">
        <f t="shared" si="2"/>
        <v>102.82450218416876</v>
      </c>
      <c r="L51" s="59"/>
      <c r="M51" s="74">
        <v>36948</v>
      </c>
      <c r="N51" s="77">
        <f t="shared" si="4"/>
        <v>4010.0094011323599</v>
      </c>
      <c r="O51" s="77">
        <f t="shared" si="5"/>
        <v>0</v>
      </c>
      <c r="P51" s="77">
        <f t="shared" si="3"/>
        <v>0</v>
      </c>
      <c r="Q51" s="61">
        <f t="shared" si="0"/>
        <v>4010.0094011323599</v>
      </c>
      <c r="R51" s="61">
        <f t="shared" si="6"/>
        <v>-846.53385020829467</v>
      </c>
      <c r="S51" s="62">
        <f t="shared" si="1"/>
        <v>4.7369746645638253</v>
      </c>
      <c r="T51" s="59"/>
      <c r="U51" s="59"/>
      <c r="V51" s="59"/>
    </row>
    <row r="52" spans="7:22" x14ac:dyDescent="0.4">
      <c r="G52" s="59"/>
      <c r="H52" s="74">
        <v>36955</v>
      </c>
      <c r="I52" s="75">
        <v>1813.02001953125</v>
      </c>
      <c r="J52" s="70">
        <v>4.0868292484255582</v>
      </c>
      <c r="K52" s="76">
        <f t="shared" si="2"/>
        <v>102.88296820602591</v>
      </c>
      <c r="L52" s="59"/>
      <c r="M52" s="74">
        <v>36955</v>
      </c>
      <c r="N52" s="77">
        <f t="shared" si="4"/>
        <v>3864.3878591031212</v>
      </c>
      <c r="O52" s="77">
        <f t="shared" si="5"/>
        <v>0</v>
      </c>
      <c r="P52" s="77">
        <f t="shared" si="3"/>
        <v>0</v>
      </c>
      <c r="Q52" s="61">
        <f t="shared" si="0"/>
        <v>3864.3878591031212</v>
      </c>
      <c r="R52" s="61">
        <f t="shared" si="6"/>
        <v>-847.51118377331363</v>
      </c>
      <c r="S52" s="62">
        <f t="shared" si="1"/>
        <v>4.5596895157158661</v>
      </c>
      <c r="T52" s="59"/>
      <c r="U52" s="59"/>
      <c r="V52" s="59"/>
    </row>
    <row r="53" spans="7:22" x14ac:dyDescent="0.4">
      <c r="G53" s="59"/>
      <c r="H53" s="74">
        <v>36962</v>
      </c>
      <c r="I53" s="75">
        <v>1647.51000976562</v>
      </c>
      <c r="J53" s="70">
        <v>3.3406586143117001</v>
      </c>
      <c r="K53" s="76">
        <f t="shared" si="2"/>
        <v>102.94146747166872</v>
      </c>
      <c r="L53" s="59"/>
      <c r="M53" s="74">
        <v>36962</v>
      </c>
      <c r="N53" s="77">
        <f t="shared" si="4"/>
        <v>3511.6091443574869</v>
      </c>
      <c r="O53" s="77">
        <f t="shared" si="5"/>
        <v>0</v>
      </c>
      <c r="P53" s="77">
        <f t="shared" si="3"/>
        <v>0</v>
      </c>
      <c r="Q53" s="61">
        <f t="shared" si="0"/>
        <v>3511.6091443574869</v>
      </c>
      <c r="R53" s="61">
        <f t="shared" si="6"/>
        <v>-848.48964568174983</v>
      </c>
      <c r="S53" s="62">
        <f t="shared" si="1"/>
        <v>4.1386588065384782</v>
      </c>
      <c r="T53" s="59"/>
      <c r="U53" s="59"/>
      <c r="V53" s="59"/>
    </row>
    <row r="54" spans="7:22" x14ac:dyDescent="0.4">
      <c r="G54" s="59"/>
      <c r="H54" s="74">
        <v>36969</v>
      </c>
      <c r="I54" s="75">
        <v>1705.02001953125</v>
      </c>
      <c r="J54" s="70">
        <v>3.573884887164553</v>
      </c>
      <c r="K54" s="76">
        <f t="shared" si="2"/>
        <v>102.99999999999962</v>
      </c>
      <c r="L54" s="59"/>
      <c r="M54" s="74">
        <v>36969</v>
      </c>
      <c r="N54" s="77">
        <f t="shared" si="4"/>
        <v>3634.1896901435516</v>
      </c>
      <c r="O54" s="77">
        <f t="shared" si="5"/>
        <v>0</v>
      </c>
      <c r="P54" s="77">
        <f t="shared" si="3"/>
        <v>0</v>
      </c>
      <c r="Q54" s="61">
        <f t="shared" si="0"/>
        <v>3634.1896901435516</v>
      </c>
      <c r="R54" s="61">
        <f t="shared" si="6"/>
        <v>-849.46923723628936</v>
      </c>
      <c r="S54" s="62">
        <f t="shared" si="1"/>
        <v>4.2781886981184005</v>
      </c>
      <c r="T54" s="59"/>
      <c r="U54" s="59"/>
      <c r="V54" s="59"/>
    </row>
    <row r="55" spans="7:22" x14ac:dyDescent="0.4">
      <c r="G55" s="59"/>
      <c r="H55" s="74">
        <v>36976</v>
      </c>
      <c r="I55" s="75">
        <v>1573.25</v>
      </c>
      <c r="J55" s="70">
        <v>3.0214797822513781</v>
      </c>
      <c r="K55" s="76">
        <f t="shared" si="2"/>
        <v>103.05856580993176</v>
      </c>
      <c r="L55" s="59"/>
      <c r="M55" s="74">
        <v>36976</v>
      </c>
      <c r="N55" s="77">
        <f t="shared" si="4"/>
        <v>3353.3265677374361</v>
      </c>
      <c r="O55" s="77">
        <f t="shared" si="5"/>
        <v>0</v>
      </c>
      <c r="P55" s="77">
        <f t="shared" si="3"/>
        <v>0</v>
      </c>
      <c r="Q55" s="61">
        <f t="shared" si="0"/>
        <v>3353.3265677374361</v>
      </c>
      <c r="R55" s="61">
        <f t="shared" si="6"/>
        <v>-850.44995974112226</v>
      </c>
      <c r="S55" s="62">
        <f t="shared" si="1"/>
        <v>3.9430027943774513</v>
      </c>
      <c r="T55" s="59"/>
      <c r="U55" s="59"/>
      <c r="V55" s="59"/>
    </row>
    <row r="56" spans="7:22" x14ac:dyDescent="0.4">
      <c r="G56" s="59"/>
      <c r="H56" s="74">
        <v>36983</v>
      </c>
      <c r="I56" s="75">
        <v>1448.16003417968</v>
      </c>
      <c r="J56" s="70">
        <v>2.5410007704114119</v>
      </c>
      <c r="K56" s="76">
        <f t="shared" si="2"/>
        <v>103.11716492038909</v>
      </c>
      <c r="L56" s="59"/>
      <c r="M56" s="74">
        <v>36983</v>
      </c>
      <c r="N56" s="77">
        <f t="shared" si="4"/>
        <v>3086.7017428573172</v>
      </c>
      <c r="O56" s="77">
        <f t="shared" si="5"/>
        <v>0</v>
      </c>
      <c r="P56" s="77">
        <f t="shared" si="3"/>
        <v>0</v>
      </c>
      <c r="Q56" s="61">
        <f t="shared" si="0"/>
        <v>3086.7017428573172</v>
      </c>
      <c r="R56" s="61">
        <f t="shared" si="6"/>
        <v>-851.43181450194436</v>
      </c>
      <c r="S56" s="62">
        <f t="shared" si="1"/>
        <v>3.6253070302087806</v>
      </c>
      <c r="T56" s="59"/>
      <c r="U56" s="59"/>
      <c r="V56" s="59"/>
    </row>
    <row r="57" spans="7:22" x14ac:dyDescent="0.4">
      <c r="G57" s="59"/>
      <c r="H57" s="74">
        <v>36990</v>
      </c>
      <c r="I57" s="75">
        <v>1714.2900390625</v>
      </c>
      <c r="J57" s="70">
        <v>3.4749259326534392</v>
      </c>
      <c r="K57" s="76">
        <f t="shared" si="2"/>
        <v>103.17579735030627</v>
      </c>
      <c r="L57" s="59"/>
      <c r="M57" s="74">
        <v>36990</v>
      </c>
      <c r="N57" s="77">
        <f t="shared" si="4"/>
        <v>3653.948407942748</v>
      </c>
      <c r="O57" s="77">
        <f t="shared" si="5"/>
        <v>0</v>
      </c>
      <c r="P57" s="77">
        <f t="shared" si="3"/>
        <v>0</v>
      </c>
      <c r="Q57" s="61">
        <f t="shared" si="0"/>
        <v>3653.948407942748</v>
      </c>
      <c r="R57" s="61">
        <f t="shared" si="6"/>
        <v>-852.41480282595887</v>
      </c>
      <c r="S57" s="62">
        <f t="shared" si="1"/>
        <v>4.2865848831214981</v>
      </c>
      <c r="T57" s="59"/>
      <c r="U57" s="59"/>
      <c r="V57" s="59"/>
    </row>
    <row r="58" spans="7:22" x14ac:dyDescent="0.4">
      <c r="G58" s="59"/>
      <c r="H58" s="74">
        <v>36997</v>
      </c>
      <c r="I58" s="75">
        <v>1933.56994628906</v>
      </c>
      <c r="J58" s="70">
        <v>4.3639020321098894</v>
      </c>
      <c r="K58" s="76">
        <f t="shared" si="2"/>
        <v>103.23446311862875</v>
      </c>
      <c r="L58" s="59"/>
      <c r="M58" s="74">
        <v>36997</v>
      </c>
      <c r="N58" s="77">
        <f t="shared" si="4"/>
        <v>4121.3357517684744</v>
      </c>
      <c r="O58" s="77">
        <f t="shared" si="5"/>
        <v>0</v>
      </c>
      <c r="P58" s="77">
        <f t="shared" si="3"/>
        <v>0</v>
      </c>
      <c r="Q58" s="61">
        <f t="shared" si="0"/>
        <v>4121.3357517684744</v>
      </c>
      <c r="R58" s="61">
        <f t="shared" si="6"/>
        <v>-853.3989260218782</v>
      </c>
      <c r="S58" s="62">
        <f t="shared" si="1"/>
        <v>4.8293191215743549</v>
      </c>
      <c r="T58" s="59"/>
      <c r="U58" s="59"/>
      <c r="V58" s="59"/>
    </row>
    <row r="59" spans="7:22" x14ac:dyDescent="0.4">
      <c r="G59" s="59"/>
      <c r="H59" s="74">
        <v>37004</v>
      </c>
      <c r="I59" s="75">
        <v>1810.46997070312</v>
      </c>
      <c r="J59" s="70">
        <v>3.808249794503324</v>
      </c>
      <c r="K59" s="76">
        <f t="shared" si="2"/>
        <v>103.29316224431277</v>
      </c>
      <c r="L59" s="59"/>
      <c r="M59" s="74">
        <v>37004</v>
      </c>
      <c r="N59" s="77">
        <f t="shared" si="4"/>
        <v>3858.952520482816</v>
      </c>
      <c r="O59" s="77">
        <f t="shared" si="5"/>
        <v>0</v>
      </c>
      <c r="P59" s="77">
        <f t="shared" si="3"/>
        <v>0</v>
      </c>
      <c r="Q59" s="61">
        <f t="shared" si="0"/>
        <v>3858.952520482816</v>
      </c>
      <c r="R59" s="61">
        <f t="shared" si="6"/>
        <v>-854.38418539992563</v>
      </c>
      <c r="S59" s="62">
        <f t="shared" si="1"/>
        <v>4.5166478809254791</v>
      </c>
      <c r="T59" s="59"/>
      <c r="U59" s="59"/>
      <c r="V59" s="59"/>
    </row>
    <row r="60" spans="7:22" x14ac:dyDescent="0.4">
      <c r="G60" s="59"/>
      <c r="H60" s="74">
        <v>37011</v>
      </c>
      <c r="I60" s="75">
        <v>1924.11999511718</v>
      </c>
      <c r="J60" s="70">
        <v>4.2863661832021709</v>
      </c>
      <c r="K60" s="76">
        <f t="shared" si="2"/>
        <v>103.3518947463253</v>
      </c>
      <c r="L60" s="59"/>
      <c r="M60" s="74">
        <v>37011</v>
      </c>
      <c r="N60" s="77">
        <f t="shared" si="4"/>
        <v>4101.1935160599178</v>
      </c>
      <c r="O60" s="77">
        <f t="shared" si="5"/>
        <v>0</v>
      </c>
      <c r="P60" s="77">
        <f t="shared" si="3"/>
        <v>0</v>
      </c>
      <c r="Q60" s="61">
        <f t="shared" si="0"/>
        <v>4101.1935160599178</v>
      </c>
      <c r="R60" s="61">
        <f t="shared" si="6"/>
        <v>-855.37058227183718</v>
      </c>
      <c r="S60" s="62">
        <f t="shared" si="1"/>
        <v>4.7946394241981967</v>
      </c>
      <c r="T60" s="59"/>
      <c r="U60" s="59"/>
      <c r="V60" s="59"/>
    </row>
    <row r="61" spans="7:22" x14ac:dyDescent="0.4">
      <c r="G61" s="59"/>
      <c r="H61" s="74">
        <v>37018</v>
      </c>
      <c r="I61" s="75">
        <v>1821.19995117187</v>
      </c>
      <c r="J61" s="70">
        <v>3.8278157839959182</v>
      </c>
      <c r="K61" s="76">
        <f t="shared" si="2"/>
        <v>103.41066064364415</v>
      </c>
      <c r="L61" s="59"/>
      <c r="M61" s="74">
        <v>37018</v>
      </c>
      <c r="N61" s="77">
        <f t="shared" si="4"/>
        <v>3881.8230932316883</v>
      </c>
      <c r="O61" s="77">
        <f t="shared" si="5"/>
        <v>0</v>
      </c>
      <c r="P61" s="77">
        <f t="shared" si="3"/>
        <v>0</v>
      </c>
      <c r="Q61" s="61">
        <f t="shared" si="0"/>
        <v>3881.8230932316883</v>
      </c>
      <c r="R61" s="61">
        <f t="shared" si="6"/>
        <v>-856.3581179508634</v>
      </c>
      <c r="S61" s="62">
        <f t="shared" si="1"/>
        <v>4.5329436503974634</v>
      </c>
      <c r="T61" s="59"/>
      <c r="U61" s="59"/>
      <c r="V61" s="59"/>
    </row>
    <row r="62" spans="7:22" x14ac:dyDescent="0.4">
      <c r="G62" s="59"/>
      <c r="H62" s="74">
        <v>37025</v>
      </c>
      <c r="I62" s="75">
        <v>1927.68994140625</v>
      </c>
      <c r="J62" s="70">
        <v>4.2754591799826587</v>
      </c>
      <c r="K62" s="76">
        <f t="shared" si="2"/>
        <v>103.46945995525788</v>
      </c>
      <c r="L62" s="59"/>
      <c r="M62" s="74">
        <v>37025</v>
      </c>
      <c r="N62" s="77">
        <f t="shared" si="4"/>
        <v>4108.8027299398063</v>
      </c>
      <c r="O62" s="77">
        <f t="shared" si="5"/>
        <v>0</v>
      </c>
      <c r="P62" s="77">
        <f t="shared" si="3"/>
        <v>0</v>
      </c>
      <c r="Q62" s="61">
        <f t="shared" si="0"/>
        <v>4108.8027299398063</v>
      </c>
      <c r="R62" s="61">
        <f t="shared" si="6"/>
        <v>-857.34679375177075</v>
      </c>
      <c r="S62" s="62">
        <f t="shared" si="1"/>
        <v>4.7924629331843462</v>
      </c>
      <c r="T62" s="59"/>
      <c r="U62" s="59"/>
      <c r="V62" s="59"/>
    </row>
    <row r="63" spans="7:22" x14ac:dyDescent="0.4">
      <c r="G63" s="59"/>
      <c r="H63" s="74">
        <v>37032</v>
      </c>
      <c r="I63" s="75">
        <v>1960.73999023437</v>
      </c>
      <c r="J63" s="70">
        <v>4.4220638093121867</v>
      </c>
      <c r="K63" s="76">
        <f t="shared" si="2"/>
        <v>103.52829270016586</v>
      </c>
      <c r="L63" s="59"/>
      <c r="M63" s="74">
        <v>37032</v>
      </c>
      <c r="N63" s="77">
        <f t="shared" si="4"/>
        <v>4179.2477366458952</v>
      </c>
      <c r="O63" s="77">
        <f t="shared" si="5"/>
        <v>0</v>
      </c>
      <c r="P63" s="77">
        <f t="shared" si="3"/>
        <v>0</v>
      </c>
      <c r="Q63" s="61">
        <f t="shared" si="0"/>
        <v>4179.2477366458952</v>
      </c>
      <c r="R63" s="61">
        <f t="shared" si="6"/>
        <v>-858.33661099084372</v>
      </c>
      <c r="S63" s="62">
        <f t="shared" si="1"/>
        <v>4.8690078963560337</v>
      </c>
      <c r="T63" s="59"/>
      <c r="U63" s="59"/>
      <c r="V63" s="59"/>
    </row>
    <row r="64" spans="7:22" x14ac:dyDescent="0.4">
      <c r="G64" s="59"/>
      <c r="H64" s="74">
        <v>37039</v>
      </c>
      <c r="I64" s="75">
        <v>1840.82995605468</v>
      </c>
      <c r="J64" s="70">
        <v>3.8811967640534091</v>
      </c>
      <c r="K64" s="76">
        <f t="shared" si="2"/>
        <v>103.58715889737827</v>
      </c>
      <c r="L64" s="59"/>
      <c r="M64" s="74">
        <v>37039</v>
      </c>
      <c r="N64" s="77">
        <f t="shared" si="4"/>
        <v>3923.663752312154</v>
      </c>
      <c r="O64" s="77">
        <f t="shared" si="5"/>
        <v>0</v>
      </c>
      <c r="P64" s="77">
        <f t="shared" si="3"/>
        <v>0</v>
      </c>
      <c r="Q64" s="61">
        <f t="shared" si="0"/>
        <v>3923.663752312154</v>
      </c>
      <c r="R64" s="61">
        <f t="shared" si="6"/>
        <v>-859.3275709858865</v>
      </c>
      <c r="S64" s="62">
        <f t="shared" si="1"/>
        <v>4.565969817319635</v>
      </c>
      <c r="T64" s="59"/>
      <c r="U64" s="59"/>
      <c r="V64" s="59"/>
    </row>
    <row r="65" spans="1:22" x14ac:dyDescent="0.4">
      <c r="G65" s="59"/>
      <c r="H65" s="74">
        <v>37046</v>
      </c>
      <c r="I65" s="75">
        <v>1896.21997070312</v>
      </c>
      <c r="J65" s="70">
        <v>4.1147648292701939</v>
      </c>
      <c r="K65" s="76">
        <f t="shared" si="2"/>
        <v>103.64605856591609</v>
      </c>
      <c r="L65" s="59"/>
      <c r="M65" s="74">
        <v>37046</v>
      </c>
      <c r="N65" s="77">
        <f t="shared" si="4"/>
        <v>4041.7256037076595</v>
      </c>
      <c r="O65" s="77">
        <f t="shared" si="5"/>
        <v>0</v>
      </c>
      <c r="P65" s="77">
        <f t="shared" si="3"/>
        <v>0</v>
      </c>
      <c r="Q65" s="61">
        <f t="shared" si="0"/>
        <v>4041.7256037076595</v>
      </c>
      <c r="R65" s="61">
        <f t="shared" si="6"/>
        <v>-860.3196750562247</v>
      </c>
      <c r="S65" s="62">
        <f t="shared" si="1"/>
        <v>4.6979346409153315</v>
      </c>
      <c r="T65" s="59"/>
      <c r="U65" s="59"/>
      <c r="V65" s="59"/>
    </row>
    <row r="66" spans="1:22" x14ac:dyDescent="0.4">
      <c r="G66" s="59"/>
      <c r="H66" s="74">
        <v>37053</v>
      </c>
      <c r="I66" s="75">
        <v>1701.53002929687</v>
      </c>
      <c r="J66" s="70">
        <v>3.269817158759095</v>
      </c>
      <c r="K66" s="76">
        <f t="shared" si="2"/>
        <v>103.70499172481112</v>
      </c>
      <c r="L66" s="59"/>
      <c r="M66" s="74">
        <v>37053</v>
      </c>
      <c r="N66" s="77">
        <f t="shared" si="4"/>
        <v>3626.7508997579866</v>
      </c>
      <c r="O66" s="77">
        <f t="shared" si="5"/>
        <v>0</v>
      </c>
      <c r="P66" s="77">
        <f t="shared" si="3"/>
        <v>0</v>
      </c>
      <c r="Q66" s="61">
        <f t="shared" ref="Q66:Q129" si="7">SUM(N66:P66)</f>
        <v>3626.7508997579866</v>
      </c>
      <c r="R66" s="61">
        <f t="shared" si="6"/>
        <v>-861.31292452270714</v>
      </c>
      <c r="S66" s="62">
        <f t="shared" ref="S66:S129" si="8">Q66/-R66</f>
        <v>4.2107238803687235</v>
      </c>
      <c r="T66" s="59"/>
      <c r="U66" s="59"/>
      <c r="V66" s="59"/>
    </row>
    <row r="67" spans="1:22" ht="17.5" customHeight="1" x14ac:dyDescent="0.4">
      <c r="A67" s="4"/>
      <c r="G67" s="59"/>
      <c r="H67" s="74">
        <v>37060</v>
      </c>
      <c r="I67" s="75">
        <v>1727.46997070312</v>
      </c>
      <c r="J67" s="70">
        <v>3.3695143301835828</v>
      </c>
      <c r="K67" s="76">
        <f t="shared" ref="K67:K130" si="9">K66*(1+Tbill_YTM)^(1/52)</f>
        <v>103.76395839310598</v>
      </c>
      <c r="L67" s="76"/>
      <c r="M67" s="74">
        <v>37060</v>
      </c>
      <c r="N67" s="77">
        <f t="shared" si="4"/>
        <v>3682.0409647083316</v>
      </c>
      <c r="O67" s="77">
        <f t="shared" si="5"/>
        <v>0</v>
      </c>
      <c r="P67" s="77">
        <f t="shared" ref="P67:P130" si="10">IF(YEAR(M67)&lt;&gt;YEAR(M66), Q66*$C$7, P66)*(1+Tbill_YTM)^(1/52)</f>
        <v>0</v>
      </c>
      <c r="Q67" s="61">
        <f t="shared" si="7"/>
        <v>3682.0409647083316</v>
      </c>
      <c r="R67" s="61">
        <f t="shared" si="6"/>
        <v>-862.30732070770739</v>
      </c>
      <c r="S67" s="62">
        <f t="shared" si="8"/>
        <v>4.2699869017538088</v>
      </c>
      <c r="T67" s="59"/>
      <c r="U67" s="59"/>
      <c r="V67" s="59"/>
    </row>
    <row r="68" spans="1:22" ht="17.5" customHeight="1" x14ac:dyDescent="0.4">
      <c r="G68" s="59"/>
      <c r="H68" s="74">
        <v>37067</v>
      </c>
      <c r="I68" s="75">
        <v>1830.18994140625</v>
      </c>
      <c r="J68" s="70">
        <v>3.7702349437400162</v>
      </c>
      <c r="K68" s="76">
        <f t="shared" si="9"/>
        <v>103.82295858985412</v>
      </c>
      <c r="L68" s="59"/>
      <c r="M68" s="74">
        <v>37067</v>
      </c>
      <c r="N68" s="77">
        <f t="shared" ref="N68:N131" si="11">IF(YEAR(M68)&lt;&gt;YEAR(M67), Q67*$C$5, N67)*(I68/I67)</f>
        <v>3900.9849385179718</v>
      </c>
      <c r="O68" s="77">
        <f t="shared" ref="O68:O131" si="12">IF(YEAR(M68)&lt;&gt;YEAR(M67), Q67*$C$6, O67)*(J68/J67)</f>
        <v>0</v>
      </c>
      <c r="P68" s="77">
        <f t="shared" si="10"/>
        <v>0</v>
      </c>
      <c r="Q68" s="61">
        <f t="shared" si="7"/>
        <v>3900.9849385179718</v>
      </c>
      <c r="R68" s="61">
        <f t="shared" ref="R68:R131" si="13">R67*EXP($C$20/52)</f>
        <v>-863.30286493512585</v>
      </c>
      <c r="S68" s="62">
        <f t="shared" si="8"/>
        <v>4.5186748439797162</v>
      </c>
      <c r="T68" s="59"/>
      <c r="U68" s="59"/>
      <c r="V68" s="59"/>
    </row>
    <row r="69" spans="1:22" x14ac:dyDescent="0.4">
      <c r="G69" s="59"/>
      <c r="H69" s="74">
        <v>37074</v>
      </c>
      <c r="I69" s="75">
        <v>1668.58996582031</v>
      </c>
      <c r="J69" s="70">
        <v>3.104435333461856</v>
      </c>
      <c r="K69" s="76">
        <f t="shared" si="9"/>
        <v>103.88199233411983</v>
      </c>
      <c r="L69" s="59"/>
      <c r="M69" s="74">
        <v>37074</v>
      </c>
      <c r="N69" s="77">
        <f t="shared" si="11"/>
        <v>3556.5403229272815</v>
      </c>
      <c r="O69" s="77">
        <f t="shared" si="12"/>
        <v>0</v>
      </c>
      <c r="P69" s="77">
        <f t="shared" si="10"/>
        <v>0</v>
      </c>
      <c r="Q69" s="61">
        <f t="shared" si="7"/>
        <v>3556.5403229272815</v>
      </c>
      <c r="R69" s="61">
        <f t="shared" si="13"/>
        <v>-864.29955853039144</v>
      </c>
      <c r="S69" s="62">
        <f t="shared" si="8"/>
        <v>4.1149394186601596</v>
      </c>
      <c r="T69" s="59"/>
      <c r="U69" s="59"/>
      <c r="V69" s="59"/>
    </row>
    <row r="70" spans="1:22" x14ac:dyDescent="0.4">
      <c r="G70" s="59"/>
      <c r="H70" s="74">
        <v>37081</v>
      </c>
      <c r="I70" s="75">
        <v>1751.10998535156</v>
      </c>
      <c r="J70" s="70">
        <v>3.4114946705049549</v>
      </c>
      <c r="K70" s="76">
        <f t="shared" si="9"/>
        <v>103.94105964497821</v>
      </c>
      <c r="L70" s="59"/>
      <c r="M70" s="74">
        <v>37081</v>
      </c>
      <c r="N70" s="77">
        <f t="shared" si="11"/>
        <v>3732.4288173587788</v>
      </c>
      <c r="O70" s="77">
        <f t="shared" si="12"/>
        <v>0</v>
      </c>
      <c r="P70" s="77">
        <f t="shared" si="10"/>
        <v>0</v>
      </c>
      <c r="Q70" s="61">
        <f t="shared" si="7"/>
        <v>3732.4288173587788</v>
      </c>
      <c r="R70" s="61">
        <f t="shared" si="13"/>
        <v>-865.29740282046328</v>
      </c>
      <c r="S70" s="62">
        <f t="shared" si="8"/>
        <v>4.3134635619993924</v>
      </c>
      <c r="T70" s="59"/>
      <c r="U70" s="59"/>
      <c r="V70" s="59"/>
    </row>
    <row r="71" spans="1:22" x14ac:dyDescent="0.4">
      <c r="G71" s="59"/>
      <c r="H71" s="74">
        <v>37088</v>
      </c>
      <c r="I71" s="75">
        <v>1676.4599609375</v>
      </c>
      <c r="J71" s="70">
        <v>3.120629833262305</v>
      </c>
      <c r="K71" s="76">
        <f t="shared" si="9"/>
        <v>104.00016054151524</v>
      </c>
      <c r="L71" s="59"/>
      <c r="M71" s="74">
        <v>37088</v>
      </c>
      <c r="N71" s="77">
        <f t="shared" si="11"/>
        <v>3573.3149383504101</v>
      </c>
      <c r="O71" s="77">
        <f t="shared" si="12"/>
        <v>0</v>
      </c>
      <c r="P71" s="77">
        <f t="shared" si="10"/>
        <v>0</v>
      </c>
      <c r="Q71" s="61">
        <f t="shared" si="7"/>
        <v>3573.3149383504101</v>
      </c>
      <c r="R71" s="61">
        <f t="shared" si="13"/>
        <v>-866.29639913383232</v>
      </c>
      <c r="S71" s="62">
        <f t="shared" si="8"/>
        <v>4.1248179513653689</v>
      </c>
      <c r="T71" s="59"/>
      <c r="U71" s="59"/>
      <c r="V71" s="59"/>
    </row>
    <row r="72" spans="1:22" x14ac:dyDescent="0.4">
      <c r="G72" s="59"/>
      <c r="H72" s="74">
        <v>37095</v>
      </c>
      <c r="I72" s="75">
        <v>1683.18005371093</v>
      </c>
      <c r="J72" s="70">
        <v>3.145647933878712</v>
      </c>
      <c r="K72" s="76">
        <f t="shared" si="9"/>
        <v>104.05929504282774</v>
      </c>
      <c r="L72" s="59"/>
      <c r="M72" s="74">
        <v>37095</v>
      </c>
      <c r="N72" s="77">
        <f t="shared" si="11"/>
        <v>3587.6385777178366</v>
      </c>
      <c r="O72" s="77">
        <f t="shared" si="12"/>
        <v>0</v>
      </c>
      <c r="P72" s="77">
        <f t="shared" si="10"/>
        <v>0</v>
      </c>
      <c r="Q72" s="61">
        <f t="shared" si="7"/>
        <v>3587.6385777178366</v>
      </c>
      <c r="R72" s="61">
        <f t="shared" si="13"/>
        <v>-867.2965488005234</v>
      </c>
      <c r="S72" s="62">
        <f t="shared" si="8"/>
        <v>4.136576563897969</v>
      </c>
      <c r="T72" s="59"/>
      <c r="U72" s="59"/>
      <c r="V72" s="59"/>
    </row>
    <row r="73" spans="1:22" x14ac:dyDescent="0.4">
      <c r="G73" s="59"/>
      <c r="H73" s="74">
        <v>37102</v>
      </c>
      <c r="I73" s="75">
        <v>1725.90002441406</v>
      </c>
      <c r="J73" s="70">
        <v>3.3053242409753731</v>
      </c>
      <c r="K73" s="76">
        <f t="shared" si="9"/>
        <v>104.1184631680234</v>
      </c>
      <c r="L73" s="59"/>
      <c r="M73" s="74">
        <v>37102</v>
      </c>
      <c r="N73" s="77">
        <f t="shared" si="11"/>
        <v>3678.6946798832714</v>
      </c>
      <c r="O73" s="77">
        <f t="shared" si="12"/>
        <v>0</v>
      </c>
      <c r="P73" s="77">
        <f t="shared" si="10"/>
        <v>0</v>
      </c>
      <c r="Q73" s="61">
        <f t="shared" si="7"/>
        <v>3678.6946798832714</v>
      </c>
      <c r="R73" s="61">
        <f t="shared" si="13"/>
        <v>-868.29785315209699</v>
      </c>
      <c r="S73" s="62">
        <f t="shared" si="8"/>
        <v>4.2366737019202168</v>
      </c>
      <c r="T73" s="59"/>
      <c r="U73" s="59"/>
      <c r="V73" s="59"/>
    </row>
    <row r="74" spans="1:22" x14ac:dyDescent="0.4">
      <c r="E74" s="4"/>
      <c r="F74" s="4"/>
      <c r="G74" s="59"/>
      <c r="H74" s="74">
        <v>37109</v>
      </c>
      <c r="I74" s="75">
        <v>1617.44995117187</v>
      </c>
      <c r="J74" s="70">
        <v>2.889932096642259</v>
      </c>
      <c r="K74" s="76">
        <f t="shared" si="9"/>
        <v>104.17766493622074</v>
      </c>
      <c r="L74" s="59"/>
      <c r="M74" s="74">
        <v>37109</v>
      </c>
      <c r="N74" s="77">
        <f t="shared" si="11"/>
        <v>3447.5371957732405</v>
      </c>
      <c r="O74" s="77">
        <f t="shared" si="12"/>
        <v>0</v>
      </c>
      <c r="P74" s="77">
        <f t="shared" si="10"/>
        <v>0</v>
      </c>
      <c r="Q74" s="61">
        <f t="shared" si="7"/>
        <v>3447.5371957732405</v>
      </c>
      <c r="R74" s="61">
        <f t="shared" si="13"/>
        <v>-869.30031352165065</v>
      </c>
      <c r="S74" s="62">
        <f t="shared" si="8"/>
        <v>3.9658759374039692</v>
      </c>
      <c r="T74" s="59"/>
      <c r="U74" s="59"/>
      <c r="V74" s="59"/>
    </row>
    <row r="75" spans="1:22" x14ac:dyDescent="0.4">
      <c r="B75" s="27"/>
      <c r="C75" s="4"/>
      <c r="D75" s="4"/>
      <c r="G75" s="59"/>
      <c r="H75" s="74">
        <v>37116</v>
      </c>
      <c r="I75" s="75">
        <v>1516.57995605468</v>
      </c>
      <c r="J75" s="70">
        <v>2.5294789818288912</v>
      </c>
      <c r="K75" s="76">
        <f t="shared" si="9"/>
        <v>104.23690036654918</v>
      </c>
      <c r="L75" s="59"/>
      <c r="M75" s="74">
        <v>37116</v>
      </c>
      <c r="N75" s="77">
        <f t="shared" si="11"/>
        <v>3232.5363793015936</v>
      </c>
      <c r="O75" s="77">
        <f t="shared" si="12"/>
        <v>0</v>
      </c>
      <c r="P75" s="77">
        <f t="shared" si="10"/>
        <v>0</v>
      </c>
      <c r="Q75" s="61">
        <f t="shared" si="7"/>
        <v>3232.5363793015936</v>
      </c>
      <c r="R75" s="61">
        <f t="shared" si="13"/>
        <v>-870.30393124382113</v>
      </c>
      <c r="S75" s="62">
        <f t="shared" si="8"/>
        <v>3.7142614933173022</v>
      </c>
      <c r="T75" s="59"/>
      <c r="U75" s="59"/>
      <c r="V75" s="59"/>
    </row>
    <row r="76" spans="1:22" x14ac:dyDescent="0.4">
      <c r="G76" s="59"/>
      <c r="H76" s="74">
        <v>37123</v>
      </c>
      <c r="I76" s="75">
        <v>1579.61999511718</v>
      </c>
      <c r="J76" s="70">
        <v>2.739765888477836</v>
      </c>
      <c r="K76" s="76">
        <f t="shared" si="9"/>
        <v>104.29616947814903</v>
      </c>
      <c r="L76" s="59"/>
      <c r="M76" s="74">
        <v>37123</v>
      </c>
      <c r="N76" s="77">
        <f t="shared" si="11"/>
        <v>3366.9039863694388</v>
      </c>
      <c r="O76" s="77">
        <f t="shared" si="12"/>
        <v>0</v>
      </c>
      <c r="P76" s="77">
        <f t="shared" si="10"/>
        <v>0</v>
      </c>
      <c r="Q76" s="61">
        <f t="shared" si="7"/>
        <v>3366.9039863694388</v>
      </c>
      <c r="R76" s="61">
        <f t="shared" si="13"/>
        <v>-871.30870765478596</v>
      </c>
      <c r="S76" s="62">
        <f t="shared" si="8"/>
        <v>3.8641918263755168</v>
      </c>
      <c r="T76" s="59"/>
      <c r="U76" s="59"/>
      <c r="V76" s="59"/>
    </row>
    <row r="77" spans="1:22" x14ac:dyDescent="0.4">
      <c r="G77" s="59"/>
      <c r="H77" s="74">
        <v>37130</v>
      </c>
      <c r="I77" s="75">
        <v>1469.69995117187</v>
      </c>
      <c r="J77" s="70">
        <v>2.358465084750033</v>
      </c>
      <c r="K77" s="76">
        <f t="shared" si="9"/>
        <v>104.35547229017145</v>
      </c>
      <c r="L77" s="59"/>
      <c r="M77" s="74">
        <v>37130</v>
      </c>
      <c r="N77" s="77">
        <f t="shared" si="11"/>
        <v>3132.6133118493849</v>
      </c>
      <c r="O77" s="77">
        <f t="shared" si="12"/>
        <v>0</v>
      </c>
      <c r="P77" s="77">
        <f t="shared" si="10"/>
        <v>0</v>
      </c>
      <c r="Q77" s="61">
        <f t="shared" si="7"/>
        <v>3132.6133118493849</v>
      </c>
      <c r="R77" s="61">
        <f t="shared" si="13"/>
        <v>-872.31464409226544</v>
      </c>
      <c r="S77" s="62">
        <f t="shared" si="8"/>
        <v>3.5911506622810356</v>
      </c>
      <c r="T77" s="59"/>
      <c r="U77" s="59"/>
      <c r="V77" s="59"/>
    </row>
    <row r="78" spans="1:22" x14ac:dyDescent="0.4">
      <c r="G78" s="59"/>
      <c r="H78" s="74">
        <v>37137</v>
      </c>
      <c r="I78" s="75">
        <v>1354.27001953125</v>
      </c>
      <c r="J78" s="70">
        <v>1.987998360174835</v>
      </c>
      <c r="K78" s="76">
        <f t="shared" si="9"/>
        <v>104.41480882177849</v>
      </c>
      <c r="L78" s="59"/>
      <c r="M78" s="74">
        <v>37137</v>
      </c>
      <c r="N78" s="77">
        <f t="shared" si="11"/>
        <v>2886.5785071568012</v>
      </c>
      <c r="O78" s="77">
        <f t="shared" si="12"/>
        <v>0</v>
      </c>
      <c r="P78" s="77">
        <f t="shared" si="10"/>
        <v>0</v>
      </c>
      <c r="Q78" s="61">
        <f t="shared" si="7"/>
        <v>2886.5785071568012</v>
      </c>
      <c r="R78" s="61">
        <f t="shared" si="13"/>
        <v>-873.32174189552416</v>
      </c>
      <c r="S78" s="62">
        <f t="shared" si="8"/>
        <v>3.3052864353194171</v>
      </c>
      <c r="T78" s="59"/>
      <c r="U78" s="59"/>
      <c r="V78" s="59"/>
    </row>
    <row r="79" spans="1:22" x14ac:dyDescent="0.4">
      <c r="G79" s="59"/>
      <c r="H79" s="74">
        <v>37144</v>
      </c>
      <c r="I79" s="75">
        <v>1365.39001464843</v>
      </c>
      <c r="J79" s="70">
        <v>2.0206455158222112</v>
      </c>
      <c r="K79" s="76">
        <f t="shared" si="9"/>
        <v>104.47417909214313</v>
      </c>
      <c r="L79" s="59"/>
      <c r="M79" s="74">
        <v>37144</v>
      </c>
      <c r="N79" s="77">
        <f t="shared" si="11"/>
        <v>2910.28038229397</v>
      </c>
      <c r="O79" s="77">
        <f t="shared" si="12"/>
        <v>0</v>
      </c>
      <c r="P79" s="77">
        <f t="shared" si="10"/>
        <v>0</v>
      </c>
      <c r="Q79" s="61">
        <f t="shared" si="7"/>
        <v>2910.28038229397</v>
      </c>
      <c r="R79" s="61">
        <f t="shared" si="13"/>
        <v>-874.33000240537308</v>
      </c>
      <c r="S79" s="62">
        <f t="shared" si="8"/>
        <v>3.3285834573759163</v>
      </c>
      <c r="T79" s="59"/>
      <c r="U79" s="59"/>
      <c r="V79" s="59"/>
    </row>
    <row r="80" spans="1:22" x14ac:dyDescent="0.4">
      <c r="G80" s="59"/>
      <c r="H80" s="74">
        <v>37151</v>
      </c>
      <c r="I80" s="75">
        <v>1126.94995117187</v>
      </c>
      <c r="J80" s="70">
        <v>1.31490892790622</v>
      </c>
      <c r="K80" s="76">
        <f t="shared" si="9"/>
        <v>104.53358312044924</v>
      </c>
      <c r="L80" s="59"/>
      <c r="M80" s="74">
        <v>37151</v>
      </c>
      <c r="N80" s="77">
        <f t="shared" si="11"/>
        <v>2402.0538450818617</v>
      </c>
      <c r="O80" s="77">
        <f t="shared" si="12"/>
        <v>0</v>
      </c>
      <c r="P80" s="77">
        <f t="shared" si="10"/>
        <v>0</v>
      </c>
      <c r="Q80" s="61">
        <f t="shared" si="7"/>
        <v>2402.0538450818617</v>
      </c>
      <c r="R80" s="61">
        <f t="shared" si="13"/>
        <v>-875.33942696417091</v>
      </c>
      <c r="S80" s="62">
        <f t="shared" si="8"/>
        <v>2.744139897151213</v>
      </c>
      <c r="T80" s="59"/>
      <c r="U80" s="59"/>
      <c r="V80" s="59"/>
    </row>
    <row r="81" spans="7:22" x14ac:dyDescent="0.4">
      <c r="G81" s="59"/>
      <c r="H81" s="74">
        <v>37158</v>
      </c>
      <c r="I81" s="75">
        <v>1168.36999511718</v>
      </c>
      <c r="J81" s="70">
        <v>1.4115655461017691</v>
      </c>
      <c r="K81" s="76">
        <f t="shared" si="9"/>
        <v>104.59302092589157</v>
      </c>
      <c r="L81" s="59"/>
      <c r="M81" s="74">
        <v>37158</v>
      </c>
      <c r="N81" s="77">
        <f t="shared" si="11"/>
        <v>2490.3391994747808</v>
      </c>
      <c r="O81" s="77">
        <f t="shared" si="12"/>
        <v>0</v>
      </c>
      <c r="P81" s="77">
        <f t="shared" si="10"/>
        <v>0</v>
      </c>
      <c r="Q81" s="61">
        <f t="shared" si="7"/>
        <v>2490.3391994747808</v>
      </c>
      <c r="R81" s="61">
        <f t="shared" si="13"/>
        <v>-876.35001691582625</v>
      </c>
      <c r="S81" s="62">
        <f t="shared" si="8"/>
        <v>2.8417175231411891</v>
      </c>
      <c r="T81" s="59"/>
      <c r="U81" s="59"/>
      <c r="V81" s="59"/>
    </row>
    <row r="82" spans="7:22" x14ac:dyDescent="0.4">
      <c r="G82" s="59"/>
      <c r="H82" s="74">
        <v>37165</v>
      </c>
      <c r="I82" s="75">
        <v>1271.72998046875</v>
      </c>
      <c r="J82" s="70">
        <v>1.6613141613137281</v>
      </c>
      <c r="K82" s="76">
        <f t="shared" si="9"/>
        <v>104.65249252767579</v>
      </c>
      <c r="L82" s="59"/>
      <c r="M82" s="74">
        <v>37165</v>
      </c>
      <c r="N82" s="77">
        <f t="shared" si="11"/>
        <v>2710.6473418045898</v>
      </c>
      <c r="O82" s="77">
        <f t="shared" si="12"/>
        <v>0</v>
      </c>
      <c r="P82" s="77">
        <f t="shared" si="10"/>
        <v>0</v>
      </c>
      <c r="Q82" s="61">
        <f t="shared" si="7"/>
        <v>2710.6473418045898</v>
      </c>
      <c r="R82" s="61">
        <f t="shared" si="13"/>
        <v>-877.36177360579916</v>
      </c>
      <c r="S82" s="62">
        <f t="shared" si="8"/>
        <v>3.0895434737990879</v>
      </c>
      <c r="T82" s="59"/>
      <c r="U82" s="59"/>
      <c r="V82" s="59"/>
    </row>
    <row r="83" spans="7:22" x14ac:dyDescent="0.4">
      <c r="G83" s="59"/>
      <c r="H83" s="74">
        <v>37172</v>
      </c>
      <c r="I83" s="75">
        <v>1393.83996582031</v>
      </c>
      <c r="J83" s="70">
        <v>1.9803489423095879</v>
      </c>
      <c r="K83" s="76">
        <f t="shared" si="9"/>
        <v>104.71199794501852</v>
      </c>
      <c r="L83" s="59"/>
      <c r="M83" s="74">
        <v>37172</v>
      </c>
      <c r="N83" s="77">
        <f t="shared" si="11"/>
        <v>2970.920444023192</v>
      </c>
      <c r="O83" s="77">
        <f t="shared" si="12"/>
        <v>0</v>
      </c>
      <c r="P83" s="77">
        <f t="shared" si="10"/>
        <v>0</v>
      </c>
      <c r="Q83" s="61">
        <f t="shared" si="7"/>
        <v>2970.920444023192</v>
      </c>
      <c r="R83" s="61">
        <f t="shared" si="13"/>
        <v>-878.37469838110326</v>
      </c>
      <c r="S83" s="62">
        <f t="shared" si="8"/>
        <v>3.3822928295848853</v>
      </c>
      <c r="T83" s="59"/>
      <c r="U83" s="59"/>
      <c r="V83" s="59"/>
    </row>
    <row r="84" spans="7:22" x14ac:dyDescent="0.4">
      <c r="G84" s="59"/>
      <c r="H84" s="74">
        <v>37179</v>
      </c>
      <c r="I84" s="75">
        <v>1347.58996582031</v>
      </c>
      <c r="J84" s="70">
        <v>1.848926195325985</v>
      </c>
      <c r="K84" s="76">
        <f t="shared" si="9"/>
        <v>104.7715371971473</v>
      </c>
      <c r="L84" s="59"/>
      <c r="M84" s="74">
        <v>37179</v>
      </c>
      <c r="N84" s="77">
        <f t="shared" si="11"/>
        <v>2872.3402096307836</v>
      </c>
      <c r="O84" s="77">
        <f t="shared" si="12"/>
        <v>0</v>
      </c>
      <c r="P84" s="77">
        <f t="shared" si="10"/>
        <v>0</v>
      </c>
      <c r="Q84" s="61">
        <f t="shared" si="7"/>
        <v>2872.3402096307836</v>
      </c>
      <c r="R84" s="61">
        <f t="shared" si="13"/>
        <v>-879.38879259030716</v>
      </c>
      <c r="S84" s="62">
        <f t="shared" si="8"/>
        <v>3.2662915809628243</v>
      </c>
      <c r="T84" s="59"/>
      <c r="U84" s="59"/>
      <c r="V84" s="59"/>
    </row>
    <row r="85" spans="7:22" x14ac:dyDescent="0.4">
      <c r="G85" s="59"/>
      <c r="H85" s="74">
        <v>37186</v>
      </c>
      <c r="I85" s="75">
        <v>1454.90002441406</v>
      </c>
      <c r="J85" s="70">
        <v>2.143390213889933</v>
      </c>
      <c r="K85" s="76">
        <f t="shared" si="9"/>
        <v>104.83111030330058</v>
      </c>
      <c r="L85" s="59"/>
      <c r="M85" s="74">
        <v>37186</v>
      </c>
      <c r="N85" s="77">
        <f t="shared" si="11"/>
        <v>3101.0677929569447</v>
      </c>
      <c r="O85" s="77">
        <f t="shared" si="12"/>
        <v>0</v>
      </c>
      <c r="P85" s="77">
        <f t="shared" si="10"/>
        <v>0</v>
      </c>
      <c r="Q85" s="61">
        <f t="shared" si="7"/>
        <v>3101.0677929569447</v>
      </c>
      <c r="R85" s="61">
        <f t="shared" si="13"/>
        <v>-880.40405758353643</v>
      </c>
      <c r="S85" s="62">
        <f t="shared" si="8"/>
        <v>3.5223233766874165</v>
      </c>
      <c r="T85" s="59"/>
      <c r="U85" s="59"/>
      <c r="V85" s="59"/>
    </row>
    <row r="86" spans="7:22" x14ac:dyDescent="0.4">
      <c r="G86" s="59"/>
      <c r="H86" s="74">
        <v>37193</v>
      </c>
      <c r="I86" s="75">
        <v>1425.78002929687</v>
      </c>
      <c r="J86" s="70">
        <v>2.0575897994073711</v>
      </c>
      <c r="K86" s="76">
        <f t="shared" si="9"/>
        <v>104.89071728272776</v>
      </c>
      <c r="L86" s="59"/>
      <c r="M86" s="74">
        <v>37193</v>
      </c>
      <c r="N86" s="77">
        <f t="shared" si="11"/>
        <v>3038.9995563264933</v>
      </c>
      <c r="O86" s="77">
        <f t="shared" si="12"/>
        <v>0</v>
      </c>
      <c r="P86" s="77">
        <f t="shared" si="10"/>
        <v>0</v>
      </c>
      <c r="Q86" s="61">
        <f t="shared" si="7"/>
        <v>3038.9995563264933</v>
      </c>
      <c r="R86" s="61">
        <f t="shared" si="13"/>
        <v>-881.42049471247526</v>
      </c>
      <c r="S86" s="62">
        <f t="shared" si="8"/>
        <v>3.4478430834738347</v>
      </c>
      <c r="T86" s="59"/>
      <c r="U86" s="59"/>
      <c r="V86" s="59"/>
    </row>
    <row r="87" spans="7:22" x14ac:dyDescent="0.4">
      <c r="G87" s="59"/>
      <c r="H87" s="74">
        <v>37200</v>
      </c>
      <c r="I87" s="75">
        <v>1514.9599609375</v>
      </c>
      <c r="J87" s="70">
        <v>2.314986752492902</v>
      </c>
      <c r="K87" s="76">
        <f t="shared" si="9"/>
        <v>104.9503581546892</v>
      </c>
      <c r="L87" s="59"/>
      <c r="M87" s="74">
        <v>37200</v>
      </c>
      <c r="N87" s="77">
        <f t="shared" si="11"/>
        <v>3229.0834171747588</v>
      </c>
      <c r="O87" s="77">
        <f t="shared" si="12"/>
        <v>0</v>
      </c>
      <c r="P87" s="77">
        <f t="shared" si="10"/>
        <v>0</v>
      </c>
      <c r="Q87" s="61">
        <f t="shared" si="7"/>
        <v>3229.0834171747588</v>
      </c>
      <c r="R87" s="61">
        <f t="shared" si="13"/>
        <v>-882.43810533036867</v>
      </c>
      <c r="S87" s="62">
        <f t="shared" si="8"/>
        <v>3.6592746818949404</v>
      </c>
      <c r="T87" s="59"/>
      <c r="U87" s="59"/>
      <c r="V87" s="59"/>
    </row>
    <row r="88" spans="7:22" x14ac:dyDescent="0.4">
      <c r="G88" s="59"/>
      <c r="H88" s="74">
        <v>37207</v>
      </c>
      <c r="I88" s="75">
        <v>1582.14001464843</v>
      </c>
      <c r="J88" s="70">
        <v>2.520300342795744</v>
      </c>
      <c r="K88" s="76">
        <f t="shared" si="9"/>
        <v>105.01003293845618</v>
      </c>
      <c r="L88" s="59"/>
      <c r="M88" s="74">
        <v>37207</v>
      </c>
      <c r="N88" s="77">
        <f t="shared" si="11"/>
        <v>3372.2753186086634</v>
      </c>
      <c r="O88" s="77">
        <f t="shared" si="12"/>
        <v>0</v>
      </c>
      <c r="P88" s="77">
        <f t="shared" si="10"/>
        <v>0</v>
      </c>
      <c r="Q88" s="61">
        <f t="shared" si="7"/>
        <v>3372.2753186086634</v>
      </c>
      <c r="R88" s="61">
        <f t="shared" si="13"/>
        <v>-883.45689079202373</v>
      </c>
      <c r="S88" s="62">
        <f t="shared" si="8"/>
        <v>3.8171362448544612</v>
      </c>
      <c r="T88" s="59"/>
      <c r="U88" s="59"/>
      <c r="V88" s="59"/>
    </row>
    <row r="89" spans="7:22" x14ac:dyDescent="0.4">
      <c r="G89" s="59"/>
      <c r="H89" s="74">
        <v>37214</v>
      </c>
      <c r="I89" s="75">
        <v>1577.46997070312</v>
      </c>
      <c r="J89" s="70">
        <v>2.505421870287289</v>
      </c>
      <c r="K89" s="76">
        <f t="shared" si="9"/>
        <v>105.06974165331096</v>
      </c>
      <c r="L89" s="59"/>
      <c r="M89" s="74">
        <v>37214</v>
      </c>
      <c r="N89" s="77">
        <f t="shared" si="11"/>
        <v>3362.32128559782</v>
      </c>
      <c r="O89" s="77">
        <f t="shared" si="12"/>
        <v>0</v>
      </c>
      <c r="P89" s="77">
        <f t="shared" si="10"/>
        <v>0</v>
      </c>
      <c r="Q89" s="61">
        <f t="shared" si="7"/>
        <v>3362.32128559782</v>
      </c>
      <c r="R89" s="61">
        <f t="shared" si="13"/>
        <v>-884.47685245381183</v>
      </c>
      <c r="S89" s="62">
        <f t="shared" si="8"/>
        <v>3.8014802493357545</v>
      </c>
      <c r="T89" s="59"/>
      <c r="U89" s="59"/>
      <c r="V89" s="59"/>
    </row>
    <row r="90" spans="7:22" x14ac:dyDescent="0.4">
      <c r="G90" s="59"/>
      <c r="H90" s="74">
        <v>37221</v>
      </c>
      <c r="I90" s="75">
        <v>1596.05004882812</v>
      </c>
      <c r="J90" s="70">
        <v>2.564441610695118</v>
      </c>
      <c r="K90" s="76">
        <f t="shared" si="9"/>
        <v>105.12948431854676</v>
      </c>
      <c r="L90" s="59"/>
      <c r="M90" s="74">
        <v>37221</v>
      </c>
      <c r="N90" s="77">
        <f t="shared" si="11"/>
        <v>3401.9240630376421</v>
      </c>
      <c r="O90" s="77">
        <f t="shared" si="12"/>
        <v>0</v>
      </c>
      <c r="P90" s="77">
        <f t="shared" si="10"/>
        <v>0</v>
      </c>
      <c r="Q90" s="61">
        <f t="shared" si="7"/>
        <v>3401.9240630376421</v>
      </c>
      <c r="R90" s="61">
        <f t="shared" si="13"/>
        <v>-885.4979916736703</v>
      </c>
      <c r="S90" s="62">
        <f t="shared" si="8"/>
        <v>3.841820190475759</v>
      </c>
      <c r="T90" s="59"/>
      <c r="U90" s="59"/>
      <c r="V90" s="59"/>
    </row>
    <row r="91" spans="7:22" x14ac:dyDescent="0.4">
      <c r="G91" s="59"/>
      <c r="H91" s="74">
        <v>37228</v>
      </c>
      <c r="I91" s="75">
        <v>1673.90002441406</v>
      </c>
      <c r="J91" s="70">
        <v>2.8146113555985042</v>
      </c>
      <c r="K91" s="76">
        <f t="shared" si="9"/>
        <v>105.18926095346778</v>
      </c>
      <c r="L91" s="59"/>
      <c r="M91" s="74">
        <v>37228</v>
      </c>
      <c r="N91" s="77">
        <f t="shared" si="11"/>
        <v>3567.858524458296</v>
      </c>
      <c r="O91" s="77">
        <f t="shared" si="12"/>
        <v>0</v>
      </c>
      <c r="P91" s="77">
        <f t="shared" si="10"/>
        <v>0</v>
      </c>
      <c r="Q91" s="61">
        <f t="shared" si="7"/>
        <v>3567.858524458296</v>
      </c>
      <c r="R91" s="61">
        <f t="shared" si="13"/>
        <v>-886.52030981110408</v>
      </c>
      <c r="S91" s="62">
        <f t="shared" si="8"/>
        <v>4.0245649027697059</v>
      </c>
      <c r="T91" s="59"/>
      <c r="U91" s="59"/>
      <c r="V91" s="59"/>
    </row>
    <row r="92" spans="7:22" x14ac:dyDescent="0.4">
      <c r="G92" s="59"/>
      <c r="H92" s="74">
        <v>37235</v>
      </c>
      <c r="I92" s="75">
        <v>1605.67004394531</v>
      </c>
      <c r="J92" s="70">
        <v>2.5851581325640751</v>
      </c>
      <c r="K92" s="76">
        <f t="shared" si="9"/>
        <v>105.24907157738919</v>
      </c>
      <c r="L92" s="59"/>
      <c r="M92" s="74">
        <v>37235</v>
      </c>
      <c r="N92" s="77">
        <f t="shared" si="11"/>
        <v>3422.4287413837269</v>
      </c>
      <c r="O92" s="77">
        <f t="shared" si="12"/>
        <v>0</v>
      </c>
      <c r="P92" s="77">
        <f t="shared" si="10"/>
        <v>0</v>
      </c>
      <c r="Q92" s="61">
        <f t="shared" si="7"/>
        <v>3422.4287413837269</v>
      </c>
      <c r="R92" s="61">
        <f t="shared" si="13"/>
        <v>-887.54380822718781</v>
      </c>
      <c r="S92" s="62">
        <f t="shared" si="8"/>
        <v>3.8560673959517673</v>
      </c>
      <c r="T92" s="59"/>
      <c r="U92" s="59"/>
      <c r="V92" s="59"/>
    </row>
    <row r="93" spans="7:22" x14ac:dyDescent="0.4">
      <c r="G93" s="59"/>
      <c r="H93" s="74">
        <v>37242</v>
      </c>
      <c r="I93" s="75">
        <v>1578.27001953125</v>
      </c>
      <c r="J93" s="70">
        <v>2.4969290518590301</v>
      </c>
      <c r="K93" s="76">
        <f t="shared" si="9"/>
        <v>105.30891620963712</v>
      </c>
      <c r="L93" s="59"/>
      <c r="M93" s="74">
        <v>37242</v>
      </c>
      <c r="N93" s="77">
        <f t="shared" si="11"/>
        <v>3364.0265612951698</v>
      </c>
      <c r="O93" s="77">
        <f t="shared" si="12"/>
        <v>0</v>
      </c>
      <c r="P93" s="77">
        <f t="shared" si="10"/>
        <v>0</v>
      </c>
      <c r="Q93" s="61">
        <f t="shared" si="7"/>
        <v>3364.0265612951698</v>
      </c>
      <c r="R93" s="61">
        <f t="shared" si="13"/>
        <v>-888.56848828456737</v>
      </c>
      <c r="S93" s="62">
        <f t="shared" si="8"/>
        <v>3.7858945097069747</v>
      </c>
      <c r="T93" s="59"/>
      <c r="U93" s="59"/>
      <c r="V93" s="59"/>
    </row>
    <row r="94" spans="7:22" x14ac:dyDescent="0.4">
      <c r="G94" s="59"/>
      <c r="H94" s="74">
        <v>37249</v>
      </c>
      <c r="I94" s="75">
        <v>1621.13000488281</v>
      </c>
      <c r="J94" s="70">
        <v>2.6325437961831319</v>
      </c>
      <c r="K94" s="76">
        <f t="shared" si="9"/>
        <v>105.36879486954872</v>
      </c>
      <c r="L94" s="59"/>
      <c r="M94" s="74">
        <v>37249</v>
      </c>
      <c r="N94" s="77">
        <f t="shared" si="11"/>
        <v>3455.3810997170508</v>
      </c>
      <c r="O94" s="77">
        <f t="shared" si="12"/>
        <v>0</v>
      </c>
      <c r="P94" s="77">
        <f t="shared" si="10"/>
        <v>0</v>
      </c>
      <c r="Q94" s="61">
        <f t="shared" si="7"/>
        <v>3455.3810997170508</v>
      </c>
      <c r="R94" s="61">
        <f t="shared" si="13"/>
        <v>-889.59435134746207</v>
      </c>
      <c r="S94" s="62">
        <f t="shared" si="8"/>
        <v>3.8842210435387887</v>
      </c>
      <c r="T94" s="59"/>
      <c r="U94" s="59"/>
      <c r="V94" s="59"/>
    </row>
    <row r="95" spans="7:22" ht="17.5" thickBot="1" x14ac:dyDescent="0.45">
      <c r="G95" s="86" t="s">
        <v>46</v>
      </c>
      <c r="H95" s="82">
        <v>37256</v>
      </c>
      <c r="I95" s="83">
        <v>1675.03002929687</v>
      </c>
      <c r="J95" s="84">
        <v>2.807599682457484</v>
      </c>
      <c r="K95" s="85">
        <f t="shared" si="9"/>
        <v>105.42870757647212</v>
      </c>
      <c r="L95" s="86"/>
      <c r="M95" s="82">
        <v>37256</v>
      </c>
      <c r="N95" s="77">
        <f t="shared" si="11"/>
        <v>3570.2670897817979</v>
      </c>
      <c r="O95" s="77">
        <f t="shared" si="12"/>
        <v>0</v>
      </c>
      <c r="P95" s="77">
        <f t="shared" si="10"/>
        <v>0</v>
      </c>
      <c r="Q95" s="87">
        <f t="shared" si="7"/>
        <v>3570.2670897817979</v>
      </c>
      <c r="R95" s="61">
        <f t="shared" si="13"/>
        <v>-890.6213987816659</v>
      </c>
      <c r="S95" s="88">
        <f t="shared" si="8"/>
        <v>4.0087371521342057</v>
      </c>
      <c r="T95" s="86"/>
      <c r="U95" s="86"/>
      <c r="V95" s="86"/>
    </row>
    <row r="96" spans="7:22" ht="17.5" thickTop="1" x14ac:dyDescent="0.4">
      <c r="G96" s="59"/>
      <c r="H96" s="74">
        <v>37263</v>
      </c>
      <c r="I96" s="75">
        <v>1634.17004394531</v>
      </c>
      <c r="J96" s="70">
        <v>2.670624846315099</v>
      </c>
      <c r="K96" s="76">
        <f t="shared" si="9"/>
        <v>105.48865434976645</v>
      </c>
      <c r="L96" s="59"/>
      <c r="M96" s="74">
        <v>37263</v>
      </c>
      <c r="N96" s="77">
        <f t="shared" si="11"/>
        <v>3483.175480414724</v>
      </c>
      <c r="O96" s="77">
        <f t="shared" si="12"/>
        <v>0</v>
      </c>
      <c r="P96" s="77">
        <f t="shared" si="10"/>
        <v>0</v>
      </c>
      <c r="Q96" s="61">
        <f t="shared" si="7"/>
        <v>3483.175480414724</v>
      </c>
      <c r="R96" s="61">
        <f t="shared" si="13"/>
        <v>-891.64963195455005</v>
      </c>
      <c r="S96" s="62">
        <f t="shared" si="8"/>
        <v>3.9064396547547404</v>
      </c>
      <c r="T96" s="59"/>
      <c r="U96" s="59"/>
      <c r="V96" s="59"/>
    </row>
    <row r="97" spans="7:22" x14ac:dyDescent="0.4">
      <c r="G97" s="59"/>
      <c r="H97" s="74">
        <v>37270</v>
      </c>
      <c r="I97" s="75">
        <v>1548.21997070312</v>
      </c>
      <c r="J97" s="70">
        <v>2.3896988778167101</v>
      </c>
      <c r="K97" s="76">
        <f t="shared" si="9"/>
        <v>105.54863520880185</v>
      </c>
      <c r="L97" s="59"/>
      <c r="M97" s="74">
        <v>37270</v>
      </c>
      <c r="N97" s="77">
        <f t="shared" si="11"/>
        <v>3299.9759481712699</v>
      </c>
      <c r="O97" s="77">
        <f t="shared" si="12"/>
        <v>0</v>
      </c>
      <c r="P97" s="77">
        <f t="shared" si="10"/>
        <v>0</v>
      </c>
      <c r="Q97" s="61">
        <f t="shared" si="7"/>
        <v>3299.9759481712699</v>
      </c>
      <c r="R97" s="61">
        <f t="shared" si="13"/>
        <v>-892.67905223506398</v>
      </c>
      <c r="S97" s="62">
        <f t="shared" si="8"/>
        <v>3.6967104133438391</v>
      </c>
      <c r="T97" s="59"/>
      <c r="U97" s="59"/>
      <c r="V97" s="59"/>
    </row>
    <row r="98" spans="7:22" x14ac:dyDescent="0.4">
      <c r="G98" s="59"/>
      <c r="H98" s="74">
        <v>37277</v>
      </c>
      <c r="I98" s="75">
        <v>1558.26000976562</v>
      </c>
      <c r="J98" s="70">
        <v>2.4206927553469111</v>
      </c>
      <c r="K98" s="76">
        <f t="shared" si="9"/>
        <v>105.6086501729595</v>
      </c>
      <c r="L98" s="59"/>
      <c r="M98" s="74">
        <v>37277</v>
      </c>
      <c r="N98" s="77">
        <f t="shared" si="11"/>
        <v>3321.3759352867332</v>
      </c>
      <c r="O98" s="77">
        <f t="shared" si="12"/>
        <v>0</v>
      </c>
      <c r="P98" s="77">
        <f t="shared" si="10"/>
        <v>0</v>
      </c>
      <c r="Q98" s="61">
        <f t="shared" si="7"/>
        <v>3321.3759352867332</v>
      </c>
      <c r="R98" s="61">
        <f t="shared" si="13"/>
        <v>-893.709660993738</v>
      </c>
      <c r="S98" s="62">
        <f t="shared" si="8"/>
        <v>3.7163925604134262</v>
      </c>
      <c r="T98" s="59"/>
      <c r="U98" s="59"/>
      <c r="V98" s="59"/>
    </row>
    <row r="99" spans="7:22" x14ac:dyDescent="0.4">
      <c r="G99" s="59"/>
      <c r="H99" s="74">
        <v>37284</v>
      </c>
      <c r="I99" s="75">
        <v>1528.15002441406</v>
      </c>
      <c r="J99" s="70">
        <v>2.327143510744162</v>
      </c>
      <c r="K99" s="76">
        <f t="shared" si="9"/>
        <v>105.66869926163155</v>
      </c>
      <c r="L99" s="59"/>
      <c r="M99" s="74">
        <v>37284</v>
      </c>
      <c r="N99" s="77">
        <f t="shared" si="11"/>
        <v>3257.1975695892465</v>
      </c>
      <c r="O99" s="77">
        <f t="shared" si="12"/>
        <v>0</v>
      </c>
      <c r="P99" s="77">
        <f t="shared" si="10"/>
        <v>0</v>
      </c>
      <c r="Q99" s="61">
        <f t="shared" si="7"/>
        <v>3257.1975695892465</v>
      </c>
      <c r="R99" s="61">
        <f t="shared" si="13"/>
        <v>-894.74145960268436</v>
      </c>
      <c r="S99" s="62">
        <f t="shared" si="8"/>
        <v>3.6403784966392703</v>
      </c>
      <c r="T99" s="59"/>
      <c r="U99" s="59"/>
      <c r="V99" s="59"/>
    </row>
    <row r="100" spans="7:22" x14ac:dyDescent="0.4">
      <c r="G100" s="59"/>
      <c r="H100" s="74">
        <v>37291</v>
      </c>
      <c r="I100" s="75">
        <v>1452.17004394531</v>
      </c>
      <c r="J100" s="70">
        <v>2.0957312597616502</v>
      </c>
      <c r="K100" s="76">
        <f t="shared" si="9"/>
        <v>105.72878249422121</v>
      </c>
      <c r="L100" s="59"/>
      <c r="M100" s="74">
        <v>37291</v>
      </c>
      <c r="N100" s="77">
        <f t="shared" si="11"/>
        <v>3095.248936427301</v>
      </c>
      <c r="O100" s="77">
        <f t="shared" si="12"/>
        <v>0</v>
      </c>
      <c r="P100" s="77">
        <f t="shared" si="10"/>
        <v>0</v>
      </c>
      <c r="Q100" s="61">
        <f t="shared" si="7"/>
        <v>3095.248936427301</v>
      </c>
      <c r="R100" s="61">
        <f t="shared" si="13"/>
        <v>-895.77444943559965</v>
      </c>
      <c r="S100" s="62">
        <f t="shared" si="8"/>
        <v>3.455388729135469</v>
      </c>
      <c r="T100" s="59"/>
      <c r="U100" s="59"/>
      <c r="V100" s="59"/>
    </row>
    <row r="101" spans="7:22" x14ac:dyDescent="0.4">
      <c r="G101" s="59"/>
      <c r="H101" s="74">
        <v>37298</v>
      </c>
      <c r="I101" s="75">
        <v>1436.69995117187</v>
      </c>
      <c r="J101" s="70">
        <v>2.0510792478958382</v>
      </c>
      <c r="K101" s="76">
        <f t="shared" si="9"/>
        <v>105.7888998901427</v>
      </c>
      <c r="L101" s="59"/>
      <c r="M101" s="74">
        <v>37298</v>
      </c>
      <c r="N101" s="77">
        <f t="shared" si="11"/>
        <v>3062.2749824450734</v>
      </c>
      <c r="O101" s="77">
        <f t="shared" si="12"/>
        <v>0</v>
      </c>
      <c r="P101" s="77">
        <f t="shared" si="10"/>
        <v>0</v>
      </c>
      <c r="Q101" s="61">
        <f t="shared" si="7"/>
        <v>3062.2749824450734</v>
      </c>
      <c r="R101" s="61">
        <f t="shared" si="13"/>
        <v>-896.80863186776628</v>
      </c>
      <c r="S101" s="62">
        <f t="shared" si="8"/>
        <v>3.4146359363951833</v>
      </c>
      <c r="T101" s="59"/>
      <c r="U101" s="59"/>
      <c r="V101" s="59"/>
    </row>
    <row r="102" spans="7:22" x14ac:dyDescent="0.4">
      <c r="G102" s="59"/>
      <c r="H102" s="74">
        <v>37305</v>
      </c>
      <c r="I102" s="75">
        <v>1356.16003417968</v>
      </c>
      <c r="J102" s="70">
        <v>1.821116474896241</v>
      </c>
      <c r="K102" s="76">
        <f t="shared" si="9"/>
        <v>105.84905146882132</v>
      </c>
      <c r="L102" s="59"/>
      <c r="M102" s="74">
        <v>37305</v>
      </c>
      <c r="N102" s="77">
        <f t="shared" si="11"/>
        <v>2890.607006336204</v>
      </c>
      <c r="O102" s="77">
        <f t="shared" si="12"/>
        <v>0</v>
      </c>
      <c r="P102" s="77">
        <f t="shared" si="10"/>
        <v>0</v>
      </c>
      <c r="Q102" s="61">
        <f t="shared" si="7"/>
        <v>2890.607006336204</v>
      </c>
      <c r="R102" s="61">
        <f t="shared" si="13"/>
        <v>-897.84400827605452</v>
      </c>
      <c r="S102" s="62">
        <f t="shared" si="8"/>
        <v>3.2194980193568847</v>
      </c>
      <c r="T102" s="59"/>
      <c r="U102" s="59"/>
      <c r="V102" s="59"/>
    </row>
    <row r="103" spans="7:22" x14ac:dyDescent="0.4">
      <c r="G103" s="59"/>
      <c r="H103" s="74">
        <v>37312</v>
      </c>
      <c r="I103" s="75">
        <v>1435.41003417968</v>
      </c>
      <c r="J103" s="70">
        <v>2.033957846118077</v>
      </c>
      <c r="K103" s="76">
        <f t="shared" si="9"/>
        <v>105.90923724969338</v>
      </c>
      <c r="L103" s="59"/>
      <c r="M103" s="74">
        <v>37312</v>
      </c>
      <c r="N103" s="77">
        <f t="shared" si="11"/>
        <v>3059.5255701329252</v>
      </c>
      <c r="O103" s="77">
        <f t="shared" si="12"/>
        <v>0</v>
      </c>
      <c r="P103" s="77">
        <f t="shared" si="10"/>
        <v>0</v>
      </c>
      <c r="Q103" s="61">
        <f t="shared" si="7"/>
        <v>3059.5255701329252</v>
      </c>
      <c r="R103" s="61">
        <f t="shared" si="13"/>
        <v>-898.88058003892434</v>
      </c>
      <c r="S103" s="62">
        <f t="shared" si="8"/>
        <v>3.4037063855584</v>
      </c>
      <c r="T103" s="59"/>
      <c r="U103" s="59"/>
      <c r="V103" s="59"/>
    </row>
    <row r="104" spans="7:22" x14ac:dyDescent="0.4">
      <c r="G104" s="59"/>
      <c r="H104" s="74">
        <v>37319</v>
      </c>
      <c r="I104" s="75">
        <v>1555.10998535156</v>
      </c>
      <c r="J104" s="70">
        <v>2.3731844769325021</v>
      </c>
      <c r="K104" s="76">
        <f t="shared" si="9"/>
        <v>105.96945725220624</v>
      </c>
      <c r="L104" s="59"/>
      <c r="M104" s="74">
        <v>37319</v>
      </c>
      <c r="N104" s="77">
        <f t="shared" si="11"/>
        <v>3314.6617699877092</v>
      </c>
      <c r="O104" s="77">
        <f t="shared" si="12"/>
        <v>0</v>
      </c>
      <c r="P104" s="77">
        <f t="shared" si="10"/>
        <v>0</v>
      </c>
      <c r="Q104" s="61">
        <f t="shared" si="7"/>
        <v>3314.6617699877092</v>
      </c>
      <c r="R104" s="61">
        <f t="shared" si="13"/>
        <v>-899.91834853642695</v>
      </c>
      <c r="S104" s="62">
        <f t="shared" si="8"/>
        <v>3.6832916846050265</v>
      </c>
      <c r="T104" s="59"/>
      <c r="U104" s="59"/>
      <c r="V104" s="59"/>
    </row>
    <row r="105" spans="7:22" x14ac:dyDescent="0.4">
      <c r="G105" s="59"/>
      <c r="H105" s="74">
        <v>37326</v>
      </c>
      <c r="I105" s="75">
        <v>1495.41003417968</v>
      </c>
      <c r="J105" s="70">
        <v>2.1909735738718989</v>
      </c>
      <c r="K105" s="76">
        <f t="shared" si="9"/>
        <v>106.02971149581833</v>
      </c>
      <c r="L105" s="59"/>
      <c r="M105" s="74">
        <v>37326</v>
      </c>
      <c r="N105" s="77">
        <f t="shared" si="11"/>
        <v>3187.4134417771306</v>
      </c>
      <c r="O105" s="77">
        <f t="shared" si="12"/>
        <v>0</v>
      </c>
      <c r="P105" s="77">
        <f t="shared" si="10"/>
        <v>0</v>
      </c>
      <c r="Q105" s="61">
        <f t="shared" si="7"/>
        <v>3187.4134417771306</v>
      </c>
      <c r="R105" s="61">
        <f t="shared" si="13"/>
        <v>-900.95731515020702</v>
      </c>
      <c r="S105" s="62">
        <f t="shared" si="8"/>
        <v>3.5378073835226336</v>
      </c>
      <c r="T105" s="59"/>
      <c r="U105" s="59"/>
      <c r="V105" s="59"/>
    </row>
    <row r="106" spans="7:22" x14ac:dyDescent="0.4">
      <c r="G106" s="59"/>
      <c r="H106" s="74">
        <v>37333</v>
      </c>
      <c r="I106" s="75">
        <v>1470.09997558593</v>
      </c>
      <c r="J106" s="70">
        <v>2.1168084040996158</v>
      </c>
      <c r="K106" s="76">
        <f t="shared" si="9"/>
        <v>106.08999999999916</v>
      </c>
      <c r="L106" s="59"/>
      <c r="M106" s="74">
        <v>37333</v>
      </c>
      <c r="N106" s="77">
        <f t="shared" si="11"/>
        <v>3133.4659496980503</v>
      </c>
      <c r="O106" s="77">
        <f t="shared" si="12"/>
        <v>0</v>
      </c>
      <c r="P106" s="77">
        <f t="shared" si="10"/>
        <v>0</v>
      </c>
      <c r="Q106" s="61">
        <f t="shared" si="7"/>
        <v>3133.4659496980503</v>
      </c>
      <c r="R106" s="61">
        <f t="shared" si="13"/>
        <v>-901.99748126350426</v>
      </c>
      <c r="S106" s="62">
        <f t="shared" si="8"/>
        <v>3.4739187356806576</v>
      </c>
      <c r="T106" s="59"/>
      <c r="U106" s="59"/>
      <c r="V106" s="59"/>
    </row>
    <row r="107" spans="7:22" x14ac:dyDescent="0.4">
      <c r="G107" s="59"/>
      <c r="H107" s="74">
        <v>37340</v>
      </c>
      <c r="I107" s="75">
        <v>1452.81005859375</v>
      </c>
      <c r="J107" s="70">
        <v>2.067016631835088</v>
      </c>
      <c r="K107" s="76">
        <f t="shared" si="9"/>
        <v>106.15032278422929</v>
      </c>
      <c r="L107" s="59"/>
      <c r="M107" s="74">
        <v>37340</v>
      </c>
      <c r="N107" s="77">
        <f t="shared" si="11"/>
        <v>3096.6131049474689</v>
      </c>
      <c r="O107" s="77">
        <f t="shared" si="12"/>
        <v>0</v>
      </c>
      <c r="P107" s="77">
        <f t="shared" si="10"/>
        <v>0</v>
      </c>
      <c r="Q107" s="61">
        <f t="shared" si="7"/>
        <v>3096.6131049474689</v>
      </c>
      <c r="R107" s="61">
        <f t="shared" si="13"/>
        <v>-903.03884826115529</v>
      </c>
      <c r="S107" s="62">
        <f t="shared" si="8"/>
        <v>3.4291028685090859</v>
      </c>
      <c r="T107" s="59"/>
      <c r="U107" s="59"/>
      <c r="V107" s="59"/>
    </row>
    <row r="108" spans="7:22" x14ac:dyDescent="0.4">
      <c r="G108" s="59"/>
      <c r="H108" s="74">
        <v>37347</v>
      </c>
      <c r="I108" s="75">
        <v>1376.71997070312</v>
      </c>
      <c r="J108" s="70">
        <v>1.850499026856548</v>
      </c>
      <c r="K108" s="76">
        <f t="shared" si="9"/>
        <v>106.21067986800034</v>
      </c>
      <c r="L108" s="59"/>
      <c r="M108" s="74">
        <v>37347</v>
      </c>
      <c r="N108" s="77">
        <f t="shared" si="11"/>
        <v>2934.4297817215825</v>
      </c>
      <c r="O108" s="77">
        <f t="shared" si="12"/>
        <v>0</v>
      </c>
      <c r="P108" s="77">
        <f t="shared" si="10"/>
        <v>0</v>
      </c>
      <c r="Q108" s="61">
        <f t="shared" si="7"/>
        <v>2934.4297817215825</v>
      </c>
      <c r="R108" s="61">
        <f t="shared" si="13"/>
        <v>-904.08141752959568</v>
      </c>
      <c r="S108" s="62">
        <f t="shared" si="8"/>
        <v>3.2457583186920465</v>
      </c>
      <c r="T108" s="59"/>
      <c r="U108" s="59"/>
      <c r="V108" s="59"/>
    </row>
    <row r="109" spans="7:22" ht="17.5" customHeight="1" x14ac:dyDescent="0.4">
      <c r="G109" s="59"/>
      <c r="H109" s="74">
        <v>37354</v>
      </c>
      <c r="I109" s="75">
        <v>1351.84997558593</v>
      </c>
      <c r="J109" s="70">
        <v>1.783641709839809</v>
      </c>
      <c r="K109" s="76">
        <f t="shared" si="9"/>
        <v>106.27107127081504</v>
      </c>
      <c r="L109" s="59"/>
      <c r="M109" s="74">
        <v>37354</v>
      </c>
      <c r="N109" s="77">
        <f t="shared" si="11"/>
        <v>2881.4202693325956</v>
      </c>
      <c r="O109" s="77">
        <f t="shared" si="12"/>
        <v>0</v>
      </c>
      <c r="P109" s="77">
        <f t="shared" si="10"/>
        <v>0</v>
      </c>
      <c r="Q109" s="61">
        <f t="shared" si="7"/>
        <v>2881.4202693325956</v>
      </c>
      <c r="R109" s="61">
        <f t="shared" si="13"/>
        <v>-905.12519045686167</v>
      </c>
      <c r="S109" s="62">
        <f t="shared" si="8"/>
        <v>3.1834494274523499</v>
      </c>
      <c r="T109" s="59"/>
      <c r="U109" s="59"/>
      <c r="V109" s="59"/>
    </row>
    <row r="110" spans="7:22" x14ac:dyDescent="0.4">
      <c r="G110" s="59"/>
      <c r="H110" s="74">
        <v>37361</v>
      </c>
      <c r="I110" s="75">
        <v>1385.01000976562</v>
      </c>
      <c r="J110" s="70">
        <v>1.8711449404212539</v>
      </c>
      <c r="K110" s="76">
        <f t="shared" si="9"/>
        <v>106.3314970121872</v>
      </c>
      <c r="L110" s="59"/>
      <c r="M110" s="74">
        <v>37361</v>
      </c>
      <c r="N110" s="77">
        <f t="shared" si="11"/>
        <v>2952.09970591409</v>
      </c>
      <c r="O110" s="77">
        <f t="shared" si="12"/>
        <v>0</v>
      </c>
      <c r="P110" s="77">
        <f t="shared" si="10"/>
        <v>0</v>
      </c>
      <c r="Q110" s="61">
        <f t="shared" si="7"/>
        <v>2952.09970591409</v>
      </c>
      <c r="R110" s="61">
        <f t="shared" si="13"/>
        <v>-906.17016843259182</v>
      </c>
      <c r="S110" s="62">
        <f t="shared" si="8"/>
        <v>3.2577763081964561</v>
      </c>
      <c r="T110" s="59"/>
      <c r="U110" s="59"/>
      <c r="V110" s="59"/>
    </row>
    <row r="111" spans="7:22" x14ac:dyDescent="0.4">
      <c r="G111" s="59"/>
      <c r="H111" s="74">
        <v>37368</v>
      </c>
      <c r="I111" s="75">
        <v>1250.89001464843</v>
      </c>
      <c r="J111" s="70">
        <v>1.508753407503276</v>
      </c>
      <c r="K111" s="76">
        <f t="shared" si="9"/>
        <v>106.39195711164173</v>
      </c>
      <c r="L111" s="59"/>
      <c r="M111" s="74">
        <v>37368</v>
      </c>
      <c r="N111" s="77">
        <f t="shared" si="11"/>
        <v>2666.227693906279</v>
      </c>
      <c r="O111" s="77">
        <f t="shared" si="12"/>
        <v>0</v>
      </c>
      <c r="P111" s="77">
        <f t="shared" si="10"/>
        <v>0</v>
      </c>
      <c r="Q111" s="61">
        <f t="shared" si="7"/>
        <v>2666.227693906279</v>
      </c>
      <c r="R111" s="61">
        <f t="shared" si="13"/>
        <v>-907.21635284802915</v>
      </c>
      <c r="S111" s="62">
        <f t="shared" si="8"/>
        <v>2.9389105316897961</v>
      </c>
      <c r="T111" s="59"/>
      <c r="U111" s="59"/>
      <c r="V111" s="59"/>
    </row>
    <row r="112" spans="7:22" x14ac:dyDescent="0.4">
      <c r="G112" s="59"/>
      <c r="H112" s="74">
        <v>37375</v>
      </c>
      <c r="I112" s="75">
        <v>1190.73999023437</v>
      </c>
      <c r="J112" s="70">
        <v>1.363654232942155</v>
      </c>
      <c r="K112" s="76">
        <f t="shared" si="9"/>
        <v>106.45245158871464</v>
      </c>
      <c r="L112" s="59"/>
      <c r="M112" s="74">
        <v>37375</v>
      </c>
      <c r="N112" s="77">
        <f t="shared" si="11"/>
        <v>2538.0200505452599</v>
      </c>
      <c r="O112" s="77">
        <f t="shared" si="12"/>
        <v>0</v>
      </c>
      <c r="P112" s="77">
        <f t="shared" si="10"/>
        <v>0</v>
      </c>
      <c r="Q112" s="61">
        <f t="shared" si="7"/>
        <v>2538.0200505452599</v>
      </c>
      <c r="R112" s="61">
        <f t="shared" si="13"/>
        <v>-908.26374509602294</v>
      </c>
      <c r="S112" s="62">
        <f t="shared" si="8"/>
        <v>2.7943645931578351</v>
      </c>
      <c r="T112" s="59"/>
      <c r="U112" s="59"/>
      <c r="V112" s="59"/>
    </row>
    <row r="113" spans="1:22" x14ac:dyDescent="0.4">
      <c r="G113" s="59"/>
      <c r="H113" s="74">
        <v>37382</v>
      </c>
      <c r="I113" s="75">
        <v>1188.78002929687</v>
      </c>
      <c r="J113" s="70">
        <v>1.359165076533966</v>
      </c>
      <c r="K113" s="76">
        <f t="shared" si="9"/>
        <v>106.51298046295305</v>
      </c>
      <c r="L113" s="59"/>
      <c r="M113" s="74">
        <v>37382</v>
      </c>
      <c r="N113" s="77">
        <f t="shared" si="11"/>
        <v>2533.8424633318823</v>
      </c>
      <c r="O113" s="77">
        <f t="shared" si="12"/>
        <v>0</v>
      </c>
      <c r="P113" s="77">
        <f t="shared" si="10"/>
        <v>0</v>
      </c>
      <c r="Q113" s="61">
        <f t="shared" si="7"/>
        <v>2533.8424633318823</v>
      </c>
      <c r="R113" s="61">
        <f t="shared" si="13"/>
        <v>-909.31234657103039</v>
      </c>
      <c r="S113" s="62">
        <f t="shared" si="8"/>
        <v>2.7865479588909912</v>
      </c>
      <c r="T113" s="59"/>
      <c r="U113" s="59"/>
      <c r="V113" s="59"/>
    </row>
    <row r="114" spans="1:22" x14ac:dyDescent="0.4">
      <c r="G114" s="59"/>
      <c r="H114" s="74">
        <v>37389</v>
      </c>
      <c r="I114" s="75">
        <v>1325.80004882812</v>
      </c>
      <c r="J114" s="70">
        <v>1.6724826302331619</v>
      </c>
      <c r="K114" s="76">
        <f t="shared" si="9"/>
        <v>106.57354375391519</v>
      </c>
      <c r="L114" s="59"/>
      <c r="M114" s="74">
        <v>37389</v>
      </c>
      <c r="N114" s="77">
        <f t="shared" si="11"/>
        <v>2825.895774506866</v>
      </c>
      <c r="O114" s="77">
        <f t="shared" si="12"/>
        <v>0</v>
      </c>
      <c r="P114" s="77">
        <f t="shared" si="10"/>
        <v>0</v>
      </c>
      <c r="Q114" s="61">
        <f t="shared" si="7"/>
        <v>2825.895774506866</v>
      </c>
      <c r="R114" s="61">
        <f t="shared" si="13"/>
        <v>-910.3621586691188</v>
      </c>
      <c r="S114" s="62">
        <f t="shared" si="8"/>
        <v>3.1041445951994686</v>
      </c>
      <c r="T114" s="59"/>
      <c r="U114" s="59"/>
      <c r="V114" s="59"/>
    </row>
    <row r="115" spans="1:22" x14ac:dyDescent="0.4">
      <c r="G115" s="59"/>
      <c r="H115" s="74">
        <v>37396</v>
      </c>
      <c r="I115" s="75">
        <v>1253.03002929687</v>
      </c>
      <c r="J115" s="70">
        <v>1.488885422229858</v>
      </c>
      <c r="K115" s="76">
        <f t="shared" si="9"/>
        <v>106.63414148117042</v>
      </c>
      <c r="L115" s="59"/>
      <c r="M115" s="74">
        <v>37396</v>
      </c>
      <c r="N115" s="77">
        <f t="shared" si="11"/>
        <v>2670.7890592175522</v>
      </c>
      <c r="O115" s="77">
        <f t="shared" si="12"/>
        <v>0</v>
      </c>
      <c r="P115" s="77">
        <f t="shared" si="10"/>
        <v>0</v>
      </c>
      <c r="Q115" s="61">
        <f t="shared" si="7"/>
        <v>2670.7890592175522</v>
      </c>
      <c r="R115" s="61">
        <f t="shared" si="13"/>
        <v>-911.41318278796712</v>
      </c>
      <c r="S115" s="62">
        <f t="shared" si="8"/>
        <v>2.9303823004268414</v>
      </c>
      <c r="T115" s="59"/>
      <c r="U115" s="59"/>
      <c r="V115" s="59"/>
    </row>
    <row r="116" spans="1:22" x14ac:dyDescent="0.4">
      <c r="G116" s="59"/>
      <c r="H116" s="74">
        <v>37403</v>
      </c>
      <c r="I116" s="75">
        <v>1208.33996582031</v>
      </c>
      <c r="J116" s="70">
        <v>1.382681448704794</v>
      </c>
      <c r="K116" s="76">
        <f t="shared" si="9"/>
        <v>106.69477366429921</v>
      </c>
      <c r="L116" s="59"/>
      <c r="M116" s="74">
        <v>37403</v>
      </c>
      <c r="N116" s="77">
        <f t="shared" si="11"/>
        <v>2575.533774189857</v>
      </c>
      <c r="O116" s="77">
        <f t="shared" si="12"/>
        <v>0</v>
      </c>
      <c r="P116" s="77">
        <f t="shared" si="10"/>
        <v>0</v>
      </c>
      <c r="Q116" s="61">
        <f t="shared" si="7"/>
        <v>2575.533774189857</v>
      </c>
      <c r="R116" s="61">
        <f t="shared" si="13"/>
        <v>-912.46542032686796</v>
      </c>
      <c r="S116" s="62">
        <f t="shared" si="8"/>
        <v>2.8226097305333897</v>
      </c>
      <c r="T116" s="59"/>
      <c r="U116" s="59"/>
      <c r="V116" s="59"/>
    </row>
    <row r="117" spans="1:22" x14ac:dyDescent="0.4">
      <c r="G117" s="59"/>
      <c r="H117" s="74">
        <v>37410</v>
      </c>
      <c r="I117" s="75">
        <v>1140.23999023437</v>
      </c>
      <c r="J117" s="70">
        <v>1.226830321433662</v>
      </c>
      <c r="K117" s="76">
        <f t="shared" si="9"/>
        <v>106.75544032289316</v>
      </c>
      <c r="L117" s="59"/>
      <c r="M117" s="74">
        <v>37410</v>
      </c>
      <c r="N117" s="77">
        <f t="shared" si="11"/>
        <v>2430.3810919113866</v>
      </c>
      <c r="O117" s="77">
        <f t="shared" si="12"/>
        <v>0</v>
      </c>
      <c r="P117" s="77">
        <f t="shared" si="10"/>
        <v>0</v>
      </c>
      <c r="Q117" s="61">
        <f t="shared" si="7"/>
        <v>2430.3810919113866</v>
      </c>
      <c r="R117" s="61">
        <f t="shared" si="13"/>
        <v>-913.51887268672954</v>
      </c>
      <c r="S117" s="62">
        <f t="shared" si="8"/>
        <v>2.6604607354891838</v>
      </c>
      <c r="T117" s="59"/>
      <c r="U117" s="59"/>
      <c r="V117" s="59"/>
    </row>
    <row r="118" spans="1:22" x14ac:dyDescent="0.4">
      <c r="G118" s="59"/>
      <c r="H118" s="74">
        <v>37417</v>
      </c>
      <c r="I118" s="75">
        <v>1109.59997558593</v>
      </c>
      <c r="J118" s="70">
        <v>1.1608966594996479</v>
      </c>
      <c r="K118" s="76">
        <f t="shared" si="9"/>
        <v>106.81614147655505</v>
      </c>
      <c r="L118" s="59"/>
      <c r="M118" s="74">
        <v>37417</v>
      </c>
      <c r="N118" s="77">
        <f t="shared" si="11"/>
        <v>2365.0729875691154</v>
      </c>
      <c r="O118" s="77">
        <f t="shared" si="12"/>
        <v>0</v>
      </c>
      <c r="P118" s="77">
        <f t="shared" si="10"/>
        <v>0</v>
      </c>
      <c r="Q118" s="61">
        <f t="shared" si="7"/>
        <v>2365.0729875691154</v>
      </c>
      <c r="R118" s="61">
        <f t="shared" si="13"/>
        <v>-914.57354127007727</v>
      </c>
      <c r="S118" s="62">
        <f t="shared" si="8"/>
        <v>2.5859844844021129</v>
      </c>
      <c r="T118" s="59"/>
      <c r="U118" s="59"/>
      <c r="V118" s="59"/>
    </row>
    <row r="119" spans="1:22" ht="17.5" customHeight="1" x14ac:dyDescent="0.4">
      <c r="A119" s="4"/>
      <c r="G119" s="59"/>
      <c r="H119" s="74">
        <v>37424</v>
      </c>
      <c r="I119" s="75">
        <v>1035.63000488281</v>
      </c>
      <c r="J119" s="70">
        <v>1.0061174709958021</v>
      </c>
      <c r="K119" s="76">
        <f t="shared" si="9"/>
        <v>106.87687714489876</v>
      </c>
      <c r="L119" s="76"/>
      <c r="M119" s="74">
        <v>37424</v>
      </c>
      <c r="N119" s="77">
        <f t="shared" si="11"/>
        <v>2207.4086189223444</v>
      </c>
      <c r="O119" s="77">
        <f t="shared" si="12"/>
        <v>0</v>
      </c>
      <c r="P119" s="77">
        <f t="shared" si="10"/>
        <v>0</v>
      </c>
      <c r="Q119" s="61">
        <f t="shared" si="7"/>
        <v>2207.4086189223444</v>
      </c>
      <c r="R119" s="61">
        <f t="shared" si="13"/>
        <v>-915.62942748105581</v>
      </c>
      <c r="S119" s="62">
        <f t="shared" si="8"/>
        <v>2.4108100424371903</v>
      </c>
      <c r="T119" s="59"/>
      <c r="U119" s="59"/>
      <c r="V119" s="59"/>
    </row>
    <row r="120" spans="1:22" ht="17.5" customHeight="1" x14ac:dyDescent="0.4">
      <c r="G120" s="59"/>
      <c r="H120" s="74">
        <v>37431</v>
      </c>
      <c r="I120" s="75">
        <v>1051.41003417968</v>
      </c>
      <c r="J120" s="70">
        <v>1.03677815694262</v>
      </c>
      <c r="K120" s="76">
        <f t="shared" si="9"/>
        <v>106.93764734754934</v>
      </c>
      <c r="L120" s="59"/>
      <c r="M120" s="74">
        <v>37431</v>
      </c>
      <c r="N120" s="77">
        <f t="shared" si="11"/>
        <v>2241.0431916100092</v>
      </c>
      <c r="O120" s="77">
        <f t="shared" si="12"/>
        <v>0</v>
      </c>
      <c r="P120" s="77">
        <f t="shared" si="10"/>
        <v>0</v>
      </c>
      <c r="Q120" s="61">
        <f t="shared" si="7"/>
        <v>2241.0431916100092</v>
      </c>
      <c r="R120" s="61">
        <f t="shared" si="13"/>
        <v>-916.68653272543111</v>
      </c>
      <c r="S120" s="62">
        <f t="shared" si="8"/>
        <v>2.4447214086881908</v>
      </c>
      <c r="T120" s="59"/>
      <c r="U120" s="59"/>
      <c r="V120" s="59"/>
    </row>
    <row r="121" spans="1:22" x14ac:dyDescent="0.4">
      <c r="G121" s="59"/>
      <c r="H121" s="74">
        <v>37438</v>
      </c>
      <c r="I121" s="75">
        <v>1060.89001464843</v>
      </c>
      <c r="J121" s="70">
        <v>1.055474262855117</v>
      </c>
      <c r="K121" s="76">
        <f t="shared" si="9"/>
        <v>106.99845210414301</v>
      </c>
      <c r="L121" s="59"/>
      <c r="M121" s="74">
        <v>37438</v>
      </c>
      <c r="N121" s="77">
        <f t="shared" si="11"/>
        <v>2261.2494336996274</v>
      </c>
      <c r="O121" s="77">
        <f t="shared" si="12"/>
        <v>0</v>
      </c>
      <c r="P121" s="77">
        <f t="shared" si="10"/>
        <v>0</v>
      </c>
      <c r="Q121" s="61">
        <f t="shared" si="7"/>
        <v>2261.2494336996274</v>
      </c>
      <c r="R121" s="61">
        <f t="shared" si="13"/>
        <v>-917.74485841059186</v>
      </c>
      <c r="S121" s="62">
        <f t="shared" si="8"/>
        <v>2.4639194793374282</v>
      </c>
      <c r="T121" s="59"/>
      <c r="U121" s="59"/>
      <c r="V121" s="59"/>
    </row>
    <row r="122" spans="1:22" x14ac:dyDescent="0.4">
      <c r="G122" s="59"/>
      <c r="H122" s="74">
        <v>37445</v>
      </c>
      <c r="I122" s="75">
        <v>1000.82000732421</v>
      </c>
      <c r="J122" s="70">
        <v>0.93594755259336826</v>
      </c>
      <c r="K122" s="76">
        <f t="shared" si="9"/>
        <v>107.05929143432715</v>
      </c>
      <c r="L122" s="59"/>
      <c r="M122" s="74">
        <v>37445</v>
      </c>
      <c r="N122" s="77">
        <f t="shared" si="11"/>
        <v>2133.2123439271886</v>
      </c>
      <c r="O122" s="77">
        <f t="shared" si="12"/>
        <v>0</v>
      </c>
      <c r="P122" s="77">
        <f t="shared" si="10"/>
        <v>0</v>
      </c>
      <c r="Q122" s="61">
        <f t="shared" si="7"/>
        <v>2133.2123439271886</v>
      </c>
      <c r="R122" s="61">
        <f t="shared" si="13"/>
        <v>-918.80440594555171</v>
      </c>
      <c r="S122" s="62">
        <f t="shared" si="8"/>
        <v>2.3217262892115502</v>
      </c>
      <c r="T122" s="59"/>
      <c r="U122" s="59"/>
      <c r="V122" s="59"/>
    </row>
    <row r="123" spans="1:22" x14ac:dyDescent="0.4">
      <c r="G123" s="59"/>
      <c r="H123" s="74">
        <v>37452</v>
      </c>
      <c r="I123" s="75">
        <v>965.36999511718705</v>
      </c>
      <c r="J123" s="70">
        <v>0.86964321830397606</v>
      </c>
      <c r="K123" s="76">
        <f t="shared" si="9"/>
        <v>107.1201653577603</v>
      </c>
      <c r="L123" s="59"/>
      <c r="M123" s="74">
        <v>37452</v>
      </c>
      <c r="N123" s="77">
        <f t="shared" si="11"/>
        <v>2057.6519004119009</v>
      </c>
      <c r="O123" s="77">
        <f t="shared" si="12"/>
        <v>0</v>
      </c>
      <c r="P123" s="77">
        <f t="shared" si="10"/>
        <v>0</v>
      </c>
      <c r="Q123" s="61">
        <f t="shared" si="7"/>
        <v>2057.6519004119009</v>
      </c>
      <c r="R123" s="61">
        <f t="shared" si="13"/>
        <v>-919.86517674095103</v>
      </c>
      <c r="S123" s="62">
        <f t="shared" si="8"/>
        <v>2.2369059645263309</v>
      </c>
      <c r="T123" s="59"/>
      <c r="U123" s="59"/>
      <c r="V123" s="59"/>
    </row>
    <row r="124" spans="1:22" x14ac:dyDescent="0.4">
      <c r="G124" s="59"/>
      <c r="H124" s="74">
        <v>37459</v>
      </c>
      <c r="I124" s="75">
        <v>910.90997314453102</v>
      </c>
      <c r="J124" s="70">
        <v>0.77152376355241892</v>
      </c>
      <c r="K124" s="76">
        <f t="shared" si="9"/>
        <v>107.18107389411217</v>
      </c>
      <c r="L124" s="59"/>
      <c r="M124" s="74">
        <v>37459</v>
      </c>
      <c r="N124" s="77">
        <f t="shared" si="11"/>
        <v>1941.5722954155735</v>
      </c>
      <c r="O124" s="77">
        <f t="shared" si="12"/>
        <v>0</v>
      </c>
      <c r="P124" s="77">
        <f t="shared" si="10"/>
        <v>0</v>
      </c>
      <c r="Q124" s="61">
        <f t="shared" si="7"/>
        <v>1941.5722954155735</v>
      </c>
      <c r="R124" s="61">
        <f t="shared" si="13"/>
        <v>-920.92717220905877</v>
      </c>
      <c r="S124" s="62">
        <f t="shared" si="8"/>
        <v>2.1082799530806104</v>
      </c>
      <c r="T124" s="59"/>
      <c r="U124" s="59"/>
      <c r="V124" s="59"/>
    </row>
    <row r="125" spans="1:22" x14ac:dyDescent="0.4">
      <c r="G125" s="59"/>
      <c r="H125" s="74">
        <v>37466</v>
      </c>
      <c r="I125" s="75">
        <v>892.510009765625</v>
      </c>
      <c r="J125" s="70">
        <v>0.74035491171448264</v>
      </c>
      <c r="K125" s="76">
        <f t="shared" si="9"/>
        <v>107.2420170630637</v>
      </c>
      <c r="L125" s="59"/>
      <c r="M125" s="74">
        <v>37466</v>
      </c>
      <c r="N125" s="77">
        <f t="shared" si="11"/>
        <v>1902.3534261679133</v>
      </c>
      <c r="O125" s="77">
        <f t="shared" si="12"/>
        <v>0</v>
      </c>
      <c r="P125" s="77">
        <f t="shared" si="10"/>
        <v>0</v>
      </c>
      <c r="Q125" s="61">
        <f t="shared" si="7"/>
        <v>1902.3534261679133</v>
      </c>
      <c r="R125" s="61">
        <f t="shared" si="13"/>
        <v>-921.99039376377448</v>
      </c>
      <c r="S125" s="62">
        <f t="shared" si="8"/>
        <v>2.0633115475336723</v>
      </c>
      <c r="T125" s="59"/>
      <c r="U125" s="59"/>
      <c r="V125" s="59"/>
    </row>
    <row r="126" spans="1:22" ht="17.5" customHeight="1" x14ac:dyDescent="0.4">
      <c r="E126" s="4"/>
      <c r="F126" s="4"/>
      <c r="G126" s="59"/>
      <c r="H126" s="74">
        <v>37473</v>
      </c>
      <c r="I126" s="75">
        <v>937.33001708984295</v>
      </c>
      <c r="J126" s="70">
        <v>0.81471309751069043</v>
      </c>
      <c r="K126" s="76">
        <f t="shared" si="9"/>
        <v>107.30299488430697</v>
      </c>
      <c r="L126" s="59"/>
      <c r="M126" s="74">
        <v>37473</v>
      </c>
      <c r="N126" s="77">
        <f t="shared" si="11"/>
        <v>1997.8856818974455</v>
      </c>
      <c r="O126" s="77">
        <f t="shared" si="12"/>
        <v>0</v>
      </c>
      <c r="P126" s="77">
        <f t="shared" si="10"/>
        <v>0</v>
      </c>
      <c r="Q126" s="61">
        <f t="shared" si="7"/>
        <v>1997.8856818974455</v>
      </c>
      <c r="R126" s="61">
        <f t="shared" si="13"/>
        <v>-923.05484282062991</v>
      </c>
      <c r="S126" s="62">
        <f t="shared" si="8"/>
        <v>2.1644279291059187</v>
      </c>
      <c r="T126" s="59"/>
      <c r="U126" s="59"/>
      <c r="V126" s="59"/>
    </row>
    <row r="127" spans="1:22" x14ac:dyDescent="0.4">
      <c r="B127" s="27"/>
      <c r="C127" s="4"/>
      <c r="D127" s="4"/>
      <c r="G127" s="59"/>
      <c r="H127" s="74">
        <v>37480</v>
      </c>
      <c r="I127" s="75">
        <v>996.05999755859295</v>
      </c>
      <c r="J127" s="70">
        <v>0.91680752195469373</v>
      </c>
      <c r="K127" s="76">
        <f t="shared" si="9"/>
        <v>107.36400737754528</v>
      </c>
      <c r="L127" s="59"/>
      <c r="M127" s="74">
        <v>37480</v>
      </c>
      <c r="N127" s="77">
        <f t="shared" si="11"/>
        <v>2123.0665519616819</v>
      </c>
      <c r="O127" s="77">
        <f t="shared" si="12"/>
        <v>0</v>
      </c>
      <c r="P127" s="77">
        <f t="shared" si="10"/>
        <v>0</v>
      </c>
      <c r="Q127" s="61">
        <f t="shared" si="7"/>
        <v>2123.0665519616819</v>
      </c>
      <c r="R127" s="61">
        <f t="shared" si="13"/>
        <v>-924.12052079679108</v>
      </c>
      <c r="S127" s="62">
        <f t="shared" si="8"/>
        <v>2.2973914161446616</v>
      </c>
      <c r="T127" s="59"/>
      <c r="U127" s="59"/>
      <c r="V127" s="59"/>
    </row>
    <row r="128" spans="1:22" x14ac:dyDescent="0.4">
      <c r="G128" s="59"/>
      <c r="H128" s="74">
        <v>37487</v>
      </c>
      <c r="I128" s="75">
        <v>1010.48999023437</v>
      </c>
      <c r="J128" s="70">
        <v>0.94337123470157624</v>
      </c>
      <c r="K128" s="76">
        <f t="shared" si="9"/>
        <v>107.42505456249312</v>
      </c>
      <c r="L128" s="59"/>
      <c r="M128" s="74">
        <v>37487</v>
      </c>
      <c r="N128" s="77">
        <f t="shared" si="11"/>
        <v>2153.8235694807918</v>
      </c>
      <c r="O128" s="77">
        <f t="shared" si="12"/>
        <v>0</v>
      </c>
      <c r="P128" s="77">
        <f t="shared" si="10"/>
        <v>0</v>
      </c>
      <c r="Q128" s="61">
        <f t="shared" si="7"/>
        <v>2153.8235694807918</v>
      </c>
      <c r="R128" s="61">
        <f t="shared" si="13"/>
        <v>-925.18742911106028</v>
      </c>
      <c r="S128" s="62">
        <f t="shared" si="8"/>
        <v>2.327986202266314</v>
      </c>
      <c r="T128" s="59"/>
      <c r="U128" s="59"/>
      <c r="V128" s="59"/>
    </row>
    <row r="129" spans="7:22" x14ac:dyDescent="0.4">
      <c r="G129" s="59"/>
      <c r="H129" s="74">
        <v>37494</v>
      </c>
      <c r="I129" s="75">
        <v>942.38000488281205</v>
      </c>
      <c r="J129" s="70">
        <v>0.81619926546375565</v>
      </c>
      <c r="K129" s="76">
        <f t="shared" si="9"/>
        <v>107.4861364588762</v>
      </c>
      <c r="L129" s="59"/>
      <c r="M129" s="74">
        <v>37494</v>
      </c>
      <c r="N129" s="77">
        <f t="shared" si="11"/>
        <v>2008.6495517419792</v>
      </c>
      <c r="O129" s="77">
        <f t="shared" si="12"/>
        <v>0</v>
      </c>
      <c r="P129" s="77">
        <f t="shared" si="10"/>
        <v>0</v>
      </c>
      <c r="Q129" s="61">
        <f t="shared" si="7"/>
        <v>2008.6495517419792</v>
      </c>
      <c r="R129" s="61">
        <f t="shared" si="13"/>
        <v>-926.2555691838777</v>
      </c>
      <c r="S129" s="62">
        <f t="shared" si="8"/>
        <v>2.1685694732305869</v>
      </c>
      <c r="T129" s="59"/>
      <c r="U129" s="59"/>
      <c r="V129" s="59"/>
    </row>
    <row r="130" spans="7:22" x14ac:dyDescent="0.4">
      <c r="G130" s="59"/>
      <c r="H130" s="74">
        <v>37501</v>
      </c>
      <c r="I130" s="75">
        <v>922.219970703125</v>
      </c>
      <c r="J130" s="70">
        <v>0.78127788554498079</v>
      </c>
      <c r="K130" s="76">
        <f t="shared" si="9"/>
        <v>107.54725308643147</v>
      </c>
      <c r="L130" s="59"/>
      <c r="M130" s="74">
        <v>37501</v>
      </c>
      <c r="N130" s="77">
        <f t="shared" si="11"/>
        <v>1965.6791540167355</v>
      </c>
      <c r="O130" s="77">
        <f t="shared" si="12"/>
        <v>0</v>
      </c>
      <c r="P130" s="77">
        <f t="shared" si="10"/>
        <v>0</v>
      </c>
      <c r="Q130" s="61">
        <f t="shared" ref="Q130:Q193" si="14">SUM(N130:P130)</f>
        <v>1965.6791540167355</v>
      </c>
      <c r="R130" s="61">
        <f t="shared" si="13"/>
        <v>-927.32494243732344</v>
      </c>
      <c r="S130" s="62">
        <f t="shared" ref="S130:S193" si="15">Q130/-R130</f>
        <v>2.1197307050215497</v>
      </c>
      <c r="T130" s="59"/>
      <c r="U130" s="59"/>
      <c r="V130" s="59"/>
    </row>
    <row r="131" spans="7:22" x14ac:dyDescent="0.4">
      <c r="G131" s="59"/>
      <c r="H131" s="74">
        <v>37508</v>
      </c>
      <c r="I131" s="75">
        <v>923.83001708984295</v>
      </c>
      <c r="J131" s="70">
        <v>0.78400585430862668</v>
      </c>
      <c r="K131" s="76">
        <f t="shared" ref="K131:K194" si="16">K130*(1+Tbill_YTM)^(1/52)</f>
        <v>107.60840446490705</v>
      </c>
      <c r="L131" s="59"/>
      <c r="M131" s="74">
        <v>37508</v>
      </c>
      <c r="N131" s="77">
        <f t="shared" si="11"/>
        <v>1969.1109107774987</v>
      </c>
      <c r="O131" s="77">
        <f t="shared" si="12"/>
        <v>0</v>
      </c>
      <c r="P131" s="77">
        <f t="shared" ref="P131:P194" si="17">IF(YEAR(M131)&lt;&gt;YEAR(M130), Q130*$C$7, P130)*(1+Tbill_YTM)^(1/52)</f>
        <v>0</v>
      </c>
      <c r="Q131" s="61">
        <f t="shared" si="14"/>
        <v>1969.1109107774987</v>
      </c>
      <c r="R131" s="61">
        <f t="shared" si="13"/>
        <v>-928.39555029511939</v>
      </c>
      <c r="S131" s="62">
        <f t="shared" si="15"/>
        <v>2.1209827106038537</v>
      </c>
      <c r="T131" s="59"/>
      <c r="U131" s="59"/>
      <c r="V131" s="59"/>
    </row>
    <row r="132" spans="7:22" x14ac:dyDescent="0.4">
      <c r="G132" s="59"/>
      <c r="H132" s="74">
        <v>37515</v>
      </c>
      <c r="I132" s="75">
        <v>871.59997558593705</v>
      </c>
      <c r="J132" s="70">
        <v>0.69535608638089219</v>
      </c>
      <c r="K132" s="76">
        <f t="shared" si="16"/>
        <v>107.66959061406233</v>
      </c>
      <c r="L132" s="59"/>
      <c r="M132" s="74">
        <v>37515</v>
      </c>
      <c r="N132" s="77">
        <f t="shared" ref="N132:N195" si="18">IF(YEAR(M132)&lt;&gt;YEAR(M131), Q131*$C$5, N131)*(I132/I131)</f>
        <v>1857.7844300471147</v>
      </c>
      <c r="O132" s="77">
        <f t="shared" ref="O132:O195" si="19">IF(YEAR(M132)&lt;&gt;YEAR(M131), Q131*$C$6, O131)*(J132/J131)</f>
        <v>0</v>
      </c>
      <c r="P132" s="77">
        <f t="shared" si="17"/>
        <v>0</v>
      </c>
      <c r="Q132" s="61">
        <f t="shared" si="14"/>
        <v>1857.7844300471147</v>
      </c>
      <c r="R132" s="61">
        <f t="shared" ref="R132:R195" si="20">R131*EXP($C$20/52)</f>
        <v>-929.46739418263132</v>
      </c>
      <c r="S132" s="62">
        <f t="shared" si="15"/>
        <v>1.998762346774779</v>
      </c>
      <c r="T132" s="59"/>
      <c r="U132" s="59"/>
      <c r="V132" s="59"/>
    </row>
    <row r="133" spans="7:22" x14ac:dyDescent="0.4">
      <c r="G133" s="59"/>
      <c r="H133" s="74">
        <v>37522</v>
      </c>
      <c r="I133" s="75">
        <v>860.34997558593705</v>
      </c>
      <c r="J133" s="70">
        <v>0.67740575092677247</v>
      </c>
      <c r="K133" s="76">
        <f t="shared" si="16"/>
        <v>107.73081155366792</v>
      </c>
      <c r="L133" s="59"/>
      <c r="M133" s="74">
        <v>37522</v>
      </c>
      <c r="N133" s="77">
        <f t="shared" si="18"/>
        <v>1833.805454113826</v>
      </c>
      <c r="O133" s="77">
        <f t="shared" si="19"/>
        <v>0</v>
      </c>
      <c r="P133" s="77">
        <f t="shared" si="17"/>
        <v>0</v>
      </c>
      <c r="Q133" s="61">
        <f t="shared" si="14"/>
        <v>1833.805454113826</v>
      </c>
      <c r="R133" s="61">
        <f t="shared" si="20"/>
        <v>-930.54047552687041</v>
      </c>
      <c r="S133" s="62">
        <f t="shared" si="15"/>
        <v>1.9706885432098249</v>
      </c>
      <c r="T133" s="59"/>
      <c r="U133" s="59"/>
      <c r="V133" s="59"/>
    </row>
    <row r="134" spans="7:22" x14ac:dyDescent="0.4">
      <c r="G134" s="59"/>
      <c r="H134" s="74">
        <v>37529</v>
      </c>
      <c r="I134" s="75">
        <v>815.40002441406205</v>
      </c>
      <c r="J134" s="70">
        <v>0.60662210173338837</v>
      </c>
      <c r="K134" s="76">
        <f t="shared" si="16"/>
        <v>107.79206730350568</v>
      </c>
      <c r="L134" s="59"/>
      <c r="M134" s="74">
        <v>37529</v>
      </c>
      <c r="N134" s="77">
        <f t="shared" si="18"/>
        <v>1737.9962276824585</v>
      </c>
      <c r="O134" s="77">
        <f t="shared" si="19"/>
        <v>0</v>
      </c>
      <c r="P134" s="77">
        <f t="shared" si="17"/>
        <v>0</v>
      </c>
      <c r="Q134" s="61">
        <f t="shared" si="14"/>
        <v>1737.9962276824585</v>
      </c>
      <c r="R134" s="61">
        <f t="shared" si="20"/>
        <v>-931.61479575649548</v>
      </c>
      <c r="S134" s="62">
        <f t="shared" si="15"/>
        <v>1.8655738783873224</v>
      </c>
      <c r="T134" s="59"/>
      <c r="U134" s="59"/>
      <c r="V134" s="59"/>
    </row>
    <row r="135" spans="7:22" x14ac:dyDescent="0.4">
      <c r="G135" s="59"/>
      <c r="H135" s="74">
        <v>37536</v>
      </c>
      <c r="I135" s="75">
        <v>890.60998535156205</v>
      </c>
      <c r="J135" s="70">
        <v>0.71852797175829353</v>
      </c>
      <c r="K135" s="76">
        <f t="shared" si="16"/>
        <v>107.85335788336869</v>
      </c>
      <c r="L135" s="59"/>
      <c r="M135" s="74">
        <v>37536</v>
      </c>
      <c r="N135" s="77">
        <f t="shared" si="18"/>
        <v>1898.3035915281368</v>
      </c>
      <c r="O135" s="77">
        <f t="shared" si="19"/>
        <v>0</v>
      </c>
      <c r="P135" s="77">
        <f t="shared" si="17"/>
        <v>0</v>
      </c>
      <c r="Q135" s="61">
        <f t="shared" si="14"/>
        <v>1898.3035915281368</v>
      </c>
      <c r="R135" s="61">
        <f t="shared" si="20"/>
        <v>-932.69035630181463</v>
      </c>
      <c r="S135" s="62">
        <f t="shared" si="15"/>
        <v>2.0352988306376933</v>
      </c>
      <c r="T135" s="59"/>
      <c r="U135" s="59"/>
      <c r="V135" s="59"/>
    </row>
    <row r="136" spans="7:22" x14ac:dyDescent="0.4">
      <c r="G136" s="59"/>
      <c r="H136" s="74">
        <v>37543</v>
      </c>
      <c r="I136" s="75">
        <v>956.13000488281205</v>
      </c>
      <c r="J136" s="70">
        <v>0.82424869691896907</v>
      </c>
      <c r="K136" s="76">
        <f t="shared" si="16"/>
        <v>107.91468331306133</v>
      </c>
      <c r="L136" s="59"/>
      <c r="M136" s="74">
        <v>37543</v>
      </c>
      <c r="N136" s="77">
        <f t="shared" si="18"/>
        <v>2037.9571889937758</v>
      </c>
      <c r="O136" s="77">
        <f t="shared" si="19"/>
        <v>0</v>
      </c>
      <c r="P136" s="77">
        <f t="shared" si="17"/>
        <v>0</v>
      </c>
      <c r="Q136" s="61">
        <f t="shared" si="14"/>
        <v>2037.9571889937758</v>
      </c>
      <c r="R136" s="61">
        <f t="shared" si="20"/>
        <v>-933.76715859478736</v>
      </c>
      <c r="S136" s="62">
        <f t="shared" si="15"/>
        <v>2.1825111005838629</v>
      </c>
      <c r="T136" s="59"/>
      <c r="U136" s="59"/>
      <c r="V136" s="59"/>
    </row>
    <row r="137" spans="7:22" x14ac:dyDescent="0.4">
      <c r="G137" s="59"/>
      <c r="H137" s="74">
        <v>37550</v>
      </c>
      <c r="I137" s="75">
        <v>995.54998779296795</v>
      </c>
      <c r="J137" s="70">
        <v>0.89221407689937549</v>
      </c>
      <c r="K137" s="76">
        <f t="shared" si="16"/>
        <v>107.97604361239921</v>
      </c>
      <c r="L137" s="59"/>
      <c r="M137" s="74">
        <v>37550</v>
      </c>
      <c r="N137" s="77">
        <f t="shared" si="18"/>
        <v>2121.9794842376223</v>
      </c>
      <c r="O137" s="77">
        <f t="shared" si="19"/>
        <v>0</v>
      </c>
      <c r="P137" s="77">
        <f t="shared" si="17"/>
        <v>0</v>
      </c>
      <c r="Q137" s="61">
        <f t="shared" si="14"/>
        <v>2121.9794842376223</v>
      </c>
      <c r="R137" s="61">
        <f t="shared" si="20"/>
        <v>-934.84520406902629</v>
      </c>
      <c r="S137" s="62">
        <f t="shared" si="15"/>
        <v>2.2698725682085668</v>
      </c>
      <c r="T137" s="59"/>
      <c r="U137" s="59"/>
      <c r="V137" s="59"/>
    </row>
    <row r="138" spans="7:22" x14ac:dyDescent="0.4">
      <c r="G138" s="59"/>
      <c r="H138" s="74">
        <v>37557</v>
      </c>
      <c r="I138" s="75">
        <v>1019.05999755859</v>
      </c>
      <c r="J138" s="70">
        <v>0.93435352126305093</v>
      </c>
      <c r="K138" s="76">
        <f t="shared" si="16"/>
        <v>108.03743880120921</v>
      </c>
      <c r="L138" s="59"/>
      <c r="M138" s="74">
        <v>37557</v>
      </c>
      <c r="N138" s="77">
        <f t="shared" si="18"/>
        <v>2172.0902360919536</v>
      </c>
      <c r="O138" s="77">
        <f t="shared" si="19"/>
        <v>0</v>
      </c>
      <c r="P138" s="77">
        <f t="shared" si="17"/>
        <v>0</v>
      </c>
      <c r="Q138" s="61">
        <f t="shared" si="14"/>
        <v>2172.0902360919536</v>
      </c>
      <c r="R138" s="61">
        <f t="shared" si="20"/>
        <v>-935.92449415979922</v>
      </c>
      <c r="S138" s="62">
        <f t="shared" si="15"/>
        <v>2.3207964420697085</v>
      </c>
      <c r="T138" s="59"/>
      <c r="U138" s="59"/>
      <c r="V138" s="59"/>
    </row>
    <row r="139" spans="7:22" x14ac:dyDescent="0.4">
      <c r="G139" s="59"/>
      <c r="H139" s="74">
        <v>37564</v>
      </c>
      <c r="I139" s="75">
        <v>1008.34997558593</v>
      </c>
      <c r="J139" s="70">
        <v>0.91471395780862497</v>
      </c>
      <c r="K139" s="76">
        <f t="shared" si="16"/>
        <v>108.09886889932947</v>
      </c>
      <c r="L139" s="59"/>
      <c r="M139" s="74">
        <v>37564</v>
      </c>
      <c r="N139" s="77">
        <f t="shared" si="18"/>
        <v>2149.2622041695176</v>
      </c>
      <c r="O139" s="77">
        <f t="shared" si="19"/>
        <v>0</v>
      </c>
      <c r="P139" s="77">
        <f t="shared" si="17"/>
        <v>0</v>
      </c>
      <c r="Q139" s="61">
        <f t="shared" si="14"/>
        <v>2149.2622041695176</v>
      </c>
      <c r="R139" s="61">
        <f t="shared" si="20"/>
        <v>-937.00503030403104</v>
      </c>
      <c r="S139" s="62">
        <f t="shared" si="15"/>
        <v>2.2937573808671488</v>
      </c>
      <c r="T139" s="59"/>
      <c r="U139" s="59"/>
      <c r="V139" s="59"/>
    </row>
    <row r="140" spans="7:22" x14ac:dyDescent="0.4">
      <c r="G140" s="59"/>
      <c r="H140" s="74">
        <v>37571</v>
      </c>
      <c r="I140" s="75">
        <v>1061.28002929687</v>
      </c>
      <c r="J140" s="70">
        <v>1.0107438285661929</v>
      </c>
      <c r="K140" s="76">
        <f t="shared" si="16"/>
        <v>108.16033392660947</v>
      </c>
      <c r="L140" s="59"/>
      <c r="M140" s="74">
        <v>37571</v>
      </c>
      <c r="N140" s="77">
        <f t="shared" si="18"/>
        <v>2262.0807360879444</v>
      </c>
      <c r="O140" s="77">
        <f t="shared" si="19"/>
        <v>0</v>
      </c>
      <c r="P140" s="77">
        <f t="shared" si="17"/>
        <v>0</v>
      </c>
      <c r="Q140" s="61">
        <f t="shared" si="14"/>
        <v>2262.0807360879444</v>
      </c>
      <c r="R140" s="61">
        <f t="shared" si="20"/>
        <v>-938.08681394030555</v>
      </c>
      <c r="S140" s="62">
        <f t="shared" si="15"/>
        <v>2.411376753699781</v>
      </c>
      <c r="T140" s="59"/>
      <c r="U140" s="59"/>
      <c r="V140" s="59"/>
    </row>
    <row r="141" spans="7:22" x14ac:dyDescent="0.4">
      <c r="G141" s="59"/>
      <c r="H141" s="74">
        <v>37578</v>
      </c>
      <c r="I141" s="75">
        <v>1116.01000976562</v>
      </c>
      <c r="J141" s="70">
        <v>1.114991507725835</v>
      </c>
      <c r="K141" s="76">
        <f t="shared" si="16"/>
        <v>108.22183390290989</v>
      </c>
      <c r="L141" s="59"/>
      <c r="M141" s="74">
        <v>37578</v>
      </c>
      <c r="N141" s="77">
        <f t="shared" si="18"/>
        <v>2378.7357480425671</v>
      </c>
      <c r="O141" s="77">
        <f t="shared" si="19"/>
        <v>0</v>
      </c>
      <c r="P141" s="77">
        <f t="shared" si="17"/>
        <v>0</v>
      </c>
      <c r="Q141" s="61">
        <f t="shared" si="14"/>
        <v>2378.7357480425671</v>
      </c>
      <c r="R141" s="61">
        <f t="shared" si="20"/>
        <v>-939.16984650886729</v>
      </c>
      <c r="S141" s="62">
        <f t="shared" si="15"/>
        <v>2.5328067727950718</v>
      </c>
      <c r="T141" s="59"/>
      <c r="U141" s="59"/>
      <c r="V141" s="59"/>
    </row>
    <row r="142" spans="7:22" x14ac:dyDescent="0.4">
      <c r="G142" s="59"/>
      <c r="H142" s="74">
        <v>37585</v>
      </c>
      <c r="I142" s="75">
        <v>1116.09997558593</v>
      </c>
      <c r="J142" s="70">
        <v>1.1151712751557921</v>
      </c>
      <c r="K142" s="76">
        <f t="shared" si="16"/>
        <v>108.28336884810278</v>
      </c>
      <c r="L142" s="59"/>
      <c r="M142" s="74">
        <v>37585</v>
      </c>
      <c r="N142" s="77">
        <f t="shared" si="18"/>
        <v>2378.9275069972368</v>
      </c>
      <c r="O142" s="77">
        <f t="shared" si="19"/>
        <v>0</v>
      </c>
      <c r="P142" s="77">
        <f t="shared" si="17"/>
        <v>0</v>
      </c>
      <c r="Q142" s="61">
        <f t="shared" si="14"/>
        <v>2378.9275069972368</v>
      </c>
      <c r="R142" s="61">
        <f t="shared" si="20"/>
        <v>-940.25412945162384</v>
      </c>
      <c r="S142" s="62">
        <f t="shared" si="15"/>
        <v>2.5300899325852235</v>
      </c>
      <c r="T142" s="59"/>
      <c r="U142" s="59"/>
      <c r="V142" s="59"/>
    </row>
    <row r="143" spans="7:22" x14ac:dyDescent="0.4">
      <c r="G143" s="59"/>
      <c r="H143" s="74">
        <v>37592</v>
      </c>
      <c r="I143" s="75">
        <v>1065.96997070312</v>
      </c>
      <c r="J143" s="70">
        <v>1.0149946911730161</v>
      </c>
      <c r="K143" s="76">
        <f t="shared" si="16"/>
        <v>108.34493878207144</v>
      </c>
      <c r="L143" s="59"/>
      <c r="M143" s="74">
        <v>37592</v>
      </c>
      <c r="N143" s="77">
        <f t="shared" si="18"/>
        <v>2272.077179830967</v>
      </c>
      <c r="O143" s="77">
        <f t="shared" si="19"/>
        <v>0</v>
      </c>
      <c r="P143" s="77">
        <f t="shared" si="17"/>
        <v>0</v>
      </c>
      <c r="Q143" s="61">
        <f t="shared" si="14"/>
        <v>2272.077179830967</v>
      </c>
      <c r="R143" s="61">
        <f t="shared" si="20"/>
        <v>-941.33966421214723</v>
      </c>
      <c r="S143" s="62">
        <f t="shared" si="15"/>
        <v>2.4136634906727088</v>
      </c>
      <c r="T143" s="59"/>
      <c r="U143" s="59"/>
      <c r="V143" s="59"/>
    </row>
    <row r="144" spans="7:22" x14ac:dyDescent="0.4">
      <c r="G144" s="59"/>
      <c r="H144" s="74">
        <v>37599</v>
      </c>
      <c r="I144" s="75">
        <v>1005.84997558593</v>
      </c>
      <c r="J144" s="70">
        <v>0.90050464444675493</v>
      </c>
      <c r="K144" s="76">
        <f t="shared" si="16"/>
        <v>108.40654372471049</v>
      </c>
      <c r="L144" s="59"/>
      <c r="M144" s="74">
        <v>37599</v>
      </c>
      <c r="N144" s="77">
        <f t="shared" si="18"/>
        <v>2143.9335428510094</v>
      </c>
      <c r="O144" s="77">
        <f t="shared" si="19"/>
        <v>0</v>
      </c>
      <c r="P144" s="77">
        <f t="shared" si="17"/>
        <v>0</v>
      </c>
      <c r="Q144" s="61">
        <f t="shared" si="14"/>
        <v>2143.9335428510094</v>
      </c>
      <c r="R144" s="61">
        <f t="shared" si="20"/>
        <v>-942.42645223567615</v>
      </c>
      <c r="S144" s="62">
        <f t="shared" si="15"/>
        <v>2.2749080713567107</v>
      </c>
      <c r="T144" s="59"/>
      <c r="U144" s="59"/>
      <c r="V144" s="59"/>
    </row>
    <row r="145" spans="7:22" x14ac:dyDescent="0.4">
      <c r="G145" s="59"/>
      <c r="H145" s="74">
        <v>37606</v>
      </c>
      <c r="I145" s="75">
        <v>1013.90002441406</v>
      </c>
      <c r="J145" s="70">
        <v>0.91491853624713282</v>
      </c>
      <c r="K145" s="76">
        <f t="shared" si="16"/>
        <v>108.46818369592586</v>
      </c>
      <c r="L145" s="59"/>
      <c r="M145" s="74">
        <v>37606</v>
      </c>
      <c r="N145" s="77">
        <f t="shared" si="18"/>
        <v>2161.0919363720336</v>
      </c>
      <c r="O145" s="77">
        <f t="shared" si="19"/>
        <v>0</v>
      </c>
      <c r="P145" s="77">
        <f t="shared" si="17"/>
        <v>0</v>
      </c>
      <c r="Q145" s="61">
        <f t="shared" si="14"/>
        <v>2161.0919363720336</v>
      </c>
      <c r="R145" s="61">
        <f t="shared" si="20"/>
        <v>-943.514494969118</v>
      </c>
      <c r="S145" s="62">
        <f t="shared" si="15"/>
        <v>2.290470308506249</v>
      </c>
      <c r="T145" s="59"/>
      <c r="U145" s="59"/>
      <c r="V145" s="59"/>
    </row>
    <row r="146" spans="7:22" x14ac:dyDescent="0.4">
      <c r="G146" s="59"/>
      <c r="H146" s="74">
        <v>37613</v>
      </c>
      <c r="I146" s="75">
        <v>997.84997558593705</v>
      </c>
      <c r="J146" s="70">
        <v>0.88595219474022235</v>
      </c>
      <c r="K146" s="76">
        <f t="shared" si="16"/>
        <v>108.5298587156348</v>
      </c>
      <c r="L146" s="59"/>
      <c r="M146" s="74">
        <v>37613</v>
      </c>
      <c r="N146" s="77">
        <f t="shared" si="18"/>
        <v>2126.8818266317967</v>
      </c>
      <c r="O146" s="77">
        <f t="shared" si="19"/>
        <v>0</v>
      </c>
      <c r="P146" s="77">
        <f t="shared" si="17"/>
        <v>0</v>
      </c>
      <c r="Q146" s="61">
        <f t="shared" si="14"/>
        <v>2126.8818266317967</v>
      </c>
      <c r="R146" s="61">
        <f t="shared" si="20"/>
        <v>-944.60379386105046</v>
      </c>
      <c r="S146" s="62">
        <f t="shared" si="15"/>
        <v>2.2516126236781315</v>
      </c>
      <c r="T146" s="59"/>
      <c r="U146" s="59"/>
      <c r="V146" s="59"/>
    </row>
    <row r="147" spans="7:22" ht="17.5" thickBot="1" x14ac:dyDescent="0.45">
      <c r="G147" s="86" t="s">
        <v>46</v>
      </c>
      <c r="H147" s="82">
        <v>37620</v>
      </c>
      <c r="I147" s="83">
        <v>1031.63000488281</v>
      </c>
      <c r="J147" s="84">
        <v>0.94593614388323888</v>
      </c>
      <c r="K147" s="85">
        <f t="shared" si="16"/>
        <v>108.5915688037659</v>
      </c>
      <c r="L147" s="86"/>
      <c r="M147" s="82">
        <v>37620</v>
      </c>
      <c r="N147" s="77">
        <f t="shared" si="18"/>
        <v>2198.8827608127299</v>
      </c>
      <c r="O147" s="77">
        <f t="shared" si="19"/>
        <v>0</v>
      </c>
      <c r="P147" s="77">
        <f t="shared" si="17"/>
        <v>0</v>
      </c>
      <c r="Q147" s="87">
        <f t="shared" si="14"/>
        <v>2198.8827608127299</v>
      </c>
      <c r="R147" s="61">
        <f t="shared" si="20"/>
        <v>-945.69435036172376</v>
      </c>
      <c r="S147" s="88">
        <f t="shared" si="15"/>
        <v>2.3251516306211064</v>
      </c>
      <c r="T147" s="86"/>
      <c r="U147" s="86"/>
      <c r="V147" s="86"/>
    </row>
    <row r="148" spans="7:22" ht="17.5" thickTop="1" x14ac:dyDescent="0.4">
      <c r="G148" s="59"/>
      <c r="H148" s="74">
        <v>37627</v>
      </c>
      <c r="I148" s="75">
        <v>1087.35998535156</v>
      </c>
      <c r="J148" s="70">
        <v>1.048137519519432</v>
      </c>
      <c r="K148" s="76">
        <f t="shared" si="16"/>
        <v>108.65331398025906</v>
      </c>
      <c r="L148" s="59"/>
      <c r="M148" s="74">
        <v>37627</v>
      </c>
      <c r="N148" s="77">
        <f t="shared" si="18"/>
        <v>2317.6692372947564</v>
      </c>
      <c r="O148" s="77">
        <f t="shared" si="19"/>
        <v>0</v>
      </c>
      <c r="P148" s="77">
        <f t="shared" si="17"/>
        <v>0</v>
      </c>
      <c r="Q148" s="61">
        <f t="shared" si="14"/>
        <v>2317.6692372947564</v>
      </c>
      <c r="R148" s="61">
        <f t="shared" si="20"/>
        <v>-946.78616592306241</v>
      </c>
      <c r="S148" s="62">
        <f t="shared" si="15"/>
        <v>2.4479331455325619</v>
      </c>
      <c r="T148" s="59"/>
      <c r="U148" s="59"/>
      <c r="V148" s="59"/>
    </row>
    <row r="149" spans="7:22" x14ac:dyDescent="0.4">
      <c r="G149" s="59"/>
      <c r="H149" s="74">
        <v>37634</v>
      </c>
      <c r="I149" s="75">
        <v>1017.58001708984</v>
      </c>
      <c r="J149" s="70">
        <v>0.91361168845836505</v>
      </c>
      <c r="K149" s="76">
        <f t="shared" si="16"/>
        <v>108.71509426506553</v>
      </c>
      <c r="L149" s="59"/>
      <c r="M149" s="74">
        <v>37634</v>
      </c>
      <c r="N149" s="77">
        <f t="shared" si="18"/>
        <v>2168.9357102215636</v>
      </c>
      <c r="O149" s="77">
        <f t="shared" si="19"/>
        <v>0</v>
      </c>
      <c r="P149" s="77">
        <f t="shared" si="17"/>
        <v>0</v>
      </c>
      <c r="Q149" s="61">
        <f t="shared" si="14"/>
        <v>2168.9357102215636</v>
      </c>
      <c r="R149" s="61">
        <f t="shared" si="20"/>
        <v>-947.87924199866711</v>
      </c>
      <c r="S149" s="62">
        <f t="shared" si="15"/>
        <v>2.288198342278513</v>
      </c>
      <c r="T149" s="59"/>
      <c r="U149" s="59"/>
      <c r="V149" s="59"/>
    </row>
    <row r="150" spans="7:22" x14ac:dyDescent="0.4">
      <c r="G150" s="59"/>
      <c r="H150" s="74">
        <v>37641</v>
      </c>
      <c r="I150" s="75">
        <v>996.17999267578102</v>
      </c>
      <c r="J150" s="70">
        <v>0.87518461223905586</v>
      </c>
      <c r="K150" s="76">
        <f t="shared" si="16"/>
        <v>108.7769096781479</v>
      </c>
      <c r="L150" s="59"/>
      <c r="M150" s="74">
        <v>37641</v>
      </c>
      <c r="N150" s="77">
        <f t="shared" si="18"/>
        <v>2123.3223172974299</v>
      </c>
      <c r="O150" s="77">
        <f t="shared" si="19"/>
        <v>0</v>
      </c>
      <c r="P150" s="77">
        <f t="shared" si="17"/>
        <v>0</v>
      </c>
      <c r="Q150" s="61">
        <f t="shared" si="14"/>
        <v>2123.3223172974299</v>
      </c>
      <c r="R150" s="61">
        <f t="shared" si="20"/>
        <v>-948.97358004381692</v>
      </c>
      <c r="S150" s="62">
        <f t="shared" si="15"/>
        <v>2.2374936056696013</v>
      </c>
      <c r="T150" s="59"/>
      <c r="U150" s="59"/>
      <c r="V150" s="59"/>
    </row>
    <row r="151" spans="7:22" x14ac:dyDescent="0.4">
      <c r="G151" s="59"/>
      <c r="H151" s="74">
        <v>37648</v>
      </c>
      <c r="I151" s="75">
        <v>983.04998779296795</v>
      </c>
      <c r="J151" s="70">
        <v>0.85211412634986239</v>
      </c>
      <c r="K151" s="76">
        <f t="shared" si="16"/>
        <v>108.83876023948011</v>
      </c>
      <c r="L151" s="59"/>
      <c r="M151" s="74">
        <v>37648</v>
      </c>
      <c r="N151" s="77">
        <f t="shared" si="18"/>
        <v>2095.3361776450802</v>
      </c>
      <c r="O151" s="77">
        <f t="shared" si="19"/>
        <v>0</v>
      </c>
      <c r="P151" s="77">
        <f t="shared" si="17"/>
        <v>0</v>
      </c>
      <c r="Q151" s="61">
        <f t="shared" si="14"/>
        <v>2095.3361776450802</v>
      </c>
      <c r="R151" s="61">
        <f t="shared" si="20"/>
        <v>-950.06918151547086</v>
      </c>
      <c r="S151" s="62">
        <f t="shared" si="15"/>
        <v>2.205456421923691</v>
      </c>
      <c r="T151" s="59"/>
      <c r="U151" s="59"/>
      <c r="V151" s="59"/>
    </row>
    <row r="152" spans="7:22" x14ac:dyDescent="0.4">
      <c r="G152" s="59"/>
      <c r="H152" s="74">
        <v>37655</v>
      </c>
      <c r="I152" s="75">
        <v>957.04998779296795</v>
      </c>
      <c r="J152" s="70">
        <v>0.80704018797397936</v>
      </c>
      <c r="K152" s="76">
        <f t="shared" si="16"/>
        <v>108.90064596904746</v>
      </c>
      <c r="L152" s="59"/>
      <c r="M152" s="74">
        <v>37655</v>
      </c>
      <c r="N152" s="77">
        <f t="shared" si="18"/>
        <v>2039.9180999325911</v>
      </c>
      <c r="O152" s="77">
        <f t="shared" si="19"/>
        <v>0</v>
      </c>
      <c r="P152" s="77">
        <f t="shared" si="17"/>
        <v>0</v>
      </c>
      <c r="Q152" s="61">
        <f t="shared" si="14"/>
        <v>2039.9180999325911</v>
      </c>
      <c r="R152" s="61">
        <f t="shared" si="20"/>
        <v>-951.16604787227004</v>
      </c>
      <c r="S152" s="62">
        <f t="shared" si="15"/>
        <v>2.1446498269106922</v>
      </c>
      <c r="T152" s="59"/>
      <c r="U152" s="59"/>
      <c r="V152" s="59"/>
    </row>
    <row r="153" spans="7:22" ht="17.5" customHeight="1" x14ac:dyDescent="0.4">
      <c r="G153" s="59"/>
      <c r="H153" s="74">
        <v>37662</v>
      </c>
      <c r="I153" s="75">
        <v>982.09002685546795</v>
      </c>
      <c r="J153" s="70">
        <v>0.84927062126300279</v>
      </c>
      <c r="K153" s="76">
        <f t="shared" si="16"/>
        <v>108.9625668868466</v>
      </c>
      <c r="L153" s="59"/>
      <c r="M153" s="74">
        <v>37662</v>
      </c>
      <c r="N153" s="77">
        <f t="shared" si="18"/>
        <v>2093.2900549591059</v>
      </c>
      <c r="O153" s="77">
        <f t="shared" si="19"/>
        <v>0</v>
      </c>
      <c r="P153" s="77">
        <f t="shared" si="17"/>
        <v>0</v>
      </c>
      <c r="Q153" s="61">
        <f t="shared" si="14"/>
        <v>2093.2900549591059</v>
      </c>
      <c r="R153" s="61">
        <f t="shared" si="20"/>
        <v>-952.26418057453975</v>
      </c>
      <c r="S153" s="62">
        <f t="shared" si="15"/>
        <v>2.1982240828339661</v>
      </c>
      <c r="T153" s="59"/>
      <c r="U153" s="59"/>
      <c r="V153" s="59"/>
    </row>
    <row r="154" spans="7:22" x14ac:dyDescent="0.4">
      <c r="G154" s="59"/>
      <c r="H154" s="74">
        <v>37669</v>
      </c>
      <c r="I154" s="75">
        <v>1015.91998291015</v>
      </c>
      <c r="J154" s="70">
        <v>0.90778010004847109</v>
      </c>
      <c r="K154" s="76">
        <f t="shared" si="16"/>
        <v>109.02452301288558</v>
      </c>
      <c r="L154" s="59"/>
      <c r="M154" s="74">
        <v>37669</v>
      </c>
      <c r="N154" s="77">
        <f t="shared" si="18"/>
        <v>2165.3974062532775</v>
      </c>
      <c r="O154" s="77">
        <f t="shared" si="19"/>
        <v>0</v>
      </c>
      <c r="P154" s="77">
        <f t="shared" si="17"/>
        <v>0</v>
      </c>
      <c r="Q154" s="61">
        <f t="shared" si="14"/>
        <v>2165.3974062532775</v>
      </c>
      <c r="R154" s="61">
        <f t="shared" si="20"/>
        <v>-953.36358108429113</v>
      </c>
      <c r="S154" s="62">
        <f t="shared" si="15"/>
        <v>2.2713238151917881</v>
      </c>
      <c r="T154" s="59"/>
      <c r="U154" s="59"/>
      <c r="V154" s="59"/>
    </row>
    <row r="155" spans="7:22" ht="17.5" customHeight="1" x14ac:dyDescent="0.4">
      <c r="G155" s="59"/>
      <c r="H155" s="74">
        <v>37676</v>
      </c>
      <c r="I155" s="75">
        <v>1009.73999023437</v>
      </c>
      <c r="J155" s="70">
        <v>0.89673577674763782</v>
      </c>
      <c r="K155" s="76">
        <f t="shared" si="16"/>
        <v>109.0865143671838</v>
      </c>
      <c r="L155" s="59"/>
      <c r="M155" s="74">
        <v>37676</v>
      </c>
      <c r="N155" s="77">
        <f t="shared" si="18"/>
        <v>2152.2249710852398</v>
      </c>
      <c r="O155" s="77">
        <f t="shared" si="19"/>
        <v>0</v>
      </c>
      <c r="P155" s="77">
        <f t="shared" si="17"/>
        <v>0</v>
      </c>
      <c r="Q155" s="61">
        <f t="shared" si="14"/>
        <v>2152.2249710852398</v>
      </c>
      <c r="R155" s="61">
        <f t="shared" si="20"/>
        <v>-954.46425086522322</v>
      </c>
      <c r="S155" s="62">
        <f t="shared" si="15"/>
        <v>2.2549037003054275</v>
      </c>
      <c r="T155" s="59"/>
      <c r="U155" s="59"/>
      <c r="V155" s="59"/>
    </row>
    <row r="156" spans="7:22" x14ac:dyDescent="0.4">
      <c r="G156" s="59"/>
      <c r="H156" s="74">
        <v>37683</v>
      </c>
      <c r="I156" s="75">
        <v>986.82000732421795</v>
      </c>
      <c r="J156" s="70">
        <v>0.85602595268053872</v>
      </c>
      <c r="K156" s="76">
        <f t="shared" si="16"/>
        <v>109.14854096977204</v>
      </c>
      <c r="L156" s="59"/>
      <c r="M156" s="74">
        <v>37683</v>
      </c>
      <c r="N156" s="77">
        <f t="shared" si="18"/>
        <v>2103.3718405435579</v>
      </c>
      <c r="O156" s="77">
        <f t="shared" si="19"/>
        <v>0</v>
      </c>
      <c r="P156" s="77">
        <f t="shared" si="17"/>
        <v>0</v>
      </c>
      <c r="Q156" s="61">
        <f t="shared" si="14"/>
        <v>2103.3718405435579</v>
      </c>
      <c r="R156" s="61">
        <f t="shared" si="20"/>
        <v>-955.56619138272492</v>
      </c>
      <c r="S156" s="62">
        <f t="shared" si="15"/>
        <v>2.2011785886856603</v>
      </c>
      <c r="T156" s="59"/>
      <c r="U156" s="59"/>
      <c r="V156" s="59"/>
    </row>
    <row r="157" spans="7:22" x14ac:dyDescent="0.4">
      <c r="G157" s="64"/>
      <c r="H157" s="74">
        <v>37690</v>
      </c>
      <c r="I157" s="75">
        <v>1030.44995117187</v>
      </c>
      <c r="J157" s="70">
        <v>0.93172033254795872</v>
      </c>
      <c r="K157" s="76">
        <f t="shared" si="16"/>
        <v>109.2106028406925</v>
      </c>
      <c r="L157" s="59"/>
      <c r="M157" s="74">
        <v>37690</v>
      </c>
      <c r="N157" s="77">
        <f t="shared" si="18"/>
        <v>2196.3675181874314</v>
      </c>
      <c r="O157" s="77">
        <f t="shared" si="19"/>
        <v>0</v>
      </c>
      <c r="P157" s="77">
        <f t="shared" si="17"/>
        <v>0</v>
      </c>
      <c r="Q157" s="61">
        <f t="shared" si="14"/>
        <v>2196.3675181874314</v>
      </c>
      <c r="R157" s="61">
        <f t="shared" si="20"/>
        <v>-956.66940410387701</v>
      </c>
      <c r="S157" s="62">
        <f t="shared" si="15"/>
        <v>2.2958479792136695</v>
      </c>
      <c r="T157" s="59"/>
      <c r="U157" s="59"/>
      <c r="V157" s="59"/>
    </row>
    <row r="158" spans="7:22" x14ac:dyDescent="0.4">
      <c r="G158" s="64"/>
      <c r="H158" s="74">
        <v>37697</v>
      </c>
      <c r="I158" s="75">
        <v>1093.11999511718</v>
      </c>
      <c r="J158" s="70">
        <v>1.0450513179473271</v>
      </c>
      <c r="K158" s="76">
        <f t="shared" si="16"/>
        <v>109.27269999999875</v>
      </c>
      <c r="L158" s="59"/>
      <c r="M158" s="74">
        <v>37697</v>
      </c>
      <c r="N158" s="77">
        <f t="shared" si="18"/>
        <v>2329.9464937876733</v>
      </c>
      <c r="O158" s="77">
        <f t="shared" si="19"/>
        <v>0</v>
      </c>
      <c r="P158" s="77">
        <f t="shared" si="17"/>
        <v>0</v>
      </c>
      <c r="Q158" s="61">
        <f t="shared" si="14"/>
        <v>2329.9464937876733</v>
      </c>
      <c r="R158" s="61">
        <f t="shared" si="20"/>
        <v>-957.77389049745398</v>
      </c>
      <c r="S158" s="62">
        <f t="shared" si="15"/>
        <v>2.4326686255537124</v>
      </c>
      <c r="T158" s="59"/>
      <c r="U158" s="59"/>
      <c r="V158" s="59"/>
    </row>
    <row r="159" spans="7:22" x14ac:dyDescent="0.4">
      <c r="G159" s="64"/>
      <c r="H159" s="74">
        <v>37704</v>
      </c>
      <c r="I159" s="75">
        <v>1046.71997070312</v>
      </c>
      <c r="J159" s="70">
        <v>0.95633204305838193</v>
      </c>
      <c r="K159" s="76">
        <f t="shared" si="16"/>
        <v>109.33483246775577</v>
      </c>
      <c r="L159" s="59"/>
      <c r="M159" s="74">
        <v>37704</v>
      </c>
      <c r="N159" s="77">
        <f t="shared" si="18"/>
        <v>2231.0464876784513</v>
      </c>
      <c r="O159" s="77">
        <f t="shared" si="19"/>
        <v>0</v>
      </c>
      <c r="P159" s="77">
        <f t="shared" si="17"/>
        <v>0</v>
      </c>
      <c r="Q159" s="61">
        <f t="shared" si="14"/>
        <v>2231.0464876784513</v>
      </c>
      <c r="R159" s="61">
        <f t="shared" si="20"/>
        <v>-958.87965203392605</v>
      </c>
      <c r="S159" s="62">
        <f t="shared" si="15"/>
        <v>2.3267221104818216</v>
      </c>
      <c r="T159" s="59"/>
      <c r="U159" s="59"/>
      <c r="V159" s="59"/>
    </row>
    <row r="160" spans="7:22" ht="17.5" customHeight="1" x14ac:dyDescent="0.4">
      <c r="G160" s="64"/>
      <c r="H160" s="74">
        <v>37711</v>
      </c>
      <c r="I160" s="75">
        <v>1050.69995117187</v>
      </c>
      <c r="J160" s="70">
        <v>0.96360463354971537</v>
      </c>
      <c r="K160" s="76">
        <f t="shared" si="16"/>
        <v>109.39700026403996</v>
      </c>
      <c r="L160" s="59"/>
      <c r="M160" s="74">
        <v>37711</v>
      </c>
      <c r="N160" s="77">
        <f t="shared" si="18"/>
        <v>2239.5296748673504</v>
      </c>
      <c r="O160" s="77">
        <f t="shared" si="19"/>
        <v>0</v>
      </c>
      <c r="P160" s="77">
        <f t="shared" si="17"/>
        <v>0</v>
      </c>
      <c r="Q160" s="61">
        <f t="shared" si="14"/>
        <v>2239.5296748673504</v>
      </c>
      <c r="R160" s="61">
        <f t="shared" si="20"/>
        <v>-959.98669018546116</v>
      </c>
      <c r="S160" s="62">
        <f t="shared" si="15"/>
        <v>2.3328757552197859</v>
      </c>
      <c r="T160" s="59"/>
      <c r="U160" s="59"/>
      <c r="V160" s="59"/>
    </row>
    <row r="161" spans="1:22" ht="17.5" customHeight="1" x14ac:dyDescent="0.4">
      <c r="G161" s="64"/>
      <c r="H161" s="74">
        <v>37718</v>
      </c>
      <c r="I161" s="75">
        <v>1026.15002441406</v>
      </c>
      <c r="J161" s="70">
        <v>0.91857479767554917</v>
      </c>
      <c r="K161" s="76">
        <f t="shared" si="16"/>
        <v>109.4592034089391</v>
      </c>
      <c r="L161" s="59"/>
      <c r="M161" s="74">
        <v>37718</v>
      </c>
      <c r="N161" s="77">
        <f t="shared" si="18"/>
        <v>2187.2023768327263</v>
      </c>
      <c r="O161" s="77">
        <f t="shared" si="19"/>
        <v>0</v>
      </c>
      <c r="P161" s="77">
        <f t="shared" si="17"/>
        <v>0</v>
      </c>
      <c r="Q161" s="61">
        <f t="shared" si="14"/>
        <v>2187.2023768327263</v>
      </c>
      <c r="R161" s="61">
        <f t="shared" si="20"/>
        <v>-961.09500642592673</v>
      </c>
      <c r="S161" s="62">
        <f t="shared" si="15"/>
        <v>2.27574002799826</v>
      </c>
      <c r="T161" s="59"/>
      <c r="U161" s="59"/>
      <c r="V161" s="59"/>
    </row>
    <row r="162" spans="1:22" ht="17.5" customHeight="1" x14ac:dyDescent="0.4">
      <c r="G162" s="64"/>
      <c r="H162" s="74">
        <v>37725</v>
      </c>
      <c r="I162" s="75">
        <v>1083.56005859375</v>
      </c>
      <c r="J162" s="70">
        <v>1.0213578396800891</v>
      </c>
      <c r="K162" s="76">
        <f t="shared" si="16"/>
        <v>109.52144192255243</v>
      </c>
      <c r="L162" s="59"/>
      <c r="M162" s="74">
        <v>37725</v>
      </c>
      <c r="N162" s="77">
        <f t="shared" si="18"/>
        <v>2309.5698282037538</v>
      </c>
      <c r="O162" s="77">
        <f t="shared" si="19"/>
        <v>0</v>
      </c>
      <c r="P162" s="77">
        <f t="shared" si="17"/>
        <v>0</v>
      </c>
      <c r="Q162" s="61">
        <f t="shared" si="14"/>
        <v>2309.5698282037538</v>
      </c>
      <c r="R162" s="61">
        <f t="shared" si="20"/>
        <v>-962.20460223089196</v>
      </c>
      <c r="S162" s="62">
        <f t="shared" si="15"/>
        <v>2.4002897334402338</v>
      </c>
      <c r="T162" s="59"/>
      <c r="U162" s="59"/>
      <c r="V162" s="59"/>
    </row>
    <row r="163" spans="1:22" x14ac:dyDescent="0.4">
      <c r="G163" s="64"/>
      <c r="H163" s="74">
        <v>37732</v>
      </c>
      <c r="I163" s="75">
        <v>1083.18994140625</v>
      </c>
      <c r="J163" s="70">
        <v>1.0206600987693659</v>
      </c>
      <c r="K163" s="76">
        <f t="shared" si="16"/>
        <v>109.58371582499059</v>
      </c>
      <c r="L163" s="59"/>
      <c r="M163" s="74">
        <v>37732</v>
      </c>
      <c r="N163" s="77">
        <f t="shared" si="18"/>
        <v>2308.7809365476155</v>
      </c>
      <c r="O163" s="77">
        <f t="shared" si="19"/>
        <v>0</v>
      </c>
      <c r="P163" s="77">
        <f t="shared" si="17"/>
        <v>0</v>
      </c>
      <c r="Q163" s="61">
        <f t="shared" si="14"/>
        <v>2308.7809365476155</v>
      </c>
      <c r="R163" s="61">
        <f t="shared" si="20"/>
        <v>-963.31547907762956</v>
      </c>
      <c r="S163" s="62">
        <f t="shared" si="15"/>
        <v>2.3967028317226493</v>
      </c>
      <c r="T163" s="59"/>
      <c r="U163" s="59"/>
      <c r="V163" s="59"/>
    </row>
    <row r="164" spans="1:22" x14ac:dyDescent="0.4">
      <c r="G164" s="64"/>
      <c r="H164" s="74">
        <v>37739</v>
      </c>
      <c r="I164" s="75">
        <v>1136.34997558593</v>
      </c>
      <c r="J164" s="70">
        <v>1.1208425758443921</v>
      </c>
      <c r="K164" s="76">
        <f t="shared" si="16"/>
        <v>109.6460251363757</v>
      </c>
      <c r="L164" s="59"/>
      <c r="M164" s="74">
        <v>37739</v>
      </c>
      <c r="N164" s="77">
        <f t="shared" si="18"/>
        <v>2422.0896636771572</v>
      </c>
      <c r="O164" s="77">
        <f t="shared" si="19"/>
        <v>0</v>
      </c>
      <c r="P164" s="77">
        <f t="shared" si="17"/>
        <v>0</v>
      </c>
      <c r="Q164" s="61">
        <f t="shared" si="14"/>
        <v>2422.0896636771572</v>
      </c>
      <c r="R164" s="61">
        <f t="shared" si="20"/>
        <v>-964.42763844511762</v>
      </c>
      <c r="S164" s="62">
        <f t="shared" si="15"/>
        <v>2.5114270548925068</v>
      </c>
      <c r="T164" s="59"/>
      <c r="U164" s="59"/>
      <c r="V164" s="59"/>
    </row>
    <row r="165" spans="1:22" x14ac:dyDescent="0.4">
      <c r="G165" s="64"/>
      <c r="H165" s="74">
        <v>37746</v>
      </c>
      <c r="I165" s="75">
        <v>1143.55004882812</v>
      </c>
      <c r="J165" s="70">
        <v>1.135046208197855</v>
      </c>
      <c r="K165" s="76">
        <f t="shared" si="16"/>
        <v>109.70836987684126</v>
      </c>
      <c r="L165" s="59"/>
      <c r="M165" s="74">
        <v>37746</v>
      </c>
      <c r="N165" s="77">
        <f t="shared" si="18"/>
        <v>2437.4363643875918</v>
      </c>
      <c r="O165" s="77">
        <f t="shared" si="19"/>
        <v>0</v>
      </c>
      <c r="P165" s="77">
        <f t="shared" si="17"/>
        <v>0</v>
      </c>
      <c r="Q165" s="61">
        <f t="shared" si="14"/>
        <v>2437.4363643875918</v>
      </c>
      <c r="R165" s="61">
        <f t="shared" si="20"/>
        <v>-965.54108181404195</v>
      </c>
      <c r="S165" s="62">
        <f t="shared" si="15"/>
        <v>2.5244253303113506</v>
      </c>
      <c r="T165" s="59"/>
      <c r="U165" s="59"/>
      <c r="V165" s="59"/>
    </row>
    <row r="166" spans="1:22" x14ac:dyDescent="0.4">
      <c r="G166" s="64"/>
      <c r="H166" s="74">
        <v>37753</v>
      </c>
      <c r="I166" s="75">
        <v>1154.47998046875</v>
      </c>
      <c r="J166" s="70">
        <v>1.156743513842277</v>
      </c>
      <c r="K166" s="76">
        <f t="shared" si="16"/>
        <v>109.77075006653226</v>
      </c>
      <c r="L166" s="59"/>
      <c r="M166" s="74">
        <v>37753</v>
      </c>
      <c r="N166" s="77">
        <f t="shared" si="18"/>
        <v>2460.7331259665389</v>
      </c>
      <c r="O166" s="77">
        <f t="shared" si="19"/>
        <v>0</v>
      </c>
      <c r="P166" s="77">
        <f t="shared" si="17"/>
        <v>0</v>
      </c>
      <c r="Q166" s="61">
        <f t="shared" si="14"/>
        <v>2460.7331259665389</v>
      </c>
      <c r="R166" s="61">
        <f t="shared" si="20"/>
        <v>-966.65581066679772</v>
      </c>
      <c r="S166" s="62">
        <f t="shared" si="15"/>
        <v>2.5456145805083703</v>
      </c>
      <c r="T166" s="59"/>
      <c r="U166" s="59"/>
      <c r="V166" s="59"/>
    </row>
    <row r="167" spans="1:22" x14ac:dyDescent="0.4">
      <c r="G167" s="64"/>
      <c r="H167" s="74">
        <v>37760</v>
      </c>
      <c r="I167" s="75">
        <v>1130.05004882812</v>
      </c>
      <c r="J167" s="70">
        <v>1.1077878533769729</v>
      </c>
      <c r="K167" s="76">
        <f t="shared" si="16"/>
        <v>109.83316572560514</v>
      </c>
      <c r="L167" s="59"/>
      <c r="M167" s="74">
        <v>37760</v>
      </c>
      <c r="N167" s="77">
        <f t="shared" si="18"/>
        <v>2408.6615932676455</v>
      </c>
      <c r="O167" s="77">
        <f t="shared" si="19"/>
        <v>0</v>
      </c>
      <c r="P167" s="77">
        <f t="shared" si="17"/>
        <v>0</v>
      </c>
      <c r="Q167" s="61">
        <f t="shared" si="14"/>
        <v>2408.6615932676455</v>
      </c>
      <c r="R167" s="61">
        <f t="shared" si="20"/>
        <v>-967.77182648749158</v>
      </c>
      <c r="S167" s="62">
        <f t="shared" si="15"/>
        <v>2.4888734382874467</v>
      </c>
      <c r="T167" s="59"/>
      <c r="U167" s="59"/>
      <c r="V167" s="59"/>
    </row>
    <row r="168" spans="1:22" x14ac:dyDescent="0.4">
      <c r="G168" s="64"/>
      <c r="H168" s="74">
        <v>37767</v>
      </c>
      <c r="I168" s="75">
        <v>1197.89001464843</v>
      </c>
      <c r="J168" s="70">
        <v>1.240794865211861</v>
      </c>
      <c r="K168" s="76">
        <f t="shared" si="16"/>
        <v>109.89561687422778</v>
      </c>
      <c r="L168" s="59"/>
      <c r="M168" s="74">
        <v>37767</v>
      </c>
      <c r="N168" s="77">
        <f t="shared" si="18"/>
        <v>2553.2600739538966</v>
      </c>
      <c r="O168" s="77">
        <f t="shared" si="19"/>
        <v>0</v>
      </c>
      <c r="P168" s="77">
        <f t="shared" si="17"/>
        <v>0</v>
      </c>
      <c r="Q168" s="61">
        <f t="shared" si="14"/>
        <v>2553.2600739538966</v>
      </c>
      <c r="R168" s="61">
        <f t="shared" si="20"/>
        <v>-968.88913076194353</v>
      </c>
      <c r="S168" s="62">
        <f t="shared" si="15"/>
        <v>2.6352448313110797</v>
      </c>
      <c r="T168" s="59"/>
      <c r="U168" s="59"/>
      <c r="V168" s="59"/>
    </row>
    <row r="169" spans="1:22" x14ac:dyDescent="0.4">
      <c r="G169" s="64"/>
      <c r="H169" s="74">
        <v>37774</v>
      </c>
      <c r="I169" s="75">
        <v>1213.10998535156</v>
      </c>
      <c r="J169" s="70">
        <v>1.272325074607022</v>
      </c>
      <c r="K169" s="76">
        <f t="shared" si="16"/>
        <v>109.95810353257956</v>
      </c>
      <c r="L169" s="59"/>
      <c r="M169" s="74">
        <v>37774</v>
      </c>
      <c r="N169" s="77">
        <f t="shared" si="18"/>
        <v>2585.7009016157376</v>
      </c>
      <c r="O169" s="77">
        <f t="shared" si="19"/>
        <v>0</v>
      </c>
      <c r="P169" s="77">
        <f t="shared" si="17"/>
        <v>0</v>
      </c>
      <c r="Q169" s="61">
        <f t="shared" si="14"/>
        <v>2585.7009016157376</v>
      </c>
      <c r="R169" s="61">
        <f t="shared" si="20"/>
        <v>-970.00772497768901</v>
      </c>
      <c r="S169" s="62">
        <f t="shared" si="15"/>
        <v>2.6656498036396679</v>
      </c>
      <c r="T169" s="59"/>
      <c r="U169" s="59"/>
      <c r="V169" s="59"/>
    </row>
    <row r="170" spans="1:22" x14ac:dyDescent="0.4">
      <c r="G170" s="64"/>
      <c r="H170" s="74">
        <v>37781</v>
      </c>
      <c r="I170" s="75">
        <v>1203.91003417968</v>
      </c>
      <c r="J170" s="70">
        <v>1.253027024632186</v>
      </c>
      <c r="K170" s="76">
        <f t="shared" si="16"/>
        <v>110.0206257208513</v>
      </c>
      <c r="L170" s="59"/>
      <c r="M170" s="74">
        <v>37781</v>
      </c>
      <c r="N170" s="77">
        <f t="shared" si="18"/>
        <v>2566.0915320390318</v>
      </c>
      <c r="O170" s="77">
        <f t="shared" si="19"/>
        <v>0</v>
      </c>
      <c r="P170" s="77">
        <f t="shared" si="17"/>
        <v>0</v>
      </c>
      <c r="Q170" s="61">
        <f t="shared" si="14"/>
        <v>2566.0915320390318</v>
      </c>
      <c r="R170" s="61">
        <f t="shared" si="20"/>
        <v>-971.12761062398079</v>
      </c>
      <c r="S170" s="62">
        <f t="shared" si="15"/>
        <v>2.6423834560632411</v>
      </c>
      <c r="T170" s="59"/>
      <c r="U170" s="59"/>
      <c r="V170" s="59"/>
    </row>
    <row r="171" spans="1:22" ht="17.5" customHeight="1" thickBot="1" x14ac:dyDescent="0.45">
      <c r="A171" s="4"/>
      <c r="G171" s="66" t="s">
        <v>47</v>
      </c>
      <c r="H171" s="90">
        <v>37788</v>
      </c>
      <c r="I171" s="91">
        <v>1223.40002441406</v>
      </c>
      <c r="J171" s="70">
        <v>1.2935973060986681</v>
      </c>
      <c r="K171" s="76">
        <f t="shared" si="16"/>
        <v>110.08318345924532</v>
      </c>
      <c r="L171" s="76"/>
      <c r="M171" s="90">
        <v>37788</v>
      </c>
      <c r="N171" s="77">
        <f t="shared" si="18"/>
        <v>2607.6337548630518</v>
      </c>
      <c r="O171" s="77">
        <f t="shared" si="19"/>
        <v>0</v>
      </c>
      <c r="P171" s="77">
        <f t="shared" si="17"/>
        <v>0</v>
      </c>
      <c r="Q171" s="61">
        <f t="shared" si="14"/>
        <v>2607.6337548630518</v>
      </c>
      <c r="R171" s="61">
        <f t="shared" si="20"/>
        <v>-972.24878919179116</v>
      </c>
      <c r="S171" s="62">
        <f t="shared" si="15"/>
        <v>2.6820642862725701</v>
      </c>
      <c r="T171" s="59"/>
      <c r="U171" s="59"/>
      <c r="V171" s="59"/>
    </row>
    <row r="172" spans="1:22" ht="17.5" customHeight="1" thickBot="1" x14ac:dyDescent="0.45">
      <c r="G172" s="65" t="s">
        <v>45</v>
      </c>
      <c r="H172" s="79">
        <v>37795</v>
      </c>
      <c r="I172" s="80">
        <v>1205.23999023437</v>
      </c>
      <c r="J172" s="70">
        <v>1.255193234127592</v>
      </c>
      <c r="K172" s="76">
        <f t="shared" si="16"/>
        <v>110.14577676797542</v>
      </c>
      <c r="L172" s="59"/>
      <c r="M172" s="79">
        <v>37795</v>
      </c>
      <c r="N172" s="77">
        <f t="shared" si="18"/>
        <v>2568.926286192609</v>
      </c>
      <c r="O172" s="77">
        <f t="shared" si="19"/>
        <v>0</v>
      </c>
      <c r="P172" s="77">
        <f t="shared" si="17"/>
        <v>0</v>
      </c>
      <c r="Q172" s="61">
        <f t="shared" si="14"/>
        <v>2568.926286192609</v>
      </c>
      <c r="R172" s="61">
        <f t="shared" si="20"/>
        <v>-973.37126217381353</v>
      </c>
      <c r="S172" s="62">
        <f t="shared" si="15"/>
        <v>2.6392049837751212</v>
      </c>
      <c r="T172" s="59"/>
      <c r="U172" s="59"/>
      <c r="V172" s="59"/>
    </row>
    <row r="173" spans="1:22" ht="17.5" customHeight="1" thickBot="1" x14ac:dyDescent="0.45">
      <c r="G173" s="66" t="s">
        <v>47</v>
      </c>
      <c r="H173" s="90">
        <v>37802</v>
      </c>
      <c r="I173" s="91">
        <v>1231.33996582031</v>
      </c>
      <c r="J173" s="70">
        <v>1.309556702037409</v>
      </c>
      <c r="K173" s="76">
        <f t="shared" si="16"/>
        <v>110.2084056672669</v>
      </c>
      <c r="L173" s="59"/>
      <c r="M173" s="90">
        <v>37802</v>
      </c>
      <c r="N173" s="77">
        <f t="shared" si="18"/>
        <v>2624.5574583201355</v>
      </c>
      <c r="O173" s="77">
        <f t="shared" si="19"/>
        <v>0</v>
      </c>
      <c r="P173" s="77">
        <f t="shared" si="17"/>
        <v>0</v>
      </c>
      <c r="Q173" s="61">
        <f t="shared" si="14"/>
        <v>2624.5574583201355</v>
      </c>
      <c r="R173" s="61">
        <f t="shared" si="20"/>
        <v>-974.4950310644648</v>
      </c>
      <c r="S173" s="62">
        <f t="shared" si="15"/>
        <v>2.6932486822978126</v>
      </c>
      <c r="T173" s="59"/>
      <c r="U173" s="59"/>
      <c r="V173" s="59"/>
    </row>
    <row r="174" spans="1:22" x14ac:dyDescent="0.4">
      <c r="G174" s="64"/>
      <c r="H174" s="74">
        <v>37809</v>
      </c>
      <c r="I174" s="75">
        <v>1280.56994628906</v>
      </c>
      <c r="J174" s="70">
        <v>1.4142710013431641</v>
      </c>
      <c r="K174" s="76">
        <f t="shared" si="16"/>
        <v>110.27107017735656</v>
      </c>
      <c r="L174" s="59"/>
      <c r="M174" s="74">
        <v>37809</v>
      </c>
      <c r="N174" s="77">
        <f t="shared" si="18"/>
        <v>2729.4894153740397</v>
      </c>
      <c r="O174" s="77">
        <f t="shared" si="19"/>
        <v>0</v>
      </c>
      <c r="P174" s="77">
        <f t="shared" si="17"/>
        <v>0</v>
      </c>
      <c r="Q174" s="61">
        <f t="shared" si="14"/>
        <v>2729.4894153740397</v>
      </c>
      <c r="R174" s="61">
        <f t="shared" si="20"/>
        <v>-975.62009735988715</v>
      </c>
      <c r="S174" s="62">
        <f t="shared" si="15"/>
        <v>2.7976969957468851</v>
      </c>
      <c r="T174" s="59"/>
      <c r="U174" s="59"/>
      <c r="V174" s="59"/>
    </row>
    <row r="175" spans="1:22" x14ac:dyDescent="0.4">
      <c r="G175" s="64"/>
      <c r="H175" s="74">
        <v>37816</v>
      </c>
      <c r="I175" s="75">
        <v>1259.91003417968</v>
      </c>
      <c r="J175" s="70">
        <v>1.368637079242669</v>
      </c>
      <c r="K175" s="76">
        <f t="shared" si="16"/>
        <v>110.3337703184927</v>
      </c>
      <c r="L175" s="59"/>
      <c r="M175" s="74">
        <v>37816</v>
      </c>
      <c r="N175" s="77">
        <f t="shared" si="18"/>
        <v>2685.4535455736236</v>
      </c>
      <c r="O175" s="77">
        <f t="shared" si="19"/>
        <v>0</v>
      </c>
      <c r="P175" s="77">
        <f t="shared" si="17"/>
        <v>0</v>
      </c>
      <c r="Q175" s="61">
        <f t="shared" si="14"/>
        <v>2685.4535455736236</v>
      </c>
      <c r="R175" s="61">
        <f t="shared" si="20"/>
        <v>-976.74646255795017</v>
      </c>
      <c r="S175" s="62">
        <f t="shared" si="15"/>
        <v>2.7493865076724515</v>
      </c>
      <c r="T175" s="59"/>
      <c r="U175" s="59"/>
      <c r="V175" s="59"/>
    </row>
    <row r="176" spans="1:22" x14ac:dyDescent="0.4">
      <c r="G176" s="64"/>
      <c r="H176" s="74">
        <v>37823</v>
      </c>
      <c r="I176" s="75">
        <v>1278.31005859375</v>
      </c>
      <c r="J176" s="70">
        <v>1.408612879083748</v>
      </c>
      <c r="K176" s="76">
        <f t="shared" si="16"/>
        <v>110.39650611093514</v>
      </c>
      <c r="L176" s="59"/>
      <c r="M176" s="74">
        <v>37823</v>
      </c>
      <c r="N176" s="77">
        <f t="shared" si="18"/>
        <v>2724.6725449155706</v>
      </c>
      <c r="O176" s="77">
        <f t="shared" si="19"/>
        <v>0</v>
      </c>
      <c r="P176" s="77">
        <f t="shared" si="17"/>
        <v>0</v>
      </c>
      <c r="Q176" s="61">
        <f t="shared" si="14"/>
        <v>2724.6725449155706</v>
      </c>
      <c r="R176" s="61">
        <f t="shared" si="20"/>
        <v>-977.87412815825257</v>
      </c>
      <c r="S176" s="62">
        <f t="shared" si="15"/>
        <v>2.7863223562804271</v>
      </c>
      <c r="T176" s="59"/>
      <c r="U176" s="59"/>
      <c r="V176" s="59"/>
    </row>
    <row r="177" spans="2:22" x14ac:dyDescent="0.4">
      <c r="G177" s="64"/>
      <c r="H177" s="74">
        <v>37830</v>
      </c>
      <c r="I177" s="75">
        <v>1264.33996582031</v>
      </c>
      <c r="J177" s="70">
        <v>1.3778246482153931</v>
      </c>
      <c r="K177" s="76">
        <f t="shared" si="16"/>
        <v>110.45927757495519</v>
      </c>
      <c r="L177" s="59"/>
      <c r="M177" s="74">
        <v>37830</v>
      </c>
      <c r="N177" s="77">
        <f t="shared" si="18"/>
        <v>2694.8957877244484</v>
      </c>
      <c r="O177" s="77">
        <f t="shared" si="19"/>
        <v>0</v>
      </c>
      <c r="P177" s="77">
        <f t="shared" si="17"/>
        <v>0</v>
      </c>
      <c r="Q177" s="61">
        <f t="shared" si="14"/>
        <v>2694.8957877244484</v>
      </c>
      <c r="R177" s="61">
        <f t="shared" si="20"/>
        <v>-979.00309566212445</v>
      </c>
      <c r="S177" s="62">
        <f t="shared" si="15"/>
        <v>2.7526938368890677</v>
      </c>
      <c r="T177" s="59"/>
      <c r="U177" s="59"/>
      <c r="V177" s="59"/>
    </row>
    <row r="178" spans="2:22" x14ac:dyDescent="0.4">
      <c r="E178" s="4"/>
      <c r="F178" s="4"/>
      <c r="G178" s="64"/>
      <c r="H178" s="74">
        <v>37837</v>
      </c>
      <c r="I178" s="75">
        <v>1207.28002929687</v>
      </c>
      <c r="J178" s="70">
        <v>1.2534615985721851</v>
      </c>
      <c r="K178" s="76">
        <f t="shared" si="16"/>
        <v>110.52208473083576</v>
      </c>
      <c r="L178" s="59"/>
      <c r="M178" s="74">
        <v>37837</v>
      </c>
      <c r="N178" s="77">
        <f t="shared" si="18"/>
        <v>2573.2745570888451</v>
      </c>
      <c r="O178" s="77">
        <f t="shared" si="19"/>
        <v>0</v>
      </c>
      <c r="P178" s="77">
        <f t="shared" si="17"/>
        <v>0</v>
      </c>
      <c r="Q178" s="61">
        <f t="shared" si="14"/>
        <v>2573.2745570888451</v>
      </c>
      <c r="R178" s="61">
        <f t="shared" si="20"/>
        <v>-980.13336657262926</v>
      </c>
      <c r="S178" s="62">
        <f t="shared" si="15"/>
        <v>2.6254330735491411</v>
      </c>
      <c r="T178" s="59"/>
      <c r="U178" s="59"/>
      <c r="V178" s="59"/>
    </row>
    <row r="179" spans="2:22" x14ac:dyDescent="0.4">
      <c r="B179" s="27"/>
      <c r="C179" s="4"/>
      <c r="D179" s="4"/>
      <c r="G179" s="64"/>
      <c r="H179" s="74">
        <v>37844</v>
      </c>
      <c r="I179" s="75">
        <v>1253.63000488281</v>
      </c>
      <c r="J179" s="70">
        <v>1.349707561533356</v>
      </c>
      <c r="K179" s="76">
        <f t="shared" si="16"/>
        <v>110.5849275988712</v>
      </c>
      <c r="L179" s="59"/>
      <c r="M179" s="74">
        <v>37844</v>
      </c>
      <c r="N179" s="77">
        <f t="shared" si="18"/>
        <v>2672.0678858962906</v>
      </c>
      <c r="O179" s="77">
        <f t="shared" si="19"/>
        <v>0</v>
      </c>
      <c r="P179" s="77">
        <f t="shared" si="17"/>
        <v>0</v>
      </c>
      <c r="Q179" s="61">
        <f t="shared" si="14"/>
        <v>2672.0678858962906</v>
      </c>
      <c r="R179" s="61">
        <f t="shared" si="20"/>
        <v>-981.26494239456576</v>
      </c>
      <c r="S179" s="62">
        <f t="shared" si="15"/>
        <v>2.7230850410039968</v>
      </c>
      <c r="T179" s="59"/>
      <c r="U179" s="59"/>
      <c r="V179" s="59"/>
    </row>
    <row r="180" spans="2:22" x14ac:dyDescent="0.4">
      <c r="G180" s="64"/>
      <c r="H180" s="74">
        <v>37851</v>
      </c>
      <c r="I180" s="75">
        <v>1304.5400390625</v>
      </c>
      <c r="J180" s="70">
        <v>1.459331067388534</v>
      </c>
      <c r="K180" s="76">
        <f t="shared" si="16"/>
        <v>110.64780619936748</v>
      </c>
      <c r="L180" s="59"/>
      <c r="M180" s="74">
        <v>37851</v>
      </c>
      <c r="N180" s="77">
        <f t="shared" si="18"/>
        <v>2780.5808178391953</v>
      </c>
      <c r="O180" s="77">
        <f t="shared" si="19"/>
        <v>0</v>
      </c>
      <c r="P180" s="77">
        <f t="shared" si="17"/>
        <v>0</v>
      </c>
      <c r="Q180" s="61">
        <f t="shared" si="14"/>
        <v>2780.5808178391953</v>
      </c>
      <c r="R180" s="61">
        <f t="shared" si="20"/>
        <v>-982.39782463446988</v>
      </c>
      <c r="S180" s="62">
        <f t="shared" si="15"/>
        <v>2.8304020510975709</v>
      </c>
      <c r="T180" s="59"/>
      <c r="U180" s="59"/>
      <c r="V180" s="59"/>
    </row>
    <row r="181" spans="2:22" x14ac:dyDescent="0.4">
      <c r="G181" s="64"/>
      <c r="H181" s="74">
        <v>37858</v>
      </c>
      <c r="I181" s="75">
        <v>1341.19995117187</v>
      </c>
      <c r="J181" s="70">
        <v>1.5413507019984209</v>
      </c>
      <c r="K181" s="76">
        <f t="shared" si="16"/>
        <v>110.71072055264206</v>
      </c>
      <c r="L181" s="59"/>
      <c r="M181" s="74">
        <v>37858</v>
      </c>
      <c r="N181" s="77">
        <f t="shared" si="18"/>
        <v>2858.7201200780446</v>
      </c>
      <c r="O181" s="77">
        <f t="shared" si="19"/>
        <v>0</v>
      </c>
      <c r="P181" s="77">
        <f t="shared" si="17"/>
        <v>0</v>
      </c>
      <c r="Q181" s="61">
        <f t="shared" si="14"/>
        <v>2858.7201200780446</v>
      </c>
      <c r="R181" s="61">
        <f t="shared" si="20"/>
        <v>-983.53201480061705</v>
      </c>
      <c r="S181" s="62">
        <f t="shared" si="15"/>
        <v>2.9065857308748289</v>
      </c>
      <c r="T181" s="59"/>
      <c r="U181" s="59"/>
      <c r="V181" s="59"/>
    </row>
    <row r="182" spans="2:22" x14ac:dyDescent="0.4">
      <c r="G182" s="64"/>
      <c r="H182" s="74">
        <v>37865</v>
      </c>
      <c r="I182" s="75">
        <v>1361.90002441406</v>
      </c>
      <c r="J182" s="70">
        <v>1.5889290998284991</v>
      </c>
      <c r="K182" s="76">
        <f t="shared" si="16"/>
        <v>110.77367067902398</v>
      </c>
      <c r="L182" s="59"/>
      <c r="M182" s="74">
        <v>37865</v>
      </c>
      <c r="N182" s="77">
        <f t="shared" si="18"/>
        <v>2902.8415919084255</v>
      </c>
      <c r="O182" s="77">
        <f t="shared" si="19"/>
        <v>0</v>
      </c>
      <c r="P182" s="77">
        <f t="shared" si="17"/>
        <v>0</v>
      </c>
      <c r="Q182" s="61">
        <f t="shared" si="14"/>
        <v>2902.8415919084255</v>
      </c>
      <c r="R182" s="61">
        <f t="shared" si="20"/>
        <v>-984.6675144030238</v>
      </c>
      <c r="S182" s="62">
        <f t="shared" si="15"/>
        <v>2.948042409694339</v>
      </c>
      <c r="T182" s="59"/>
      <c r="U182" s="59"/>
      <c r="V182" s="59"/>
    </row>
    <row r="183" spans="2:22" x14ac:dyDescent="0.4">
      <c r="G183" s="64"/>
      <c r="H183" s="74">
        <v>37872</v>
      </c>
      <c r="I183" s="75">
        <v>1357.63000488281</v>
      </c>
      <c r="J183" s="70">
        <v>1.5789654341138171</v>
      </c>
      <c r="K183" s="76">
        <f t="shared" si="16"/>
        <v>110.83665659885384</v>
      </c>
      <c r="L183" s="59"/>
      <c r="M183" s="74">
        <v>37872</v>
      </c>
      <c r="N183" s="77">
        <f t="shared" si="18"/>
        <v>2893.7401967462461</v>
      </c>
      <c r="O183" s="77">
        <f t="shared" si="19"/>
        <v>0</v>
      </c>
      <c r="P183" s="77">
        <f t="shared" si="17"/>
        <v>0</v>
      </c>
      <c r="Q183" s="61">
        <f t="shared" si="14"/>
        <v>2893.7401967462461</v>
      </c>
      <c r="R183" s="61">
        <f t="shared" si="20"/>
        <v>-985.80432495345019</v>
      </c>
      <c r="S183" s="62">
        <f t="shared" si="15"/>
        <v>2.9354103278892478</v>
      </c>
      <c r="T183" s="59"/>
      <c r="U183" s="59"/>
      <c r="V183" s="59"/>
    </row>
    <row r="184" spans="2:22" x14ac:dyDescent="0.4">
      <c r="G184" s="64"/>
      <c r="H184" s="74">
        <v>37879</v>
      </c>
      <c r="I184" s="75">
        <v>1392.26000976562</v>
      </c>
      <c r="J184" s="70">
        <v>1.6595169547733359</v>
      </c>
      <c r="K184" s="76">
        <f t="shared" si="16"/>
        <v>110.89967833248377</v>
      </c>
      <c r="L184" s="59"/>
      <c r="M184" s="74">
        <v>37879</v>
      </c>
      <c r="N184" s="77">
        <f t="shared" si="18"/>
        <v>2967.552823737763</v>
      </c>
      <c r="O184" s="77">
        <f t="shared" si="19"/>
        <v>0</v>
      </c>
      <c r="P184" s="77">
        <f t="shared" si="17"/>
        <v>0</v>
      </c>
      <c r="Q184" s="61">
        <f t="shared" si="14"/>
        <v>2967.552823737763</v>
      </c>
      <c r="R184" s="61">
        <f t="shared" si="20"/>
        <v>-986.94244796540158</v>
      </c>
      <c r="S184" s="62">
        <f t="shared" si="15"/>
        <v>3.0068144600076963</v>
      </c>
      <c r="T184" s="59"/>
      <c r="U184" s="59"/>
      <c r="V184" s="59"/>
    </row>
    <row r="185" spans="2:22" x14ac:dyDescent="0.4">
      <c r="G185" s="64"/>
      <c r="H185" s="74">
        <v>37886</v>
      </c>
      <c r="I185" s="75">
        <v>1309.31005859375</v>
      </c>
      <c r="J185" s="70">
        <v>1.461771060469423</v>
      </c>
      <c r="K185" s="76">
        <f t="shared" si="16"/>
        <v>110.96273590027754</v>
      </c>
      <c r="L185" s="59"/>
      <c r="M185" s="74">
        <v>37886</v>
      </c>
      <c r="N185" s="77">
        <f t="shared" si="18"/>
        <v>2790.7479452650759</v>
      </c>
      <c r="O185" s="77">
        <f t="shared" si="19"/>
        <v>0</v>
      </c>
      <c r="P185" s="77">
        <f t="shared" si="17"/>
        <v>0</v>
      </c>
      <c r="Q185" s="61">
        <f t="shared" si="14"/>
        <v>2790.7479452650759</v>
      </c>
      <c r="R185" s="61">
        <f t="shared" si="20"/>
        <v>-988.08188495413071</v>
      </c>
      <c r="S185" s="62">
        <f t="shared" si="15"/>
        <v>2.8244095836193064</v>
      </c>
      <c r="T185" s="59"/>
      <c r="U185" s="59"/>
      <c r="V185" s="59"/>
    </row>
    <row r="186" spans="2:22" x14ac:dyDescent="0.4">
      <c r="G186" s="64"/>
      <c r="H186" s="74">
        <v>37893</v>
      </c>
      <c r="I186" s="75">
        <v>1375.31994628906</v>
      </c>
      <c r="J186" s="70">
        <v>1.609163716478613</v>
      </c>
      <c r="K186" s="76">
        <f t="shared" si="16"/>
        <v>111.02582932261042</v>
      </c>
      <c r="L186" s="59"/>
      <c r="M186" s="74">
        <v>37893</v>
      </c>
      <c r="N186" s="77">
        <f t="shared" si="18"/>
        <v>2931.4456793455129</v>
      </c>
      <c r="O186" s="77">
        <f t="shared" si="19"/>
        <v>0</v>
      </c>
      <c r="P186" s="77">
        <f t="shared" si="17"/>
        <v>0</v>
      </c>
      <c r="Q186" s="61">
        <f t="shared" si="14"/>
        <v>2931.4456793455129</v>
      </c>
      <c r="R186" s="61">
        <f t="shared" si="20"/>
        <v>-989.22263743663962</v>
      </c>
      <c r="S186" s="62">
        <f t="shared" si="15"/>
        <v>2.9633831337925423</v>
      </c>
      <c r="T186" s="59"/>
      <c r="U186" s="59"/>
      <c r="V186" s="59"/>
    </row>
    <row r="187" spans="2:22" x14ac:dyDescent="0.4">
      <c r="G187" s="64"/>
      <c r="H187" s="74">
        <v>37900</v>
      </c>
      <c r="I187" s="75">
        <v>1404.86999511718</v>
      </c>
      <c r="J187" s="70">
        <v>1.6783125229402449</v>
      </c>
      <c r="K187" s="76">
        <f t="shared" si="16"/>
        <v>111.08895861986933</v>
      </c>
      <c r="L187" s="59"/>
      <c r="M187" s="74">
        <v>37900</v>
      </c>
      <c r="N187" s="77">
        <f t="shared" si="18"/>
        <v>2994.4305602056902</v>
      </c>
      <c r="O187" s="77">
        <f t="shared" si="19"/>
        <v>0</v>
      </c>
      <c r="P187" s="77">
        <f t="shared" si="17"/>
        <v>0</v>
      </c>
      <c r="Q187" s="61">
        <f t="shared" si="14"/>
        <v>2994.4305602056902</v>
      </c>
      <c r="R187" s="61">
        <f t="shared" si="20"/>
        <v>-990.36470693168167</v>
      </c>
      <c r="S187" s="62">
        <f t="shared" si="15"/>
        <v>3.0235634804504952</v>
      </c>
      <c r="T187" s="59"/>
      <c r="U187" s="59"/>
      <c r="V187" s="59"/>
    </row>
    <row r="188" spans="2:22" x14ac:dyDescent="0.4">
      <c r="G188" s="64"/>
      <c r="H188" s="74">
        <v>37907</v>
      </c>
      <c r="I188" s="75">
        <v>1394.02001953125</v>
      </c>
      <c r="J188" s="70">
        <v>1.6523889144031529</v>
      </c>
      <c r="K188" s="76">
        <f t="shared" si="16"/>
        <v>111.15212381245274</v>
      </c>
      <c r="L188" s="59"/>
      <c r="M188" s="74">
        <v>37907</v>
      </c>
      <c r="N188" s="77">
        <f t="shared" si="18"/>
        <v>2971.3042221210872</v>
      </c>
      <c r="O188" s="77">
        <f t="shared" si="19"/>
        <v>0</v>
      </c>
      <c r="P188" s="77">
        <f t="shared" si="17"/>
        <v>0</v>
      </c>
      <c r="Q188" s="61">
        <f t="shared" si="14"/>
        <v>2971.3042221210872</v>
      </c>
      <c r="R188" s="61">
        <f t="shared" si="20"/>
        <v>-991.50809495976387</v>
      </c>
      <c r="S188" s="62">
        <f t="shared" si="15"/>
        <v>2.9967523585792457</v>
      </c>
      <c r="T188" s="59"/>
      <c r="U188" s="59"/>
      <c r="V188" s="59"/>
    </row>
    <row r="189" spans="2:22" x14ac:dyDescent="0.4">
      <c r="G189" s="59"/>
      <c r="H189" s="74">
        <v>37914</v>
      </c>
      <c r="I189" s="75">
        <v>1370.60998535156</v>
      </c>
      <c r="J189" s="70">
        <v>1.5968911734491511</v>
      </c>
      <c r="K189" s="76">
        <f t="shared" si="16"/>
        <v>111.21532492077075</v>
      </c>
      <c r="L189" s="59"/>
      <c r="M189" s="74">
        <v>37914</v>
      </c>
      <c r="N189" s="77">
        <f t="shared" si="18"/>
        <v>2921.4065646817762</v>
      </c>
      <c r="O189" s="77">
        <f t="shared" si="19"/>
        <v>0</v>
      </c>
      <c r="P189" s="77">
        <f t="shared" si="17"/>
        <v>0</v>
      </c>
      <c r="Q189" s="61">
        <f t="shared" si="14"/>
        <v>2921.4065646817762</v>
      </c>
      <c r="R189" s="61">
        <f t="shared" si="20"/>
        <v>-992.65280304314854</v>
      </c>
      <c r="S189" s="62">
        <f t="shared" si="15"/>
        <v>2.9430295826755337</v>
      </c>
      <c r="T189" s="59"/>
      <c r="U189" s="59"/>
      <c r="V189" s="59"/>
    </row>
    <row r="190" spans="2:22" x14ac:dyDescent="0.4">
      <c r="G190" s="59"/>
      <c r="H190" s="74">
        <v>37921</v>
      </c>
      <c r="I190" s="75">
        <v>1416.39001464843</v>
      </c>
      <c r="J190" s="70">
        <v>1.7035673621326359</v>
      </c>
      <c r="K190" s="76">
        <f t="shared" si="16"/>
        <v>111.27856196524505</v>
      </c>
      <c r="L190" s="59"/>
      <c r="M190" s="74">
        <v>37921</v>
      </c>
      <c r="N190" s="77">
        <f t="shared" si="18"/>
        <v>3018.9850731915444</v>
      </c>
      <c r="O190" s="77">
        <f t="shared" si="19"/>
        <v>0</v>
      </c>
      <c r="P190" s="77">
        <f t="shared" si="17"/>
        <v>0</v>
      </c>
      <c r="Q190" s="61">
        <f t="shared" si="14"/>
        <v>3018.9850731915444</v>
      </c>
      <c r="R190" s="61">
        <f t="shared" si="20"/>
        <v>-993.79883270585549</v>
      </c>
      <c r="S190" s="62">
        <f t="shared" si="15"/>
        <v>3.0378231225847125</v>
      </c>
      <c r="T190" s="59"/>
      <c r="U190" s="59"/>
      <c r="V190" s="59"/>
    </row>
    <row r="191" spans="2:22" ht="17.5" customHeight="1" x14ac:dyDescent="0.4">
      <c r="G191" s="59"/>
      <c r="H191" s="74">
        <v>37928</v>
      </c>
      <c r="I191" s="75">
        <v>1436.72998046875</v>
      </c>
      <c r="J191" s="70">
        <v>1.752495272609315</v>
      </c>
      <c r="K191" s="76">
        <f t="shared" si="16"/>
        <v>111.34183496630892</v>
      </c>
      <c r="L191" s="59"/>
      <c r="M191" s="74">
        <v>37928</v>
      </c>
      <c r="N191" s="77">
        <f t="shared" si="18"/>
        <v>3062.3389888261549</v>
      </c>
      <c r="O191" s="77">
        <f t="shared" si="19"/>
        <v>0</v>
      </c>
      <c r="P191" s="77">
        <f t="shared" si="17"/>
        <v>0</v>
      </c>
      <c r="Q191" s="61">
        <f t="shared" si="14"/>
        <v>3062.3389888261549</v>
      </c>
      <c r="R191" s="61">
        <f t="shared" si="20"/>
        <v>-994.94618547366406</v>
      </c>
      <c r="S191" s="62">
        <f t="shared" si="15"/>
        <v>3.0778940947125366</v>
      </c>
      <c r="T191" s="59"/>
      <c r="U191" s="59"/>
      <c r="V191" s="59"/>
    </row>
    <row r="192" spans="2:22" x14ac:dyDescent="0.4">
      <c r="G192" s="59"/>
      <c r="H192" s="74">
        <v>37935</v>
      </c>
      <c r="I192" s="75">
        <v>1407.51000976562</v>
      </c>
      <c r="J192" s="70">
        <v>1.681211369274451</v>
      </c>
      <c r="K192" s="76">
        <f t="shared" si="16"/>
        <v>111.40514394440731</v>
      </c>
      <c r="L192" s="59"/>
      <c r="M192" s="74">
        <v>37935</v>
      </c>
      <c r="N192" s="77">
        <f t="shared" si="18"/>
        <v>3000.057657780666</v>
      </c>
      <c r="O192" s="77">
        <f t="shared" si="19"/>
        <v>0</v>
      </c>
      <c r="P192" s="77">
        <f t="shared" si="17"/>
        <v>0</v>
      </c>
      <c r="Q192" s="61">
        <f t="shared" si="14"/>
        <v>3000.057657780666</v>
      </c>
      <c r="R192" s="61">
        <f t="shared" si="20"/>
        <v>-996.09486287411505</v>
      </c>
      <c r="S192" s="62">
        <f t="shared" si="15"/>
        <v>3.0118192248520899</v>
      </c>
      <c r="T192" s="59"/>
      <c r="U192" s="59"/>
      <c r="V192" s="59"/>
    </row>
    <row r="193" spans="7:22" x14ac:dyDescent="0.4">
      <c r="G193" s="59"/>
      <c r="H193" s="74">
        <v>37942</v>
      </c>
      <c r="I193" s="75">
        <v>1373.31994628906</v>
      </c>
      <c r="J193" s="70">
        <v>1.5995341903781111</v>
      </c>
      <c r="K193" s="76">
        <f t="shared" si="16"/>
        <v>111.46848891999676</v>
      </c>
      <c r="L193" s="59"/>
      <c r="M193" s="74">
        <v>37942</v>
      </c>
      <c r="N193" s="77">
        <f t="shared" si="18"/>
        <v>2927.1827502907067</v>
      </c>
      <c r="O193" s="77">
        <f t="shared" si="19"/>
        <v>0</v>
      </c>
      <c r="P193" s="77">
        <f t="shared" si="17"/>
        <v>0</v>
      </c>
      <c r="Q193" s="61">
        <f t="shared" si="14"/>
        <v>2927.1827502907067</v>
      </c>
      <c r="R193" s="61">
        <f t="shared" si="20"/>
        <v>-997.24486643651289</v>
      </c>
      <c r="S193" s="62">
        <f t="shared" si="15"/>
        <v>2.9352698106639576</v>
      </c>
      <c r="T193" s="59"/>
      <c r="U193" s="59"/>
      <c r="V193" s="59"/>
    </row>
    <row r="194" spans="7:22" x14ac:dyDescent="0.4">
      <c r="G194" s="59"/>
      <c r="H194" s="74">
        <v>37949</v>
      </c>
      <c r="I194" s="75">
        <v>1424.25</v>
      </c>
      <c r="J194" s="70">
        <v>1.7181727675699341</v>
      </c>
      <c r="K194" s="76">
        <f t="shared" si="16"/>
        <v>111.53186991354542</v>
      </c>
      <c r="L194" s="59"/>
      <c r="M194" s="74">
        <v>37949</v>
      </c>
      <c r="N194" s="77">
        <f t="shared" si="18"/>
        <v>3035.7383531543264</v>
      </c>
      <c r="O194" s="77">
        <f t="shared" si="19"/>
        <v>0</v>
      </c>
      <c r="P194" s="77">
        <f t="shared" si="17"/>
        <v>0</v>
      </c>
      <c r="Q194" s="61">
        <f t="shared" ref="Q194:Q257" si="21">SUM(N194:P194)</f>
        <v>3035.7383531543264</v>
      </c>
      <c r="R194" s="61">
        <f t="shared" si="20"/>
        <v>-998.39619769192745</v>
      </c>
      <c r="S194" s="62">
        <f t="shared" ref="S194:S257" si="22">Q194/-R194</f>
        <v>3.040614898346254</v>
      </c>
      <c r="T194" s="59"/>
      <c r="U194" s="59"/>
      <c r="V194" s="59"/>
    </row>
    <row r="195" spans="7:22" x14ac:dyDescent="0.4">
      <c r="G195" s="59"/>
      <c r="H195" s="74">
        <v>37956</v>
      </c>
      <c r="I195" s="75">
        <v>1406.91003417968</v>
      </c>
      <c r="J195" s="70">
        <v>1.6763359312517769</v>
      </c>
      <c r="K195" s="76">
        <f t="shared" ref="K195:K258" si="23">K194*(1+Tbill_YTM)^(1/52)</f>
        <v>111.59528694553313</v>
      </c>
      <c r="L195" s="59"/>
      <c r="M195" s="74">
        <v>37956</v>
      </c>
      <c r="N195" s="77">
        <f t="shared" si="18"/>
        <v>2998.7788311019267</v>
      </c>
      <c r="O195" s="77">
        <f t="shared" si="19"/>
        <v>0</v>
      </c>
      <c r="P195" s="77">
        <f t="shared" ref="P195:P258" si="24">IF(YEAR(M195)&lt;&gt;YEAR(M194), Q194*$C$7, P194)*(1+Tbill_YTM)^(1/52)</f>
        <v>0</v>
      </c>
      <c r="Q195" s="61">
        <f t="shared" si="21"/>
        <v>2998.7788311019267</v>
      </c>
      <c r="R195" s="61">
        <f t="shared" si="20"/>
        <v>-999.54885817319655</v>
      </c>
      <c r="S195" s="62">
        <f t="shared" si="22"/>
        <v>3.0001323162757436</v>
      </c>
      <c r="T195" s="59"/>
      <c r="U195" s="59"/>
      <c r="V195" s="59"/>
    </row>
    <row r="196" spans="7:22" x14ac:dyDescent="0.4">
      <c r="G196" s="59"/>
      <c r="H196" s="74">
        <v>37963</v>
      </c>
      <c r="I196" s="75">
        <v>1417.27001953125</v>
      </c>
      <c r="J196" s="70">
        <v>1.7010238150114589</v>
      </c>
      <c r="K196" s="76">
        <f t="shared" si="23"/>
        <v>111.65874003645135</v>
      </c>
      <c r="L196" s="59"/>
      <c r="M196" s="74">
        <v>37963</v>
      </c>
      <c r="N196" s="77">
        <f t="shared" ref="N196:N259" si="25">IF(YEAR(M196)&lt;&gt;YEAR(M195), Q195*$C$5, N195)*(I196/I195)</f>
        <v>3020.8607723832174</v>
      </c>
      <c r="O196" s="77">
        <f t="shared" ref="O196:O259" si="26">IF(YEAR(M196)&lt;&gt;YEAR(M195), Q195*$C$6, O195)*(J196/J195)</f>
        <v>0</v>
      </c>
      <c r="P196" s="77">
        <f t="shared" si="24"/>
        <v>0</v>
      </c>
      <c r="Q196" s="61">
        <f t="shared" si="21"/>
        <v>3020.8607723832174</v>
      </c>
      <c r="R196" s="61">
        <f t="shared" ref="R196:R259" si="27">R195*EXP($C$20/52)</f>
        <v>-1000.7028494149274</v>
      </c>
      <c r="S196" s="62">
        <f t="shared" si="22"/>
        <v>3.0187390534057128</v>
      </c>
      <c r="T196" s="59"/>
      <c r="U196" s="59"/>
      <c r="V196" s="59"/>
    </row>
    <row r="197" spans="7:22" x14ac:dyDescent="0.4">
      <c r="G197" s="59"/>
      <c r="H197" s="74">
        <v>37970</v>
      </c>
      <c r="I197" s="75">
        <v>1426.17004394531</v>
      </c>
      <c r="J197" s="70">
        <v>1.7223876388049051</v>
      </c>
      <c r="K197" s="76">
        <f t="shared" si="23"/>
        <v>111.72222920680318</v>
      </c>
      <c r="L197" s="59"/>
      <c r="M197" s="74">
        <v>37970</v>
      </c>
      <c r="N197" s="77">
        <f t="shared" si="25"/>
        <v>3039.8308587148108</v>
      </c>
      <c r="O197" s="77">
        <f t="shared" si="26"/>
        <v>0</v>
      </c>
      <c r="P197" s="77">
        <f t="shared" si="24"/>
        <v>0</v>
      </c>
      <c r="Q197" s="61">
        <f t="shared" si="21"/>
        <v>3039.8308587148108</v>
      </c>
      <c r="R197" s="61">
        <f t="shared" si="27"/>
        <v>-1001.8581729534991</v>
      </c>
      <c r="S197" s="62">
        <f t="shared" si="22"/>
        <v>3.0341928037112531</v>
      </c>
      <c r="T197" s="59"/>
      <c r="U197" s="59"/>
      <c r="V197" s="59"/>
    </row>
    <row r="198" spans="7:22" x14ac:dyDescent="0.4">
      <c r="G198" s="59"/>
      <c r="H198" s="74">
        <v>37977</v>
      </c>
      <c r="I198" s="75">
        <v>1443.85998535156</v>
      </c>
      <c r="J198" s="70">
        <v>1.765115974796341</v>
      </c>
      <c r="K198" s="76">
        <f t="shared" si="23"/>
        <v>111.7857544771034</v>
      </c>
      <c r="L198" s="59"/>
      <c r="M198" s="74">
        <v>37977</v>
      </c>
      <c r="N198" s="77">
        <f t="shared" si="25"/>
        <v>3077.5363413140776</v>
      </c>
      <c r="O198" s="77">
        <f t="shared" si="26"/>
        <v>0</v>
      </c>
      <c r="P198" s="77">
        <f t="shared" si="24"/>
        <v>0</v>
      </c>
      <c r="Q198" s="61">
        <f t="shared" si="21"/>
        <v>3077.5363413140776</v>
      </c>
      <c r="R198" s="61">
        <f t="shared" si="27"/>
        <v>-1003.0148303270644</v>
      </c>
      <c r="S198" s="62">
        <f t="shared" si="22"/>
        <v>3.0682859796904007</v>
      </c>
      <c r="T198" s="59"/>
      <c r="U198" s="59"/>
      <c r="V198" s="59"/>
    </row>
    <row r="199" spans="7:22" ht="17.5" thickBot="1" x14ac:dyDescent="0.45">
      <c r="G199" s="86" t="s">
        <v>46</v>
      </c>
      <c r="H199" s="82">
        <v>37984</v>
      </c>
      <c r="I199" s="83">
        <v>1463.56994628906</v>
      </c>
      <c r="J199" s="84">
        <v>1.813306751279314</v>
      </c>
      <c r="K199" s="85">
        <f t="shared" si="23"/>
        <v>111.84931586787843</v>
      </c>
      <c r="L199" s="86"/>
      <c r="M199" s="82">
        <v>37984</v>
      </c>
      <c r="N199" s="77">
        <f t="shared" si="25"/>
        <v>3119.5474238888655</v>
      </c>
      <c r="O199" s="77">
        <f t="shared" si="26"/>
        <v>0</v>
      </c>
      <c r="P199" s="77">
        <f t="shared" si="24"/>
        <v>0</v>
      </c>
      <c r="Q199" s="87">
        <f t="shared" si="21"/>
        <v>3119.5474238888655</v>
      </c>
      <c r="R199" s="61">
        <f t="shared" si="27"/>
        <v>-1004.1728230755519</v>
      </c>
      <c r="S199" s="88">
        <f t="shared" si="22"/>
        <v>3.1065841976627135</v>
      </c>
      <c r="T199" s="86"/>
      <c r="U199" s="86"/>
      <c r="V199" s="86"/>
    </row>
    <row r="200" spans="7:22" ht="17.5" thickTop="1" x14ac:dyDescent="0.4">
      <c r="G200" s="59"/>
      <c r="H200" s="74">
        <v>37991</v>
      </c>
      <c r="I200" s="75">
        <v>1520.4599609375</v>
      </c>
      <c r="J200" s="70">
        <v>1.9542758220148251</v>
      </c>
      <c r="K200" s="76">
        <f t="shared" si="23"/>
        <v>111.91291339966639</v>
      </c>
      <c r="L200" s="59"/>
      <c r="M200" s="74">
        <v>37991</v>
      </c>
      <c r="N200" s="77">
        <f t="shared" si="25"/>
        <v>3240.8064720754764</v>
      </c>
      <c r="O200" s="77">
        <f t="shared" si="26"/>
        <v>0</v>
      </c>
      <c r="P200" s="77">
        <f t="shared" si="24"/>
        <v>0</v>
      </c>
      <c r="Q200" s="61">
        <f t="shared" si="21"/>
        <v>3240.8064720754764</v>
      </c>
      <c r="R200" s="61">
        <f t="shared" si="27"/>
        <v>-1005.3321527406682</v>
      </c>
      <c r="S200" s="62">
        <f t="shared" si="22"/>
        <v>3.2236176503861036</v>
      </c>
      <c r="T200" s="59"/>
      <c r="U200" s="59"/>
      <c r="V200" s="59"/>
    </row>
    <row r="201" spans="7:22" x14ac:dyDescent="0.4">
      <c r="G201" s="59"/>
      <c r="H201" s="74">
        <v>37998</v>
      </c>
      <c r="I201" s="75">
        <v>1553.61999511718</v>
      </c>
      <c r="J201" s="70">
        <v>2.0395182548567612</v>
      </c>
      <c r="K201" s="76">
        <f t="shared" si="23"/>
        <v>111.97654709301706</v>
      </c>
      <c r="L201" s="59"/>
      <c r="M201" s="74">
        <v>37998</v>
      </c>
      <c r="N201" s="77">
        <f t="shared" si="25"/>
        <v>3311.4859086569495</v>
      </c>
      <c r="O201" s="77">
        <f t="shared" si="26"/>
        <v>0</v>
      </c>
      <c r="P201" s="77">
        <f t="shared" si="24"/>
        <v>0</v>
      </c>
      <c r="Q201" s="61">
        <f t="shared" si="21"/>
        <v>3311.4859086569495</v>
      </c>
      <c r="R201" s="61">
        <f t="shared" si="27"/>
        <v>-1006.4928208658997</v>
      </c>
      <c r="S201" s="62">
        <f t="shared" si="22"/>
        <v>3.290123724685917</v>
      </c>
      <c r="T201" s="59"/>
      <c r="U201" s="59"/>
      <c r="V201" s="59"/>
    </row>
    <row r="202" spans="7:22" x14ac:dyDescent="0.4">
      <c r="G202" s="59"/>
      <c r="H202" s="74">
        <v>38005</v>
      </c>
      <c r="I202" s="75">
        <v>1531.2099609375</v>
      </c>
      <c r="J202" s="70">
        <v>1.9806806060815541</v>
      </c>
      <c r="K202" s="76">
        <f t="shared" si="23"/>
        <v>112.0402169684919</v>
      </c>
      <c r="L202" s="59"/>
      <c r="M202" s="74">
        <v>38005</v>
      </c>
      <c r="N202" s="77">
        <f t="shared" si="25"/>
        <v>3263.7197157450632</v>
      </c>
      <c r="O202" s="77">
        <f t="shared" si="26"/>
        <v>0</v>
      </c>
      <c r="P202" s="77">
        <f t="shared" si="24"/>
        <v>0</v>
      </c>
      <c r="Q202" s="61">
        <f t="shared" si="21"/>
        <v>3263.7197157450632</v>
      </c>
      <c r="R202" s="61">
        <f t="shared" si="27"/>
        <v>-1007.6548289965148</v>
      </c>
      <c r="S202" s="62">
        <f t="shared" si="22"/>
        <v>3.2389262888714363</v>
      </c>
      <c r="T202" s="59"/>
      <c r="U202" s="59"/>
      <c r="V202" s="59"/>
    </row>
    <row r="203" spans="7:22" x14ac:dyDescent="0.4">
      <c r="G203" s="59"/>
      <c r="H203" s="74">
        <v>38012</v>
      </c>
      <c r="I203" s="75">
        <v>1493.07995605468</v>
      </c>
      <c r="J203" s="70">
        <v>1.8820352692461579</v>
      </c>
      <c r="K203" s="76">
        <f t="shared" si="23"/>
        <v>112.10392304666408</v>
      </c>
      <c r="L203" s="59"/>
      <c r="M203" s="74">
        <v>38012</v>
      </c>
      <c r="N203" s="77">
        <f t="shared" si="25"/>
        <v>3182.4469629076129</v>
      </c>
      <c r="O203" s="77">
        <f t="shared" si="26"/>
        <v>0</v>
      </c>
      <c r="P203" s="77">
        <f t="shared" si="24"/>
        <v>0</v>
      </c>
      <c r="Q203" s="61">
        <f t="shared" si="21"/>
        <v>3182.4469629076129</v>
      </c>
      <c r="R203" s="61">
        <f t="shared" si="27"/>
        <v>-1008.8181786795658</v>
      </c>
      <c r="S203" s="62">
        <f t="shared" si="22"/>
        <v>3.1546288817605297</v>
      </c>
      <c r="T203" s="59"/>
      <c r="U203" s="59"/>
      <c r="V203" s="59"/>
    </row>
    <row r="204" spans="7:22" x14ac:dyDescent="0.4">
      <c r="G204" s="59"/>
      <c r="H204" s="74">
        <v>38019</v>
      </c>
      <c r="I204" s="75">
        <v>1498.94995117187</v>
      </c>
      <c r="J204" s="70">
        <v>1.8968335897192909</v>
      </c>
      <c r="K204" s="76">
        <f t="shared" si="23"/>
        <v>112.16766534811845</v>
      </c>
      <c r="L204" s="59"/>
      <c r="M204" s="74">
        <v>38019</v>
      </c>
      <c r="N204" s="77">
        <f t="shared" si="25"/>
        <v>3194.9586492759345</v>
      </c>
      <c r="O204" s="77">
        <f t="shared" si="26"/>
        <v>0</v>
      </c>
      <c r="P204" s="77">
        <f t="shared" si="24"/>
        <v>0</v>
      </c>
      <c r="Q204" s="61">
        <f t="shared" si="21"/>
        <v>3194.9586492759345</v>
      </c>
      <c r="R204" s="61">
        <f t="shared" si="27"/>
        <v>-1009.9828714638912</v>
      </c>
      <c r="S204" s="62">
        <f t="shared" si="22"/>
        <v>3.1633790428991055</v>
      </c>
      <c r="T204" s="59"/>
      <c r="U204" s="59"/>
      <c r="V204" s="59"/>
    </row>
    <row r="205" spans="7:22" x14ac:dyDescent="0.4">
      <c r="G205" s="59"/>
      <c r="H205" s="74">
        <v>38026</v>
      </c>
      <c r="I205" s="75">
        <v>1484.46997070312</v>
      </c>
      <c r="J205" s="70">
        <v>1.8601864510871691</v>
      </c>
      <c r="K205" s="76">
        <f t="shared" si="23"/>
        <v>112.23144389345157</v>
      </c>
      <c r="L205" s="59"/>
      <c r="M205" s="74">
        <v>38026</v>
      </c>
      <c r="N205" s="77">
        <f t="shared" si="25"/>
        <v>3164.0950845492994</v>
      </c>
      <c r="O205" s="77">
        <f t="shared" si="26"/>
        <v>0</v>
      </c>
      <c r="P205" s="77">
        <f t="shared" si="24"/>
        <v>0</v>
      </c>
      <c r="Q205" s="61">
        <f t="shared" si="21"/>
        <v>3164.0950845492994</v>
      </c>
      <c r="R205" s="61">
        <f t="shared" si="27"/>
        <v>-1011.1489089001178</v>
      </c>
      <c r="S205" s="62">
        <f t="shared" si="22"/>
        <v>3.1292078315063003</v>
      </c>
      <c r="T205" s="59"/>
      <c r="U205" s="59"/>
      <c r="V205" s="59"/>
    </row>
    <row r="206" spans="7:22" x14ac:dyDescent="0.4">
      <c r="G206" s="59"/>
      <c r="H206" s="74">
        <v>38033</v>
      </c>
      <c r="I206" s="75">
        <v>1482.09997558593</v>
      </c>
      <c r="J206" s="70">
        <v>1.854246778485976</v>
      </c>
      <c r="K206" s="76">
        <f t="shared" si="23"/>
        <v>112.29525870327171</v>
      </c>
      <c r="L206" s="59"/>
      <c r="M206" s="74">
        <v>38033</v>
      </c>
      <c r="N206" s="77">
        <f t="shared" si="25"/>
        <v>3159.0435240268894</v>
      </c>
      <c r="O206" s="77">
        <f t="shared" si="26"/>
        <v>0</v>
      </c>
      <c r="P206" s="77">
        <f t="shared" si="24"/>
        <v>0</v>
      </c>
      <c r="Q206" s="61">
        <f t="shared" si="21"/>
        <v>3159.0435240268894</v>
      </c>
      <c r="R206" s="61">
        <f t="shared" si="27"/>
        <v>-1012.3162925406624</v>
      </c>
      <c r="S206" s="62">
        <f t="shared" si="22"/>
        <v>3.1206091883579932</v>
      </c>
      <c r="T206" s="59"/>
      <c r="U206" s="59"/>
      <c r="V206" s="59"/>
    </row>
    <row r="207" spans="7:22" x14ac:dyDescent="0.4">
      <c r="G207" s="59"/>
      <c r="H207" s="74">
        <v>38040</v>
      </c>
      <c r="I207" s="75">
        <v>1470.38000488281</v>
      </c>
      <c r="J207" s="70">
        <v>1.824921202238504</v>
      </c>
      <c r="K207" s="76">
        <f t="shared" si="23"/>
        <v>112.35910979819887</v>
      </c>
      <c r="L207" s="59"/>
      <c r="M207" s="74">
        <v>38040</v>
      </c>
      <c r="N207" s="77">
        <f t="shared" si="25"/>
        <v>3134.0628222109817</v>
      </c>
      <c r="O207" s="77">
        <f t="shared" si="26"/>
        <v>0</v>
      </c>
      <c r="P207" s="77">
        <f t="shared" si="24"/>
        <v>0</v>
      </c>
      <c r="Q207" s="61">
        <f t="shared" si="21"/>
        <v>3134.0628222109817</v>
      </c>
      <c r="R207" s="61">
        <f t="shared" si="27"/>
        <v>-1013.4850239397342</v>
      </c>
      <c r="S207" s="62">
        <f t="shared" si="22"/>
        <v>3.0923622433293549</v>
      </c>
      <c r="T207" s="59"/>
      <c r="U207" s="59"/>
      <c r="V207" s="59"/>
    </row>
    <row r="208" spans="7:22" x14ac:dyDescent="0.4">
      <c r="G208" s="59"/>
      <c r="H208" s="74">
        <v>38047</v>
      </c>
      <c r="I208" s="75">
        <v>1472.98999023437</v>
      </c>
      <c r="J208" s="70">
        <v>1.8313998235333759</v>
      </c>
      <c r="K208" s="76">
        <f t="shared" si="23"/>
        <v>112.42299719886476</v>
      </c>
      <c r="L208" s="59"/>
      <c r="M208" s="74">
        <v>38047</v>
      </c>
      <c r="N208" s="77">
        <f t="shared" si="25"/>
        <v>3139.6259134048742</v>
      </c>
      <c r="O208" s="77">
        <f t="shared" si="26"/>
        <v>0</v>
      </c>
      <c r="P208" s="77">
        <f t="shared" si="24"/>
        <v>0</v>
      </c>
      <c r="Q208" s="61">
        <f t="shared" si="21"/>
        <v>3139.6259134048742</v>
      </c>
      <c r="R208" s="61">
        <f t="shared" si="27"/>
        <v>-1014.6551046533367</v>
      </c>
      <c r="S208" s="62">
        <f t="shared" si="22"/>
        <v>3.0942789318322577</v>
      </c>
      <c r="T208" s="59"/>
      <c r="U208" s="59"/>
      <c r="V208" s="59"/>
    </row>
    <row r="209" spans="1:22" x14ac:dyDescent="0.4">
      <c r="G209" s="59"/>
      <c r="H209" s="74">
        <v>38054</v>
      </c>
      <c r="I209" s="75">
        <v>1431.40002441406</v>
      </c>
      <c r="J209" s="70">
        <v>1.7279804431315371</v>
      </c>
      <c r="K209" s="76">
        <f t="shared" si="23"/>
        <v>112.48692092591284</v>
      </c>
      <c r="L209" s="59"/>
      <c r="M209" s="74">
        <v>38054</v>
      </c>
      <c r="N209" s="77">
        <f t="shared" si="25"/>
        <v>3050.9783765629627</v>
      </c>
      <c r="O209" s="77">
        <f t="shared" si="26"/>
        <v>0</v>
      </c>
      <c r="P209" s="77">
        <f t="shared" si="24"/>
        <v>0</v>
      </c>
      <c r="Q209" s="61">
        <f t="shared" si="21"/>
        <v>3050.9783765629627</v>
      </c>
      <c r="R209" s="61">
        <f t="shared" si="27"/>
        <v>-1015.8265362392698</v>
      </c>
      <c r="S209" s="62">
        <f t="shared" si="22"/>
        <v>3.0034442571840132</v>
      </c>
      <c r="T209" s="59"/>
      <c r="U209" s="59"/>
      <c r="V209" s="59"/>
    </row>
    <row r="210" spans="1:22" x14ac:dyDescent="0.4">
      <c r="G210" s="59"/>
      <c r="H210" s="74">
        <v>38061</v>
      </c>
      <c r="I210" s="75">
        <v>1398.57995605468</v>
      </c>
      <c r="J210" s="70">
        <v>1.6487399299277401</v>
      </c>
      <c r="K210" s="76">
        <f t="shared" si="23"/>
        <v>112.55088099999828</v>
      </c>
      <c r="L210" s="59"/>
      <c r="M210" s="74">
        <v>38061</v>
      </c>
      <c r="N210" s="77">
        <f t="shared" si="25"/>
        <v>2981.0235650679888</v>
      </c>
      <c r="O210" s="77">
        <f t="shared" si="26"/>
        <v>0</v>
      </c>
      <c r="P210" s="77">
        <f t="shared" si="24"/>
        <v>0</v>
      </c>
      <c r="Q210" s="61">
        <f t="shared" si="21"/>
        <v>2981.0235650679888</v>
      </c>
      <c r="R210" s="61">
        <f t="shared" si="27"/>
        <v>-1016.9993202571319</v>
      </c>
      <c r="S210" s="62">
        <f t="shared" si="22"/>
        <v>2.931195238473006</v>
      </c>
      <c r="T210" s="59"/>
      <c r="U210" s="59"/>
      <c r="V210" s="59"/>
    </row>
    <row r="211" spans="1:22" x14ac:dyDescent="0.4">
      <c r="G211" s="59"/>
      <c r="H211" s="74">
        <v>38068</v>
      </c>
      <c r="I211" s="75">
        <v>1415.39001464843</v>
      </c>
      <c r="J211" s="70">
        <v>1.688373580771878</v>
      </c>
      <c r="K211" s="76">
        <f t="shared" si="23"/>
        <v>112.61487744178801</v>
      </c>
      <c r="L211" s="59"/>
      <c r="M211" s="74">
        <v>38068</v>
      </c>
      <c r="N211" s="77">
        <f t="shared" si="25"/>
        <v>3016.8536086641398</v>
      </c>
      <c r="O211" s="77">
        <f t="shared" si="26"/>
        <v>0</v>
      </c>
      <c r="P211" s="77">
        <f t="shared" si="24"/>
        <v>0</v>
      </c>
      <c r="Q211" s="61">
        <f t="shared" si="21"/>
        <v>3016.8536086641398</v>
      </c>
      <c r="R211" s="61">
        <f t="shared" si="27"/>
        <v>-1018.1734582683222</v>
      </c>
      <c r="S211" s="62">
        <f t="shared" si="22"/>
        <v>2.9630055509354083</v>
      </c>
      <c r="T211" s="59"/>
      <c r="U211" s="59"/>
      <c r="V211" s="59"/>
    </row>
    <row r="212" spans="1:22" x14ac:dyDescent="0.4">
      <c r="G212" s="59"/>
      <c r="H212" s="74">
        <v>38075</v>
      </c>
      <c r="I212" s="75">
        <v>1490.30004882812</v>
      </c>
      <c r="J212" s="70">
        <v>1.867089159283462</v>
      </c>
      <c r="K212" s="76">
        <f t="shared" si="23"/>
        <v>112.67891027196072</v>
      </c>
      <c r="L212" s="59"/>
      <c r="M212" s="74">
        <v>38075</v>
      </c>
      <c r="N212" s="77">
        <f t="shared" si="25"/>
        <v>3176.5216892647268</v>
      </c>
      <c r="O212" s="77">
        <f t="shared" si="26"/>
        <v>0</v>
      </c>
      <c r="P212" s="77">
        <f t="shared" si="24"/>
        <v>0</v>
      </c>
      <c r="Q212" s="61">
        <f t="shared" si="21"/>
        <v>3176.5216892647268</v>
      </c>
      <c r="R212" s="61">
        <f t="shared" si="27"/>
        <v>-1019.3489518360421</v>
      </c>
      <c r="S212" s="62">
        <f t="shared" si="22"/>
        <v>3.1162259828130541</v>
      </c>
      <c r="T212" s="59"/>
      <c r="U212" s="59"/>
      <c r="V212" s="59"/>
    </row>
    <row r="213" spans="1:22" x14ac:dyDescent="0.4">
      <c r="G213" s="59"/>
      <c r="H213" s="74">
        <v>38082</v>
      </c>
      <c r="I213" s="75">
        <v>1485.51000976562</v>
      </c>
      <c r="J213" s="70">
        <v>1.855086972189433</v>
      </c>
      <c r="K213" s="76">
        <f t="shared" si="23"/>
        <v>112.74297951120683</v>
      </c>
      <c r="L213" s="59"/>
      <c r="M213" s="74">
        <v>38082</v>
      </c>
      <c r="N213" s="77">
        <f t="shared" si="25"/>
        <v>3166.3118909181312</v>
      </c>
      <c r="O213" s="77">
        <f t="shared" si="26"/>
        <v>0</v>
      </c>
      <c r="P213" s="77">
        <f t="shared" si="24"/>
        <v>0</v>
      </c>
      <c r="Q213" s="61">
        <f t="shared" si="21"/>
        <v>3166.3118909181312</v>
      </c>
      <c r="R213" s="61">
        <f t="shared" si="27"/>
        <v>-1020.5258025252983</v>
      </c>
      <c r="S213" s="62">
        <f t="shared" si="22"/>
        <v>3.1026279620594304</v>
      </c>
      <c r="T213" s="59"/>
      <c r="U213" s="59"/>
      <c r="V213" s="59"/>
    </row>
    <row r="214" spans="1:22" x14ac:dyDescent="0.4">
      <c r="G214" s="59"/>
      <c r="H214" s="74">
        <v>38089</v>
      </c>
      <c r="I214" s="75">
        <v>1449.06005859375</v>
      </c>
      <c r="J214" s="70">
        <v>1.7640504539413391</v>
      </c>
      <c r="K214" s="76">
        <f t="shared" si="23"/>
        <v>112.80708518022855</v>
      </c>
      <c r="L214" s="59"/>
      <c r="M214" s="74">
        <v>38089</v>
      </c>
      <c r="N214" s="77">
        <f t="shared" si="25"/>
        <v>3088.6201129697038</v>
      </c>
      <c r="O214" s="77">
        <f t="shared" si="26"/>
        <v>0</v>
      </c>
      <c r="P214" s="77">
        <f t="shared" si="24"/>
        <v>0</v>
      </c>
      <c r="Q214" s="61">
        <f t="shared" si="21"/>
        <v>3088.6201129697038</v>
      </c>
      <c r="R214" s="61">
        <f t="shared" si="27"/>
        <v>-1021.7040119029039</v>
      </c>
      <c r="S214" s="62">
        <f t="shared" si="22"/>
        <v>3.0230086962438456</v>
      </c>
      <c r="T214" s="59"/>
      <c r="U214" s="59"/>
      <c r="V214" s="59"/>
    </row>
    <row r="215" spans="1:22" x14ac:dyDescent="0.4">
      <c r="G215" s="59"/>
      <c r="H215" s="74">
        <v>38096</v>
      </c>
      <c r="I215" s="75">
        <v>1497.01000976562</v>
      </c>
      <c r="J215" s="70">
        <v>1.8807966614288181</v>
      </c>
      <c r="K215" s="76">
        <f t="shared" si="23"/>
        <v>112.87122729973987</v>
      </c>
      <c r="L215" s="59"/>
      <c r="M215" s="74">
        <v>38096</v>
      </c>
      <c r="N215" s="77">
        <f t="shared" si="25"/>
        <v>3190.8237329832705</v>
      </c>
      <c r="O215" s="77">
        <f t="shared" si="26"/>
        <v>0</v>
      </c>
      <c r="P215" s="77">
        <f t="shared" si="24"/>
        <v>0</v>
      </c>
      <c r="Q215" s="61">
        <f t="shared" si="21"/>
        <v>3190.8237329832705</v>
      </c>
      <c r="R215" s="61">
        <f t="shared" si="27"/>
        <v>-1022.8835815374808</v>
      </c>
      <c r="S215" s="62">
        <f t="shared" si="22"/>
        <v>3.1194397784615835</v>
      </c>
      <c r="T215" s="59"/>
      <c r="U215" s="59"/>
      <c r="V215" s="59"/>
    </row>
    <row r="216" spans="1:22" x14ac:dyDescent="0.4">
      <c r="G216" s="59"/>
      <c r="H216" s="74">
        <v>38103</v>
      </c>
      <c r="I216" s="75">
        <v>1401.35998535156</v>
      </c>
      <c r="J216" s="70">
        <v>1.6404532496814039</v>
      </c>
      <c r="K216" s="76">
        <f t="shared" si="23"/>
        <v>112.93540589046653</v>
      </c>
      <c r="L216" s="59"/>
      <c r="M216" s="74">
        <v>38103</v>
      </c>
      <c r="N216" s="77">
        <f t="shared" si="25"/>
        <v>2986.9490988994303</v>
      </c>
      <c r="O216" s="77">
        <f t="shared" si="26"/>
        <v>0</v>
      </c>
      <c r="P216" s="77">
        <f t="shared" si="24"/>
        <v>0</v>
      </c>
      <c r="Q216" s="61">
        <f t="shared" si="21"/>
        <v>2986.9490988994303</v>
      </c>
      <c r="R216" s="61">
        <f t="shared" si="27"/>
        <v>-1024.0645129994625</v>
      </c>
      <c r="S216" s="62">
        <f t="shared" si="22"/>
        <v>2.9167587207477017</v>
      </c>
      <c r="T216" s="59"/>
      <c r="U216" s="59"/>
      <c r="V216" s="59"/>
    </row>
    <row r="217" spans="1:22" x14ac:dyDescent="0.4">
      <c r="G217" s="59"/>
      <c r="H217" s="74">
        <v>38110</v>
      </c>
      <c r="I217" s="75">
        <v>1406.18994140625</v>
      </c>
      <c r="J217" s="70">
        <v>1.6517612892837299</v>
      </c>
      <c r="K217" s="76">
        <f t="shared" si="23"/>
        <v>112.99962097314605</v>
      </c>
      <c r="L217" s="59"/>
      <c r="M217" s="74">
        <v>38110</v>
      </c>
      <c r="N217" s="77">
        <f t="shared" si="25"/>
        <v>2997.2439788989195</v>
      </c>
      <c r="O217" s="77">
        <f t="shared" si="26"/>
        <v>0</v>
      </c>
      <c r="P217" s="77">
        <f t="shared" si="24"/>
        <v>0</v>
      </c>
      <c r="Q217" s="61">
        <f t="shared" si="21"/>
        <v>2997.2439788989195</v>
      </c>
      <c r="R217" s="61">
        <f t="shared" si="27"/>
        <v>-1025.246807861095</v>
      </c>
      <c r="S217" s="62">
        <f t="shared" si="22"/>
        <v>2.9234365383218042</v>
      </c>
      <c r="T217" s="59"/>
      <c r="U217" s="59"/>
      <c r="V217" s="59"/>
    </row>
    <row r="218" spans="1:22" x14ac:dyDescent="0.4">
      <c r="G218" s="59"/>
      <c r="H218" s="74">
        <v>38117</v>
      </c>
      <c r="I218" s="75">
        <v>1399.84997558593</v>
      </c>
      <c r="J218" s="70">
        <v>1.636866985450331</v>
      </c>
      <c r="K218" s="76">
        <f t="shared" si="23"/>
        <v>113.06387256852778</v>
      </c>
      <c r="L218" s="59"/>
      <c r="M218" s="74">
        <v>38117</v>
      </c>
      <c r="N218" s="77">
        <f t="shared" si="25"/>
        <v>2983.7305666479569</v>
      </c>
      <c r="O218" s="77">
        <f t="shared" si="26"/>
        <v>0</v>
      </c>
      <c r="P218" s="77">
        <f t="shared" si="24"/>
        <v>0</v>
      </c>
      <c r="Q218" s="61">
        <f t="shared" si="21"/>
        <v>2983.7305666479569</v>
      </c>
      <c r="R218" s="61">
        <f t="shared" si="27"/>
        <v>-1026.4304676964396</v>
      </c>
      <c r="S218" s="62">
        <f t="shared" si="22"/>
        <v>2.9068998442185534</v>
      </c>
      <c r="T218" s="59"/>
      <c r="U218" s="59"/>
      <c r="V218" s="59"/>
    </row>
    <row r="219" spans="1:22" x14ac:dyDescent="0.4">
      <c r="G219" s="59"/>
      <c r="H219" s="74">
        <v>38124</v>
      </c>
      <c r="I219" s="75">
        <v>1408.17004394531</v>
      </c>
      <c r="J219" s="70">
        <v>1.6563245636932551</v>
      </c>
      <c r="K219" s="76">
        <f t="shared" si="23"/>
        <v>113.12816069737285</v>
      </c>
      <c r="L219" s="59"/>
      <c r="M219" s="74">
        <v>38124</v>
      </c>
      <c r="N219" s="77">
        <f t="shared" si="25"/>
        <v>3001.4644972215469</v>
      </c>
      <c r="O219" s="77">
        <f t="shared" si="26"/>
        <v>0</v>
      </c>
      <c r="P219" s="77">
        <f t="shared" si="24"/>
        <v>0</v>
      </c>
      <c r="Q219" s="61">
        <f t="shared" si="21"/>
        <v>3001.4644972215469</v>
      </c>
      <c r="R219" s="61">
        <f t="shared" si="27"/>
        <v>-1027.6154940813751</v>
      </c>
      <c r="S219" s="62">
        <f t="shared" si="22"/>
        <v>2.9208050233853968</v>
      </c>
      <c r="T219" s="59"/>
      <c r="U219" s="59"/>
      <c r="V219" s="59"/>
    </row>
    <row r="220" spans="1:22" x14ac:dyDescent="0.4">
      <c r="G220" s="59"/>
      <c r="H220" s="74">
        <v>38131</v>
      </c>
      <c r="I220" s="75">
        <v>1466.21997070312</v>
      </c>
      <c r="J220" s="70">
        <v>1.7928840935923149</v>
      </c>
      <c r="K220" s="76">
        <f t="shared" si="23"/>
        <v>113.19248538045417</v>
      </c>
      <c r="L220" s="59"/>
      <c r="M220" s="74">
        <v>38131</v>
      </c>
      <c r="N220" s="77">
        <f t="shared" si="25"/>
        <v>3125.195856924186</v>
      </c>
      <c r="O220" s="77">
        <f t="shared" si="26"/>
        <v>0</v>
      </c>
      <c r="P220" s="77">
        <f t="shared" si="24"/>
        <v>0</v>
      </c>
      <c r="Q220" s="61">
        <f t="shared" si="21"/>
        <v>3125.195856924186</v>
      </c>
      <c r="R220" s="61">
        <f t="shared" si="27"/>
        <v>-1028.8018885935994</v>
      </c>
      <c r="S220" s="62">
        <f t="shared" si="22"/>
        <v>3.0377042378843364</v>
      </c>
      <c r="T220" s="59"/>
      <c r="U220" s="59"/>
      <c r="V220" s="59"/>
    </row>
    <row r="221" spans="1:22" x14ac:dyDescent="0.4">
      <c r="G221" s="59"/>
      <c r="H221" s="74">
        <v>38138</v>
      </c>
      <c r="I221" s="75">
        <v>1455.0400390625</v>
      </c>
      <c r="J221" s="70">
        <v>1.7655426004924699</v>
      </c>
      <c r="K221" s="76">
        <f t="shared" si="23"/>
        <v>113.2568466385565</v>
      </c>
      <c r="L221" s="59"/>
      <c r="M221" s="74">
        <v>38138</v>
      </c>
      <c r="N221" s="77">
        <f t="shared" si="25"/>
        <v>3101.366229213409</v>
      </c>
      <c r="O221" s="77">
        <f t="shared" si="26"/>
        <v>0</v>
      </c>
      <c r="P221" s="77">
        <f t="shared" si="24"/>
        <v>0</v>
      </c>
      <c r="Q221" s="61">
        <f t="shared" si="21"/>
        <v>3101.366229213409</v>
      </c>
      <c r="R221" s="61">
        <f t="shared" si="27"/>
        <v>-1029.9896528126321</v>
      </c>
      <c r="S221" s="62">
        <f t="shared" si="22"/>
        <v>3.0110654225937026</v>
      </c>
      <c r="T221" s="59"/>
      <c r="U221" s="59"/>
      <c r="V221" s="59"/>
    </row>
    <row r="222" spans="1:22" x14ac:dyDescent="0.4">
      <c r="G222" s="59"/>
      <c r="H222" s="74">
        <v>38145</v>
      </c>
      <c r="I222" s="75">
        <v>1481.27001953125</v>
      </c>
      <c r="J222" s="70">
        <v>1.8291974095484489</v>
      </c>
      <c r="K222" s="76">
        <f t="shared" si="23"/>
        <v>113.32124449247638</v>
      </c>
      <c r="L222" s="59"/>
      <c r="M222" s="74">
        <v>38145</v>
      </c>
      <c r="N222" s="77">
        <f t="shared" si="25"/>
        <v>3157.2745021370342</v>
      </c>
      <c r="O222" s="77">
        <f t="shared" si="26"/>
        <v>0</v>
      </c>
      <c r="P222" s="77">
        <f t="shared" si="24"/>
        <v>0</v>
      </c>
      <c r="Q222" s="61">
        <f t="shared" si="21"/>
        <v>3157.2745021370342</v>
      </c>
      <c r="R222" s="61">
        <f t="shared" si="27"/>
        <v>-1031.1787883198162</v>
      </c>
      <c r="S222" s="62">
        <f t="shared" si="22"/>
        <v>3.0618109467529284</v>
      </c>
      <c r="T222" s="59"/>
      <c r="U222" s="59"/>
      <c r="V222" s="59"/>
    </row>
    <row r="223" spans="1:22" ht="17.5" customHeight="1" x14ac:dyDescent="0.4">
      <c r="A223" s="4"/>
      <c r="G223" s="59"/>
      <c r="H223" s="74">
        <v>38152</v>
      </c>
      <c r="I223" s="75">
        <v>1464.65002441406</v>
      </c>
      <c r="J223" s="70">
        <v>1.7881498603316059</v>
      </c>
      <c r="K223" s="76">
        <f t="shared" si="23"/>
        <v>113.38567896302222</v>
      </c>
      <c r="L223" s="76"/>
      <c r="M223" s="74">
        <v>38152</v>
      </c>
      <c r="N223" s="77">
        <f t="shared" si="25"/>
        <v>3121.8495720991259</v>
      </c>
      <c r="O223" s="77">
        <f t="shared" si="26"/>
        <v>0</v>
      </c>
      <c r="P223" s="77">
        <f t="shared" si="24"/>
        <v>0</v>
      </c>
      <c r="Q223" s="61">
        <f t="shared" si="21"/>
        <v>3121.8495720991259</v>
      </c>
      <c r="R223" s="61">
        <f t="shared" si="27"/>
        <v>-1032.3692966983206</v>
      </c>
      <c r="S223" s="62">
        <f t="shared" si="22"/>
        <v>3.0239659219654169</v>
      </c>
      <c r="T223" s="59"/>
      <c r="U223" s="59"/>
      <c r="V223" s="59"/>
    </row>
    <row r="224" spans="1:22" ht="17.5" customHeight="1" x14ac:dyDescent="0.4">
      <c r="G224" s="59"/>
      <c r="H224" s="74">
        <v>38159</v>
      </c>
      <c r="I224" s="75">
        <v>1498.38000488281</v>
      </c>
      <c r="J224" s="70">
        <v>1.8705098219044221</v>
      </c>
      <c r="K224" s="76">
        <f t="shared" si="23"/>
        <v>113.45015007101422</v>
      </c>
      <c r="L224" s="59"/>
      <c r="M224" s="74">
        <v>38159</v>
      </c>
      <c r="N224" s="77">
        <f t="shared" si="25"/>
        <v>3193.7438289782767</v>
      </c>
      <c r="O224" s="77">
        <f t="shared" si="26"/>
        <v>0</v>
      </c>
      <c r="P224" s="77">
        <f t="shared" si="24"/>
        <v>0</v>
      </c>
      <c r="Q224" s="61">
        <f t="shared" si="21"/>
        <v>3193.7438289782767</v>
      </c>
      <c r="R224" s="61">
        <f t="shared" si="27"/>
        <v>-1033.5611795331417</v>
      </c>
      <c r="S224" s="62">
        <f t="shared" si="22"/>
        <v>3.090038492371479</v>
      </c>
      <c r="T224" s="59"/>
      <c r="U224" s="59"/>
      <c r="V224" s="59"/>
    </row>
    <row r="225" spans="2:22" x14ac:dyDescent="0.4">
      <c r="G225" s="59"/>
      <c r="H225" s="74">
        <v>38166</v>
      </c>
      <c r="I225" s="75">
        <v>1481.18994140625</v>
      </c>
      <c r="J225" s="70">
        <v>1.8275912265317069</v>
      </c>
      <c r="K225" s="76">
        <f t="shared" si="23"/>
        <v>113.51465783728445</v>
      </c>
      <c r="L225" s="59"/>
      <c r="M225" s="74">
        <v>38166</v>
      </c>
      <c r="N225" s="77">
        <f t="shared" si="25"/>
        <v>3157.1038184541762</v>
      </c>
      <c r="O225" s="77">
        <f t="shared" si="26"/>
        <v>0</v>
      </c>
      <c r="P225" s="77">
        <f t="shared" si="24"/>
        <v>0</v>
      </c>
      <c r="Q225" s="61">
        <f t="shared" si="21"/>
        <v>3157.1038184541762</v>
      </c>
      <c r="R225" s="61">
        <f t="shared" si="27"/>
        <v>-1034.7544384111061</v>
      </c>
      <c r="S225" s="62">
        <f t="shared" si="22"/>
        <v>3.0510657420344058</v>
      </c>
      <c r="T225" s="59"/>
      <c r="U225" s="59"/>
      <c r="V225" s="59"/>
    </row>
    <row r="226" spans="2:22" x14ac:dyDescent="0.4">
      <c r="G226" s="59"/>
      <c r="H226" s="74">
        <v>38173</v>
      </c>
      <c r="I226" s="75">
        <v>1440</v>
      </c>
      <c r="J226" s="70">
        <v>1.7259454167256429</v>
      </c>
      <c r="K226" s="76">
        <f t="shared" si="23"/>
        <v>113.57920228267679</v>
      </c>
      <c r="L226" s="59"/>
      <c r="M226" s="74">
        <v>38173</v>
      </c>
      <c r="N226" s="77">
        <f t="shared" si="25"/>
        <v>3069.3089194609292</v>
      </c>
      <c r="O226" s="77">
        <f t="shared" si="26"/>
        <v>0</v>
      </c>
      <c r="P226" s="77">
        <f t="shared" si="24"/>
        <v>0</v>
      </c>
      <c r="Q226" s="61">
        <f t="shared" si="21"/>
        <v>3069.3089194609292</v>
      </c>
      <c r="R226" s="61">
        <f t="shared" si="27"/>
        <v>-1035.9490749208719</v>
      </c>
      <c r="S226" s="62">
        <f t="shared" si="22"/>
        <v>2.9627990349770523</v>
      </c>
      <c r="T226" s="59"/>
      <c r="U226" s="59"/>
      <c r="V226" s="59"/>
    </row>
    <row r="227" spans="2:22" x14ac:dyDescent="0.4">
      <c r="G227" s="59"/>
      <c r="H227" s="74">
        <v>38180</v>
      </c>
      <c r="I227" s="75">
        <v>1392.17004394531</v>
      </c>
      <c r="J227" s="70">
        <v>1.611290009177335</v>
      </c>
      <c r="K227" s="76">
        <f t="shared" si="23"/>
        <v>113.64378342804702</v>
      </c>
      <c r="L227" s="59"/>
      <c r="M227" s="74">
        <v>38180</v>
      </c>
      <c r="N227" s="77">
        <f t="shared" si="25"/>
        <v>2967.3610647830928</v>
      </c>
      <c r="O227" s="77">
        <f t="shared" si="26"/>
        <v>0</v>
      </c>
      <c r="P227" s="77">
        <f t="shared" si="24"/>
        <v>0</v>
      </c>
      <c r="Q227" s="61">
        <f t="shared" si="21"/>
        <v>2967.3610647830928</v>
      </c>
      <c r="R227" s="61">
        <f t="shared" si="27"/>
        <v>-1037.1450906529319</v>
      </c>
      <c r="S227" s="62">
        <f t="shared" si="22"/>
        <v>2.8610857743297986</v>
      </c>
      <c r="T227" s="59"/>
      <c r="U227" s="59"/>
      <c r="V227" s="59"/>
    </row>
    <row r="228" spans="2:22" x14ac:dyDescent="0.4">
      <c r="G228" s="59"/>
      <c r="H228" s="74">
        <v>38187</v>
      </c>
      <c r="I228" s="75">
        <v>1375.47998046875</v>
      </c>
      <c r="J228" s="70">
        <v>1.5726560324598</v>
      </c>
      <c r="K228" s="76">
        <f t="shared" si="23"/>
        <v>113.70840129426273</v>
      </c>
      <c r="L228" s="59"/>
      <c r="M228" s="74">
        <v>38187</v>
      </c>
      <c r="N228" s="77">
        <f t="shared" si="25"/>
        <v>2931.7867865226935</v>
      </c>
      <c r="O228" s="77">
        <f t="shared" si="26"/>
        <v>0</v>
      </c>
      <c r="P228" s="77">
        <f t="shared" si="24"/>
        <v>0</v>
      </c>
      <c r="Q228" s="61">
        <f t="shared" si="21"/>
        <v>2931.7867865226935</v>
      </c>
      <c r="R228" s="61">
        <f t="shared" si="27"/>
        <v>-1038.3424871996151</v>
      </c>
      <c r="S228" s="62">
        <f t="shared" si="22"/>
        <v>2.8235257852441853</v>
      </c>
      <c r="T228" s="59"/>
      <c r="U228" s="59"/>
      <c r="V228" s="59"/>
    </row>
    <row r="229" spans="2:22" x14ac:dyDescent="0.4">
      <c r="G229" s="59"/>
      <c r="H229" s="74">
        <v>38194</v>
      </c>
      <c r="I229" s="75">
        <v>1400.39001464843</v>
      </c>
      <c r="J229" s="70">
        <v>1.629617843722371</v>
      </c>
      <c r="K229" s="76">
        <f t="shared" si="23"/>
        <v>113.7730559022034</v>
      </c>
      <c r="L229" s="59"/>
      <c r="M229" s="74">
        <v>38194</v>
      </c>
      <c r="N229" s="77">
        <f t="shared" si="25"/>
        <v>2984.881640753088</v>
      </c>
      <c r="O229" s="77">
        <f t="shared" si="26"/>
        <v>0</v>
      </c>
      <c r="P229" s="77">
        <f t="shared" si="24"/>
        <v>0</v>
      </c>
      <c r="Q229" s="61">
        <f t="shared" si="21"/>
        <v>2984.881640753088</v>
      </c>
      <c r="R229" s="61">
        <f t="shared" si="27"/>
        <v>-1039.5412661550884</v>
      </c>
      <c r="S229" s="62">
        <f t="shared" si="22"/>
        <v>2.8713450229764863</v>
      </c>
      <c r="T229" s="59"/>
      <c r="U229" s="59"/>
      <c r="V229" s="59"/>
    </row>
    <row r="230" spans="2:22" x14ac:dyDescent="0.4">
      <c r="E230" s="4"/>
      <c r="F230" s="4"/>
      <c r="G230" s="59"/>
      <c r="H230" s="74">
        <v>38201</v>
      </c>
      <c r="I230" s="75">
        <v>1315.30004882812</v>
      </c>
      <c r="J230" s="70">
        <v>1.4315814036277661</v>
      </c>
      <c r="K230" s="76">
        <f t="shared" si="23"/>
        <v>113.83774727276037</v>
      </c>
      <c r="L230" s="59"/>
      <c r="M230" s="74">
        <v>38201</v>
      </c>
      <c r="N230" s="77">
        <f t="shared" si="25"/>
        <v>2803.5153969691273</v>
      </c>
      <c r="O230" s="77">
        <f t="shared" si="26"/>
        <v>0</v>
      </c>
      <c r="P230" s="77">
        <f t="shared" si="24"/>
        <v>0</v>
      </c>
      <c r="Q230" s="61">
        <f t="shared" si="21"/>
        <v>2803.5153969691273</v>
      </c>
      <c r="R230" s="61">
        <f t="shared" si="27"/>
        <v>-1040.7414291153596</v>
      </c>
      <c r="S230" s="62">
        <f t="shared" si="22"/>
        <v>2.6937674609073099</v>
      </c>
      <c r="T230" s="59"/>
      <c r="U230" s="59"/>
      <c r="V230" s="59"/>
    </row>
    <row r="231" spans="2:22" x14ac:dyDescent="0.4">
      <c r="B231" s="27"/>
      <c r="C231" s="4"/>
      <c r="D231" s="4"/>
      <c r="G231" s="59"/>
      <c r="H231" s="74">
        <v>38208</v>
      </c>
      <c r="I231" s="75">
        <v>1307.81994628906</v>
      </c>
      <c r="J231" s="70">
        <v>1.4152986159829419</v>
      </c>
      <c r="K231" s="76">
        <f t="shared" si="23"/>
        <v>113.90247542683689</v>
      </c>
      <c r="L231" s="59"/>
      <c r="M231" s="74">
        <v>38208</v>
      </c>
      <c r="N231" s="77">
        <f t="shared" si="25"/>
        <v>2787.5718237457804</v>
      </c>
      <c r="O231" s="77">
        <f t="shared" si="26"/>
        <v>0</v>
      </c>
      <c r="P231" s="77">
        <f t="shared" si="24"/>
        <v>0</v>
      </c>
      <c r="Q231" s="61">
        <f t="shared" si="21"/>
        <v>2787.5718237457804</v>
      </c>
      <c r="R231" s="61">
        <f t="shared" si="27"/>
        <v>-1041.9429776782788</v>
      </c>
      <c r="S231" s="62">
        <f t="shared" si="22"/>
        <v>2.6753592888136919</v>
      </c>
      <c r="T231" s="59"/>
      <c r="U231" s="59"/>
      <c r="V231" s="59"/>
    </row>
    <row r="232" spans="2:22" x14ac:dyDescent="0.4">
      <c r="G232" s="59"/>
      <c r="H232" s="74">
        <v>38215</v>
      </c>
      <c r="I232" s="75">
        <v>1366.72998046875</v>
      </c>
      <c r="J232" s="70">
        <v>1.5428013201259709</v>
      </c>
      <c r="K232" s="76">
        <f t="shared" si="23"/>
        <v>113.96724038534805</v>
      </c>
      <c r="L232" s="59"/>
      <c r="M232" s="74">
        <v>38215</v>
      </c>
      <c r="N232" s="77">
        <f t="shared" si="25"/>
        <v>2913.1364719079129</v>
      </c>
      <c r="O232" s="77">
        <f t="shared" si="26"/>
        <v>0</v>
      </c>
      <c r="P232" s="77">
        <f t="shared" si="24"/>
        <v>0</v>
      </c>
      <c r="Q232" s="61">
        <f t="shared" si="21"/>
        <v>2913.1364719079129</v>
      </c>
      <c r="R232" s="61">
        <f t="shared" si="27"/>
        <v>-1043.1459134435411</v>
      </c>
      <c r="S232" s="62">
        <f t="shared" si="22"/>
        <v>2.7926452420173171</v>
      </c>
      <c r="T232" s="59"/>
      <c r="U232" s="59"/>
      <c r="V232" s="59"/>
    </row>
    <row r="233" spans="2:22" x14ac:dyDescent="0.4">
      <c r="G233" s="59"/>
      <c r="H233" s="74">
        <v>38222</v>
      </c>
      <c r="I233" s="75">
        <v>1388.56005859375</v>
      </c>
      <c r="J233" s="70">
        <v>1.5920860710731219</v>
      </c>
      <c r="K233" s="76">
        <f t="shared" si="23"/>
        <v>114.03204216922087</v>
      </c>
      <c r="L233" s="59"/>
      <c r="M233" s="74">
        <v>38222</v>
      </c>
      <c r="N233" s="77">
        <f t="shared" si="25"/>
        <v>2959.6665090617962</v>
      </c>
      <c r="O233" s="77">
        <f t="shared" si="26"/>
        <v>0</v>
      </c>
      <c r="P233" s="77">
        <f t="shared" si="24"/>
        <v>0</v>
      </c>
      <c r="Q233" s="61">
        <f t="shared" si="21"/>
        <v>2959.6665090617962</v>
      </c>
      <c r="R233" s="61">
        <f t="shared" si="27"/>
        <v>-1044.3502380126884</v>
      </c>
      <c r="S233" s="62">
        <f t="shared" si="22"/>
        <v>2.8339788715841108</v>
      </c>
      <c r="T233" s="59"/>
      <c r="U233" s="59"/>
      <c r="V233" s="59"/>
    </row>
    <row r="234" spans="2:22" x14ac:dyDescent="0.4">
      <c r="G234" s="59"/>
      <c r="H234" s="74">
        <v>38229</v>
      </c>
      <c r="I234" s="75">
        <v>1371.81994628906</v>
      </c>
      <c r="J234" s="70">
        <v>1.5536985350590331</v>
      </c>
      <c r="K234" s="76">
        <f t="shared" si="23"/>
        <v>114.09688079939426</v>
      </c>
      <c r="L234" s="59"/>
      <c r="M234" s="74">
        <v>38229</v>
      </c>
      <c r="N234" s="77">
        <f t="shared" si="25"/>
        <v>2923.9855534996</v>
      </c>
      <c r="O234" s="77">
        <f t="shared" si="26"/>
        <v>0</v>
      </c>
      <c r="P234" s="77">
        <f t="shared" si="24"/>
        <v>0</v>
      </c>
      <c r="Q234" s="61">
        <f t="shared" si="21"/>
        <v>2923.9855534996</v>
      </c>
      <c r="R234" s="61">
        <f t="shared" si="27"/>
        <v>-1045.5559529891116</v>
      </c>
      <c r="S234" s="62">
        <f t="shared" si="22"/>
        <v>2.7965844822941297</v>
      </c>
      <c r="T234" s="59"/>
      <c r="U234" s="59"/>
      <c r="V234" s="59"/>
    </row>
    <row r="235" spans="2:22" x14ac:dyDescent="0.4">
      <c r="G235" s="59"/>
      <c r="H235" s="74">
        <v>38236</v>
      </c>
      <c r="I235" s="75">
        <v>1413</v>
      </c>
      <c r="J235" s="70">
        <v>1.6469781076405761</v>
      </c>
      <c r="K235" s="76">
        <f t="shared" si="23"/>
        <v>114.16175629681901</v>
      </c>
      <c r="L235" s="59"/>
      <c r="M235" s="74">
        <v>38236</v>
      </c>
      <c r="N235" s="77">
        <f t="shared" si="25"/>
        <v>3011.7593772210362</v>
      </c>
      <c r="O235" s="77">
        <f t="shared" si="26"/>
        <v>0</v>
      </c>
      <c r="P235" s="77">
        <f t="shared" si="24"/>
        <v>0</v>
      </c>
      <c r="Q235" s="61">
        <f t="shared" si="21"/>
        <v>3011.7593772210362</v>
      </c>
      <c r="R235" s="61">
        <f t="shared" si="27"/>
        <v>-1046.7630599780528</v>
      </c>
      <c r="S235" s="62">
        <f t="shared" si="22"/>
        <v>2.8772121336457777</v>
      </c>
      <c r="T235" s="59"/>
      <c r="U235" s="59"/>
      <c r="V235" s="59"/>
    </row>
    <row r="236" spans="2:22" x14ac:dyDescent="0.4">
      <c r="G236" s="59"/>
      <c r="H236" s="74">
        <v>38243</v>
      </c>
      <c r="I236" s="75">
        <v>1426.30004882812</v>
      </c>
      <c r="J236" s="70">
        <v>1.677982904881149</v>
      </c>
      <c r="K236" s="76">
        <f t="shared" si="23"/>
        <v>114.22666868245784</v>
      </c>
      <c r="L236" s="59"/>
      <c r="M236" s="74">
        <v>38243</v>
      </c>
      <c r="N236" s="77">
        <f t="shared" si="25"/>
        <v>3040.1079595109072</v>
      </c>
      <c r="O236" s="77">
        <f t="shared" si="26"/>
        <v>0</v>
      </c>
      <c r="P236" s="77">
        <f t="shared" si="24"/>
        <v>0</v>
      </c>
      <c r="Q236" s="61">
        <f t="shared" si="21"/>
        <v>3040.1079595109072</v>
      </c>
      <c r="R236" s="61">
        <f t="shared" si="27"/>
        <v>-1047.971560586607</v>
      </c>
      <c r="S236" s="62">
        <f t="shared" si="22"/>
        <v>2.9009450960760734</v>
      </c>
      <c r="T236" s="59"/>
      <c r="U236" s="59"/>
      <c r="V236" s="59"/>
    </row>
    <row r="237" spans="2:22" x14ac:dyDescent="0.4">
      <c r="G237" s="59"/>
      <c r="H237" s="74">
        <v>38250</v>
      </c>
      <c r="I237" s="75">
        <v>1399.05004882812</v>
      </c>
      <c r="J237" s="70">
        <v>1.613865913234714</v>
      </c>
      <c r="K237" s="76">
        <f t="shared" si="23"/>
        <v>114.29161797728541</v>
      </c>
      <c r="L237" s="59"/>
      <c r="M237" s="74">
        <v>38250</v>
      </c>
      <c r="N237" s="77">
        <f t="shared" si="25"/>
        <v>2982.0255511391642</v>
      </c>
      <c r="O237" s="77">
        <f t="shared" si="26"/>
        <v>0</v>
      </c>
      <c r="P237" s="77">
        <f t="shared" si="24"/>
        <v>0</v>
      </c>
      <c r="Q237" s="61">
        <f t="shared" si="21"/>
        <v>2982.0255511391642</v>
      </c>
      <c r="R237" s="61">
        <f t="shared" si="27"/>
        <v>-1049.1814564237252</v>
      </c>
      <c r="S237" s="62">
        <f t="shared" si="22"/>
        <v>2.8422400461630306</v>
      </c>
      <c r="T237" s="59"/>
      <c r="U237" s="59"/>
      <c r="V237" s="59"/>
    </row>
    <row r="238" spans="2:22" x14ac:dyDescent="0.4">
      <c r="G238" s="59"/>
      <c r="H238" s="74">
        <v>38257</v>
      </c>
      <c r="I238" s="75">
        <v>1452.93994140625</v>
      </c>
      <c r="J238" s="70">
        <v>1.738194647253305</v>
      </c>
      <c r="K238" s="76">
        <f t="shared" si="23"/>
        <v>114.35660420228828</v>
      </c>
      <c r="L238" s="59"/>
      <c r="M238" s="74">
        <v>38257</v>
      </c>
      <c r="N238" s="77">
        <f t="shared" si="25"/>
        <v>3096.889945555029</v>
      </c>
      <c r="O238" s="77">
        <f t="shared" si="26"/>
        <v>0</v>
      </c>
      <c r="P238" s="77">
        <f t="shared" si="24"/>
        <v>0</v>
      </c>
      <c r="Q238" s="61">
        <f t="shared" si="21"/>
        <v>3096.889945555029</v>
      </c>
      <c r="R238" s="61">
        <f t="shared" si="27"/>
        <v>-1050.3927491002155</v>
      </c>
      <c r="S238" s="62">
        <f t="shared" si="22"/>
        <v>2.9483161876430302</v>
      </c>
      <c r="T238" s="59"/>
      <c r="U238" s="59"/>
      <c r="V238" s="59"/>
    </row>
    <row r="239" spans="2:22" x14ac:dyDescent="0.4">
      <c r="G239" s="59"/>
      <c r="H239" s="74">
        <v>38264</v>
      </c>
      <c r="I239" s="75">
        <v>1430.9599609375</v>
      </c>
      <c r="J239" s="70">
        <v>1.6856040572244619</v>
      </c>
      <c r="K239" s="76">
        <f t="shared" si="23"/>
        <v>114.42162737846496</v>
      </c>
      <c r="L239" s="59"/>
      <c r="M239" s="74">
        <v>38264</v>
      </c>
      <c r="N239" s="77">
        <f t="shared" si="25"/>
        <v>3050.0403968728683</v>
      </c>
      <c r="O239" s="77">
        <f t="shared" si="26"/>
        <v>0</v>
      </c>
      <c r="P239" s="77">
        <f t="shared" si="24"/>
        <v>0</v>
      </c>
      <c r="Q239" s="61">
        <f t="shared" si="21"/>
        <v>3050.0403968728683</v>
      </c>
      <c r="R239" s="61">
        <f t="shared" si="27"/>
        <v>-1051.6054402287457</v>
      </c>
      <c r="S239" s="62">
        <f t="shared" si="22"/>
        <v>2.9003657457396019</v>
      </c>
      <c r="T239" s="59"/>
      <c r="U239" s="59"/>
      <c r="V239" s="59"/>
    </row>
    <row r="240" spans="2:22" x14ac:dyDescent="0.4">
      <c r="G240" s="59"/>
      <c r="H240" s="74">
        <v>38271</v>
      </c>
      <c r="I240" s="75">
        <v>1430.97998046875</v>
      </c>
      <c r="J240" s="70">
        <v>1.6856512213716359</v>
      </c>
      <c r="K240" s="76">
        <f t="shared" si="23"/>
        <v>114.48668752682589</v>
      </c>
      <c r="L240" s="59"/>
      <c r="M240" s="74">
        <v>38271</v>
      </c>
      <c r="N240" s="77">
        <f t="shared" si="25"/>
        <v>3050.0830677935828</v>
      </c>
      <c r="O240" s="77">
        <f t="shared" si="26"/>
        <v>0</v>
      </c>
      <c r="P240" s="77">
        <f t="shared" si="24"/>
        <v>0</v>
      </c>
      <c r="Q240" s="61">
        <f t="shared" si="21"/>
        <v>3050.0830677935828</v>
      </c>
      <c r="R240" s="61">
        <f t="shared" si="27"/>
        <v>-1052.8195314238458</v>
      </c>
      <c r="S240" s="62">
        <f t="shared" si="22"/>
        <v>2.8970616299914327</v>
      </c>
      <c r="T240" s="59"/>
      <c r="U240" s="59"/>
      <c r="V240" s="59"/>
    </row>
    <row r="241" spans="7:22" x14ac:dyDescent="0.4">
      <c r="G241" s="59"/>
      <c r="H241" s="74">
        <v>38278</v>
      </c>
      <c r="I241" s="75">
        <v>1438.25</v>
      </c>
      <c r="J241" s="70">
        <v>1.7027789484810429</v>
      </c>
      <c r="K241" s="76">
        <f t="shared" si="23"/>
        <v>114.55178466839344</v>
      </c>
      <c r="L241" s="59"/>
      <c r="M241" s="74">
        <v>38278</v>
      </c>
      <c r="N241" s="77">
        <f t="shared" si="25"/>
        <v>3065.5788565379721</v>
      </c>
      <c r="O241" s="77">
        <f t="shared" si="26"/>
        <v>0</v>
      </c>
      <c r="P241" s="77">
        <f t="shared" si="24"/>
        <v>0</v>
      </c>
      <c r="Q241" s="61">
        <f t="shared" si="21"/>
        <v>3065.5788565379721</v>
      </c>
      <c r="R241" s="61">
        <f t="shared" si="27"/>
        <v>-1054.0350243019095</v>
      </c>
      <c r="S241" s="62">
        <f t="shared" si="22"/>
        <v>2.9084221926764853</v>
      </c>
      <c r="T241" s="59"/>
      <c r="U241" s="59"/>
      <c r="V241" s="59"/>
    </row>
    <row r="242" spans="7:22" x14ac:dyDescent="0.4">
      <c r="G242" s="59"/>
      <c r="H242" s="74">
        <v>38285</v>
      </c>
      <c r="I242" s="75">
        <v>1486.71997070312</v>
      </c>
      <c r="J242" s="70">
        <v>1.8175484888902429</v>
      </c>
      <c r="K242" s="76">
        <f t="shared" si="23"/>
        <v>114.61691882420196</v>
      </c>
      <c r="L242" s="59"/>
      <c r="M242" s="74">
        <v>38285</v>
      </c>
      <c r="N242" s="77">
        <f t="shared" si="25"/>
        <v>3168.8908797359559</v>
      </c>
      <c r="O242" s="77">
        <f t="shared" si="26"/>
        <v>0</v>
      </c>
      <c r="P242" s="77">
        <f t="shared" si="24"/>
        <v>0</v>
      </c>
      <c r="Q242" s="61">
        <f t="shared" si="21"/>
        <v>3168.8908797359559</v>
      </c>
      <c r="R242" s="61">
        <f t="shared" si="27"/>
        <v>-1055.2519204811967</v>
      </c>
      <c r="S242" s="62">
        <f t="shared" si="22"/>
        <v>3.0029709666777351</v>
      </c>
      <c r="T242" s="59"/>
      <c r="U242" s="59"/>
      <c r="V242" s="59"/>
    </row>
    <row r="243" spans="7:22" x14ac:dyDescent="0.4">
      <c r="G243" s="59"/>
      <c r="H243" s="74">
        <v>38292</v>
      </c>
      <c r="I243" s="75">
        <v>1525.23999023437</v>
      </c>
      <c r="J243" s="70">
        <v>1.911731663490279</v>
      </c>
      <c r="K243" s="76">
        <f t="shared" si="23"/>
        <v>114.68209001529776</v>
      </c>
      <c r="L243" s="59"/>
      <c r="M243" s="74">
        <v>38292</v>
      </c>
      <c r="N243" s="77">
        <f t="shared" si="25"/>
        <v>3250.9949349617023</v>
      </c>
      <c r="O243" s="77">
        <f t="shared" si="26"/>
        <v>0</v>
      </c>
      <c r="P243" s="77">
        <f t="shared" si="24"/>
        <v>0</v>
      </c>
      <c r="Q243" s="61">
        <f t="shared" si="21"/>
        <v>3250.9949349617023</v>
      </c>
      <c r="R243" s="61">
        <f t="shared" si="27"/>
        <v>-1056.4702215818359</v>
      </c>
      <c r="S243" s="62">
        <f t="shared" si="22"/>
        <v>3.0772234451568732</v>
      </c>
      <c r="T243" s="59"/>
      <c r="U243" s="59"/>
      <c r="V243" s="59"/>
    </row>
    <row r="244" spans="7:22" x14ac:dyDescent="0.4">
      <c r="G244" s="59"/>
      <c r="H244" s="74">
        <v>38299</v>
      </c>
      <c r="I244" s="75">
        <v>1558.41003417968</v>
      </c>
      <c r="J244" s="70">
        <v>1.9948821495719731</v>
      </c>
      <c r="K244" s="76">
        <f t="shared" si="23"/>
        <v>114.74729826273909</v>
      </c>
      <c r="L244" s="59"/>
      <c r="M244" s="74">
        <v>38299</v>
      </c>
      <c r="N244" s="77">
        <f t="shared" si="25"/>
        <v>3321.6957070035432</v>
      </c>
      <c r="O244" s="77">
        <f t="shared" si="26"/>
        <v>0</v>
      </c>
      <c r="P244" s="77">
        <f t="shared" si="24"/>
        <v>0</v>
      </c>
      <c r="Q244" s="61">
        <f t="shared" si="21"/>
        <v>3321.6957070035432</v>
      </c>
      <c r="R244" s="61">
        <f t="shared" si="27"/>
        <v>-1057.6899292258254</v>
      </c>
      <c r="S244" s="62">
        <f t="shared" si="22"/>
        <v>3.1405193669895803</v>
      </c>
      <c r="T244" s="59"/>
      <c r="U244" s="59"/>
      <c r="V244" s="59"/>
    </row>
    <row r="245" spans="7:22" x14ac:dyDescent="0.4">
      <c r="G245" s="59"/>
      <c r="H245" s="74">
        <v>38306</v>
      </c>
      <c r="I245" s="75">
        <v>1552.10998535156</v>
      </c>
      <c r="J245" s="70">
        <v>1.9787530761278791</v>
      </c>
      <c r="K245" s="76">
        <f t="shared" si="23"/>
        <v>114.81254358759621</v>
      </c>
      <c r="L245" s="59"/>
      <c r="M245" s="74">
        <v>38306</v>
      </c>
      <c r="N245" s="77">
        <f t="shared" si="25"/>
        <v>3308.2673764054962</v>
      </c>
      <c r="O245" s="77">
        <f t="shared" si="26"/>
        <v>0</v>
      </c>
      <c r="P245" s="77">
        <f t="shared" si="24"/>
        <v>0</v>
      </c>
      <c r="Q245" s="61">
        <f t="shared" si="21"/>
        <v>3308.2673764054962</v>
      </c>
      <c r="R245" s="61">
        <f t="shared" si="27"/>
        <v>-1058.9110450370367</v>
      </c>
      <c r="S245" s="62">
        <f t="shared" si="22"/>
        <v>3.1242165164967046</v>
      </c>
      <c r="T245" s="59"/>
      <c r="U245" s="59"/>
      <c r="V245" s="59"/>
    </row>
    <row r="246" spans="7:22" x14ac:dyDescent="0.4">
      <c r="G246" s="59"/>
      <c r="H246" s="74">
        <v>38313</v>
      </c>
      <c r="I246" s="75">
        <v>1578.26000976562</v>
      </c>
      <c r="J246" s="70">
        <v>2.0454293319840899</v>
      </c>
      <c r="K246" s="76">
        <f t="shared" si="23"/>
        <v>114.87782601095134</v>
      </c>
      <c r="L246" s="59"/>
      <c r="M246" s="74">
        <v>38313</v>
      </c>
      <c r="N246" s="77">
        <f t="shared" si="25"/>
        <v>3364.0052258347982</v>
      </c>
      <c r="O246" s="77">
        <f t="shared" si="26"/>
        <v>0</v>
      </c>
      <c r="P246" s="77">
        <f t="shared" si="24"/>
        <v>0</v>
      </c>
      <c r="Q246" s="61">
        <f t="shared" si="21"/>
        <v>3364.0052258347982</v>
      </c>
      <c r="R246" s="61">
        <f t="shared" si="27"/>
        <v>-1060.133570641216</v>
      </c>
      <c r="S246" s="62">
        <f t="shared" si="22"/>
        <v>3.1731899819002032</v>
      </c>
      <c r="T246" s="59"/>
      <c r="U246" s="59"/>
      <c r="V246" s="59"/>
    </row>
    <row r="247" spans="7:22" x14ac:dyDescent="0.4">
      <c r="G247" s="59"/>
      <c r="H247" s="74">
        <v>38320</v>
      </c>
      <c r="I247" s="75">
        <v>1614.40002441406</v>
      </c>
      <c r="J247" s="70">
        <v>2.1391044495982432</v>
      </c>
      <c r="K247" s="76">
        <f t="shared" si="23"/>
        <v>114.94314555389869</v>
      </c>
      <c r="L247" s="59"/>
      <c r="M247" s="74">
        <v>38320</v>
      </c>
      <c r="N247" s="77">
        <f t="shared" si="25"/>
        <v>3441.0363850777881</v>
      </c>
      <c r="O247" s="77">
        <f t="shared" si="26"/>
        <v>0</v>
      </c>
      <c r="P247" s="77">
        <f t="shared" si="24"/>
        <v>0</v>
      </c>
      <c r="Q247" s="61">
        <f t="shared" si="21"/>
        <v>3441.0363850777881</v>
      </c>
      <c r="R247" s="61">
        <f t="shared" si="27"/>
        <v>-1061.3575076659861</v>
      </c>
      <c r="S247" s="62">
        <f t="shared" si="22"/>
        <v>3.2421086770704761</v>
      </c>
      <c r="T247" s="59"/>
      <c r="U247" s="59"/>
      <c r="V247" s="59"/>
    </row>
    <row r="248" spans="7:22" x14ac:dyDescent="0.4">
      <c r="G248" s="59"/>
      <c r="H248" s="74">
        <v>38327</v>
      </c>
      <c r="I248" s="75">
        <v>1605.16003417968</v>
      </c>
      <c r="J248" s="70">
        <v>2.114618195973736</v>
      </c>
      <c r="K248" s="76">
        <f t="shared" si="23"/>
        <v>115.00850223754445</v>
      </c>
      <c r="L248" s="59"/>
      <c r="M248" s="74">
        <v>38327</v>
      </c>
      <c r="N248" s="77">
        <f t="shared" si="25"/>
        <v>3421.3416736596532</v>
      </c>
      <c r="O248" s="77">
        <f t="shared" si="26"/>
        <v>0</v>
      </c>
      <c r="P248" s="77">
        <f t="shared" si="24"/>
        <v>0</v>
      </c>
      <c r="Q248" s="61">
        <f t="shared" si="21"/>
        <v>3421.3416736596532</v>
      </c>
      <c r="R248" s="61">
        <f t="shared" si="27"/>
        <v>-1062.5828577408492</v>
      </c>
      <c r="S248" s="62">
        <f t="shared" si="22"/>
        <v>3.2198351862496128</v>
      </c>
      <c r="T248" s="59"/>
      <c r="U248" s="59"/>
      <c r="V248" s="59"/>
    </row>
    <row r="249" spans="7:22" x14ac:dyDescent="0.4">
      <c r="G249" s="59"/>
      <c r="H249" s="74">
        <v>38334</v>
      </c>
      <c r="I249" s="75">
        <v>1596.60998535156</v>
      </c>
      <c r="J249" s="70">
        <v>2.092090736476345</v>
      </c>
      <c r="K249" s="76">
        <f t="shared" si="23"/>
        <v>115.07389608300683</v>
      </c>
      <c r="L249" s="59"/>
      <c r="M249" s="74">
        <v>38334</v>
      </c>
      <c r="N249" s="77">
        <f t="shared" si="25"/>
        <v>3403.1175478749483</v>
      </c>
      <c r="O249" s="77">
        <f t="shared" si="26"/>
        <v>0</v>
      </c>
      <c r="P249" s="77">
        <f t="shared" si="24"/>
        <v>0</v>
      </c>
      <c r="Q249" s="61">
        <f t="shared" si="21"/>
        <v>3403.1175478749483</v>
      </c>
      <c r="R249" s="61">
        <f t="shared" si="27"/>
        <v>-1063.8096224971887</v>
      </c>
      <c r="S249" s="62">
        <f t="shared" si="22"/>
        <v>3.1989911314079524</v>
      </c>
      <c r="T249" s="59"/>
      <c r="U249" s="59"/>
      <c r="V249" s="59"/>
    </row>
    <row r="250" spans="7:22" x14ac:dyDescent="0.4">
      <c r="G250" s="59"/>
      <c r="H250" s="74">
        <v>38341</v>
      </c>
      <c r="I250" s="75">
        <v>1613.77001953125</v>
      </c>
      <c r="J250" s="70">
        <v>2.137061454277589</v>
      </c>
      <c r="K250" s="76">
        <f t="shared" si="23"/>
        <v>115.13932711141605</v>
      </c>
      <c r="L250" s="59"/>
      <c r="M250" s="74">
        <v>38341</v>
      </c>
      <c r="N250" s="77">
        <f t="shared" si="25"/>
        <v>3439.6935520179877</v>
      </c>
      <c r="O250" s="77">
        <f t="shared" si="26"/>
        <v>0</v>
      </c>
      <c r="P250" s="77">
        <f t="shared" si="24"/>
        <v>0</v>
      </c>
      <c r="Q250" s="61">
        <f t="shared" si="21"/>
        <v>3439.6935520179877</v>
      </c>
      <c r="R250" s="61">
        <f t="shared" si="27"/>
        <v>-1065.0378035682716</v>
      </c>
      <c r="S250" s="62">
        <f t="shared" si="22"/>
        <v>3.2296445633138458</v>
      </c>
      <c r="T250" s="59"/>
      <c r="U250" s="59"/>
      <c r="V250" s="59"/>
    </row>
    <row r="251" spans="7:22" ht="17.5" thickBot="1" x14ac:dyDescent="0.45">
      <c r="G251" s="86" t="s">
        <v>46</v>
      </c>
      <c r="H251" s="82">
        <v>38348</v>
      </c>
      <c r="I251" s="83">
        <v>1621.11999511718</v>
      </c>
      <c r="J251" s="84">
        <v>2.1565281060612609</v>
      </c>
      <c r="K251" s="85">
        <f t="shared" si="23"/>
        <v>115.20479534391434</v>
      </c>
      <c r="L251" s="86"/>
      <c r="M251" s="82">
        <v>38348</v>
      </c>
      <c r="N251" s="77">
        <f t="shared" si="25"/>
        <v>3455.3597642566788</v>
      </c>
      <c r="O251" s="77">
        <f t="shared" si="26"/>
        <v>0</v>
      </c>
      <c r="P251" s="77">
        <f t="shared" si="24"/>
        <v>0</v>
      </c>
      <c r="Q251" s="87">
        <f t="shared" si="21"/>
        <v>3455.3597642566788</v>
      </c>
      <c r="R251" s="61">
        <f t="shared" si="27"/>
        <v>-1066.2674025892502</v>
      </c>
      <c r="S251" s="88">
        <f t="shared" si="22"/>
        <v>3.2406127729928924</v>
      </c>
      <c r="T251" s="86"/>
      <c r="U251" s="86"/>
      <c r="V251" s="86"/>
    </row>
    <row r="252" spans="7:22" ht="17.5" thickTop="1" x14ac:dyDescent="0.4">
      <c r="G252" s="59"/>
      <c r="H252" s="74">
        <v>38355</v>
      </c>
      <c r="I252" s="75">
        <v>1564.81005859375</v>
      </c>
      <c r="J252" s="70">
        <v>2.0067132112612929</v>
      </c>
      <c r="K252" s="76">
        <f t="shared" si="23"/>
        <v>115.27030080165594</v>
      </c>
      <c r="L252" s="59"/>
      <c r="M252" s="74">
        <v>38355</v>
      </c>
      <c r="N252" s="77">
        <f t="shared" si="25"/>
        <v>3335.3371320166493</v>
      </c>
      <c r="O252" s="77">
        <f t="shared" si="26"/>
        <v>0</v>
      </c>
      <c r="P252" s="77">
        <f t="shared" si="24"/>
        <v>0</v>
      </c>
      <c r="Q252" s="61">
        <f t="shared" si="21"/>
        <v>3335.3371320166493</v>
      </c>
      <c r="R252" s="61">
        <f t="shared" si="27"/>
        <v>-1067.4984211971648</v>
      </c>
      <c r="S252" s="62">
        <f t="shared" si="22"/>
        <v>3.124442215358199</v>
      </c>
      <c r="T252" s="59"/>
      <c r="U252" s="59"/>
      <c r="V252" s="59"/>
    </row>
    <row r="253" spans="7:22" x14ac:dyDescent="0.4">
      <c r="G253" s="64"/>
      <c r="H253" s="74">
        <v>38362</v>
      </c>
      <c r="I253" s="75">
        <v>1561.10998535156</v>
      </c>
      <c r="J253" s="70">
        <v>1.997223259663705</v>
      </c>
      <c r="K253" s="76">
        <f t="shared" si="23"/>
        <v>115.33584350580712</v>
      </c>
      <c r="L253" s="59"/>
      <c r="M253" s="74">
        <v>38362</v>
      </c>
      <c r="N253" s="77">
        <f t="shared" si="25"/>
        <v>3327.4505571521267</v>
      </c>
      <c r="O253" s="77">
        <f t="shared" si="26"/>
        <v>0</v>
      </c>
      <c r="P253" s="77">
        <f t="shared" si="24"/>
        <v>0</v>
      </c>
      <c r="Q253" s="61">
        <f t="shared" si="21"/>
        <v>3327.4505571521267</v>
      </c>
      <c r="R253" s="61">
        <f t="shared" si="27"/>
        <v>-1068.7308610309458</v>
      </c>
      <c r="S253" s="62">
        <f t="shared" si="22"/>
        <v>3.1134597853217398</v>
      </c>
      <c r="T253" s="59"/>
      <c r="U253" s="59"/>
      <c r="V253" s="59"/>
    </row>
    <row r="254" spans="7:22" x14ac:dyDescent="0.4">
      <c r="G254" s="64"/>
      <c r="H254" s="74">
        <v>38369</v>
      </c>
      <c r="I254" s="75">
        <v>1503.64001464843</v>
      </c>
      <c r="J254" s="70">
        <v>1.8501735792471969</v>
      </c>
      <c r="K254" s="76">
        <f t="shared" si="23"/>
        <v>115.4014234775462</v>
      </c>
      <c r="L254" s="59"/>
      <c r="M254" s="74">
        <v>38369</v>
      </c>
      <c r="N254" s="77">
        <f t="shared" si="25"/>
        <v>3204.9553532074915</v>
      </c>
      <c r="O254" s="77">
        <f t="shared" si="26"/>
        <v>0</v>
      </c>
      <c r="P254" s="77">
        <f t="shared" si="24"/>
        <v>0</v>
      </c>
      <c r="Q254" s="61">
        <f t="shared" si="21"/>
        <v>3204.9553532074915</v>
      </c>
      <c r="R254" s="61">
        <f t="shared" si="27"/>
        <v>-1069.9647237314157</v>
      </c>
      <c r="S254" s="62">
        <f t="shared" si="22"/>
        <v>2.9953841300771749</v>
      </c>
      <c r="T254" s="59"/>
      <c r="U254" s="59"/>
      <c r="V254" s="59"/>
    </row>
    <row r="255" spans="7:22" ht="17.5" customHeight="1" x14ac:dyDescent="0.4">
      <c r="G255" s="64"/>
      <c r="H255" s="74">
        <v>38376</v>
      </c>
      <c r="I255" s="75">
        <v>1499.4599609375</v>
      </c>
      <c r="J255" s="70">
        <v>1.8398867754105681</v>
      </c>
      <c r="K255" s="76">
        <f t="shared" si="23"/>
        <v>115.46704073806355</v>
      </c>
      <c r="L255" s="59"/>
      <c r="M255" s="74">
        <v>38376</v>
      </c>
      <c r="N255" s="77">
        <f t="shared" si="25"/>
        <v>3196.0457170000032</v>
      </c>
      <c r="O255" s="77">
        <f t="shared" si="26"/>
        <v>0</v>
      </c>
      <c r="P255" s="77">
        <f t="shared" si="24"/>
        <v>0</v>
      </c>
      <c r="Q255" s="61">
        <f t="shared" si="21"/>
        <v>3196.0457170000032</v>
      </c>
      <c r="R255" s="61">
        <f t="shared" si="27"/>
        <v>-1071.2000109412911</v>
      </c>
      <c r="S255" s="62">
        <f t="shared" si="22"/>
        <v>2.9836124760599612</v>
      </c>
      <c r="T255" s="59"/>
      <c r="U255" s="59"/>
      <c r="V255" s="59"/>
    </row>
    <row r="256" spans="7:22" x14ac:dyDescent="0.4">
      <c r="G256" s="64"/>
      <c r="H256" s="74">
        <v>38383</v>
      </c>
      <c r="I256" s="75">
        <v>1534.48999023437</v>
      </c>
      <c r="J256" s="70">
        <v>1.9258527756034101</v>
      </c>
      <c r="K256" s="76">
        <f t="shared" si="23"/>
        <v>115.53269530856154</v>
      </c>
      <c r="L256" s="59"/>
      <c r="M256" s="74">
        <v>38383</v>
      </c>
      <c r="N256" s="77">
        <f t="shared" si="25"/>
        <v>3270.7109818401841</v>
      </c>
      <c r="O256" s="77">
        <f t="shared" si="26"/>
        <v>0</v>
      </c>
      <c r="P256" s="77">
        <f t="shared" si="24"/>
        <v>0</v>
      </c>
      <c r="Q256" s="61">
        <f t="shared" si="21"/>
        <v>3270.7109818401841</v>
      </c>
      <c r="R256" s="61">
        <f t="shared" si="27"/>
        <v>-1072.4367243051856</v>
      </c>
      <c r="S256" s="62">
        <f t="shared" si="22"/>
        <v>3.0497939017886808</v>
      </c>
      <c r="T256" s="59"/>
      <c r="U256" s="59"/>
      <c r="V256" s="59"/>
    </row>
    <row r="257" spans="7:22" x14ac:dyDescent="0.4">
      <c r="G257" s="64"/>
      <c r="H257" s="74">
        <v>38390</v>
      </c>
      <c r="I257" s="75">
        <v>1530.51000976562</v>
      </c>
      <c r="J257" s="70">
        <v>1.915862672727054</v>
      </c>
      <c r="K257" s="76">
        <f t="shared" si="23"/>
        <v>115.59838721025466</v>
      </c>
      <c r="L257" s="59"/>
      <c r="M257" s="74">
        <v>38390</v>
      </c>
      <c r="N257" s="77">
        <f t="shared" si="25"/>
        <v>3262.227794651285</v>
      </c>
      <c r="O257" s="77">
        <f t="shared" si="26"/>
        <v>0</v>
      </c>
      <c r="P257" s="77">
        <f t="shared" si="24"/>
        <v>0</v>
      </c>
      <c r="Q257" s="61">
        <f t="shared" si="21"/>
        <v>3262.227794651285</v>
      </c>
      <c r="R257" s="61">
        <f t="shared" si="27"/>
        <v>-1073.6748654696112</v>
      </c>
      <c r="S257" s="62">
        <f t="shared" si="22"/>
        <v>3.0383758617879444</v>
      </c>
      <c r="T257" s="59"/>
      <c r="U257" s="59"/>
      <c r="V257" s="59"/>
    </row>
    <row r="258" spans="7:22" x14ac:dyDescent="0.4">
      <c r="G258" s="64"/>
      <c r="H258" s="74">
        <v>38397</v>
      </c>
      <c r="I258" s="75">
        <v>1515.40002441406</v>
      </c>
      <c r="J258" s="70">
        <v>1.8780339009636611</v>
      </c>
      <c r="K258" s="76">
        <f t="shared" si="23"/>
        <v>115.66411646436941</v>
      </c>
      <c r="L258" s="59"/>
      <c r="M258" s="74">
        <v>38397</v>
      </c>
      <c r="N258" s="77">
        <f t="shared" si="25"/>
        <v>3230.0213968648495</v>
      </c>
      <c r="O258" s="77">
        <f t="shared" si="26"/>
        <v>0</v>
      </c>
      <c r="P258" s="77">
        <f t="shared" si="24"/>
        <v>0</v>
      </c>
      <c r="Q258" s="61">
        <f t="shared" ref="Q258:Q321" si="28">SUM(N258:P258)</f>
        <v>3230.0213968648495</v>
      </c>
      <c r="R258" s="61">
        <f t="shared" si="27"/>
        <v>-1074.9144360829807</v>
      </c>
      <c r="S258" s="62">
        <f t="shared" ref="S258:S321" si="29">Q258/-R258</f>
        <v>3.0049102407026376</v>
      </c>
      <c r="T258" s="59"/>
      <c r="U258" s="59"/>
      <c r="V258" s="59"/>
    </row>
    <row r="259" spans="7:22" x14ac:dyDescent="0.4">
      <c r="G259" s="64"/>
      <c r="H259" s="74">
        <v>38404</v>
      </c>
      <c r="I259" s="75">
        <v>1526.90002441406</v>
      </c>
      <c r="J259" s="70">
        <v>1.906537780484757</v>
      </c>
      <c r="K259" s="76">
        <f t="shared" ref="K259:K322" si="30">K258*(1+Tbill_YTM)^(1/52)</f>
        <v>115.72988309214439</v>
      </c>
      <c r="L259" s="59"/>
      <c r="M259" s="74">
        <v>38404</v>
      </c>
      <c r="N259" s="77">
        <f t="shared" si="25"/>
        <v>3254.5332389299888</v>
      </c>
      <c r="O259" s="77">
        <f t="shared" si="26"/>
        <v>0</v>
      </c>
      <c r="P259" s="77">
        <f t="shared" ref="P259:P322" si="31">IF(YEAR(M259)&lt;&gt;YEAR(M258), Q258*$C$7, P258)*(1+Tbill_YTM)^(1/52)</f>
        <v>0</v>
      </c>
      <c r="Q259" s="61">
        <f t="shared" si="28"/>
        <v>3254.5332389299888</v>
      </c>
      <c r="R259" s="61">
        <f t="shared" si="27"/>
        <v>-1076.1554377956102</v>
      </c>
      <c r="S259" s="62">
        <f t="shared" si="29"/>
        <v>3.0242222681107793</v>
      </c>
      <c r="T259" s="59"/>
      <c r="U259" s="59"/>
      <c r="V259" s="59"/>
    </row>
    <row r="260" spans="7:22" x14ac:dyDescent="0.4">
      <c r="G260" s="64"/>
      <c r="H260" s="74">
        <v>38411</v>
      </c>
      <c r="I260" s="75">
        <v>1520.57995605468</v>
      </c>
      <c r="J260" s="70">
        <v>1.8907548884685901</v>
      </c>
      <c r="K260" s="76">
        <f t="shared" si="30"/>
        <v>115.79568711483026</v>
      </c>
      <c r="L260" s="59"/>
      <c r="M260" s="74">
        <v>38411</v>
      </c>
      <c r="N260" s="77">
        <f t="shared" ref="N260:N323" si="32">IF(YEAR(M260)&lt;&gt;YEAR(M259), Q259*$C$5, N259)*(I260/I259)</f>
        <v>3241.0622374112054</v>
      </c>
      <c r="O260" s="77">
        <f t="shared" ref="O260:O323" si="33">IF(YEAR(M260)&lt;&gt;YEAR(M259), Q259*$C$6, O259)*(J260/J259)</f>
        <v>0</v>
      </c>
      <c r="P260" s="77">
        <f t="shared" si="31"/>
        <v>0</v>
      </c>
      <c r="Q260" s="61">
        <f t="shared" si="28"/>
        <v>3241.0622374112054</v>
      </c>
      <c r="R260" s="61">
        <f t="shared" ref="R260:R323" si="34">R259*EXP($C$20/52)</f>
        <v>-1077.3978722597212</v>
      </c>
      <c r="S260" s="62">
        <f t="shared" si="29"/>
        <v>3.0082315186064372</v>
      </c>
      <c r="T260" s="59"/>
      <c r="U260" s="59"/>
      <c r="V260" s="59"/>
    </row>
    <row r="261" spans="7:22" x14ac:dyDescent="0.4">
      <c r="G261" s="64"/>
      <c r="H261" s="74">
        <v>38418</v>
      </c>
      <c r="I261" s="75">
        <v>1505.64001464843</v>
      </c>
      <c r="J261" s="70">
        <v>1.8536009497561621</v>
      </c>
      <c r="K261" s="76">
        <f t="shared" si="30"/>
        <v>115.86152855368978</v>
      </c>
      <c r="L261" s="59"/>
      <c r="M261" s="74">
        <v>38418</v>
      </c>
      <c r="N261" s="77">
        <f t="shared" si="32"/>
        <v>3209.2182822622976</v>
      </c>
      <c r="O261" s="77">
        <f t="shared" si="33"/>
        <v>0</v>
      </c>
      <c r="P261" s="77">
        <f t="shared" si="31"/>
        <v>0</v>
      </c>
      <c r="Q261" s="61">
        <f t="shared" si="28"/>
        <v>3209.2182822622976</v>
      </c>
      <c r="R261" s="61">
        <f t="shared" si="34"/>
        <v>-1078.6417411294426</v>
      </c>
      <c r="S261" s="62">
        <f t="shared" si="29"/>
        <v>2.9752402117332624</v>
      </c>
      <c r="T261" s="59"/>
      <c r="U261" s="59"/>
      <c r="V261" s="59"/>
    </row>
    <row r="262" spans="7:22" x14ac:dyDescent="0.4">
      <c r="G262" s="64"/>
      <c r="H262" s="74">
        <v>38425</v>
      </c>
      <c r="I262" s="75">
        <v>1484.40002441406</v>
      </c>
      <c r="J262" s="70">
        <v>1.8013036334146679</v>
      </c>
      <c r="K262" s="76">
        <f t="shared" si="30"/>
        <v>115.92740742999779</v>
      </c>
      <c r="L262" s="59"/>
      <c r="M262" s="74">
        <v>38425</v>
      </c>
      <c r="N262" s="77">
        <f t="shared" si="32"/>
        <v>3163.9459965153428</v>
      </c>
      <c r="O262" s="77">
        <f t="shared" si="33"/>
        <v>0</v>
      </c>
      <c r="P262" s="77">
        <f t="shared" si="31"/>
        <v>0</v>
      </c>
      <c r="Q262" s="61">
        <f t="shared" si="28"/>
        <v>3163.9459965153428</v>
      </c>
      <c r="R262" s="61">
        <f t="shared" si="34"/>
        <v>-1079.887046060813</v>
      </c>
      <c r="S262" s="62">
        <f t="shared" si="29"/>
        <v>2.9298860543393976</v>
      </c>
      <c r="T262" s="59"/>
      <c r="U262" s="59"/>
      <c r="V262" s="59"/>
    </row>
    <row r="263" spans="7:22" x14ac:dyDescent="0.4">
      <c r="G263" s="64"/>
      <c r="H263" s="74">
        <v>38432</v>
      </c>
      <c r="I263" s="75">
        <v>1469.93994140625</v>
      </c>
      <c r="J263" s="70">
        <v>1.7662093197080551</v>
      </c>
      <c r="K263" s="76">
        <f t="shared" si="30"/>
        <v>115.99332376504121</v>
      </c>
      <c r="L263" s="59"/>
      <c r="M263" s="74">
        <v>38432</v>
      </c>
      <c r="N263" s="77">
        <f t="shared" si="32"/>
        <v>3133.1248425208869</v>
      </c>
      <c r="O263" s="77">
        <f t="shared" si="33"/>
        <v>0</v>
      </c>
      <c r="P263" s="77">
        <f t="shared" si="31"/>
        <v>0</v>
      </c>
      <c r="Q263" s="61">
        <f t="shared" si="28"/>
        <v>3133.1248425208869</v>
      </c>
      <c r="R263" s="61">
        <f t="shared" si="34"/>
        <v>-1081.1337887117829</v>
      </c>
      <c r="S263" s="62">
        <f t="shared" si="29"/>
        <v>2.897999188661136</v>
      </c>
      <c r="T263" s="59"/>
      <c r="U263" s="59"/>
      <c r="V263" s="59"/>
    </row>
    <row r="264" spans="7:22" x14ac:dyDescent="0.4">
      <c r="G264" s="64"/>
      <c r="H264" s="74">
        <v>38439</v>
      </c>
      <c r="I264" s="75">
        <v>1469.34997558593</v>
      </c>
      <c r="J264" s="70">
        <v>1.764791570450678</v>
      </c>
      <c r="K264" s="76">
        <f t="shared" si="30"/>
        <v>116.0592775801191</v>
      </c>
      <c r="L264" s="59"/>
      <c r="M264" s="74">
        <v>38439</v>
      </c>
      <c r="N264" s="77">
        <f t="shared" si="32"/>
        <v>3131.8673513024942</v>
      </c>
      <c r="O264" s="77">
        <f t="shared" si="33"/>
        <v>0</v>
      </c>
      <c r="P264" s="77">
        <f t="shared" si="31"/>
        <v>0</v>
      </c>
      <c r="Q264" s="61">
        <f t="shared" si="28"/>
        <v>3131.8673513024942</v>
      </c>
      <c r="R264" s="61">
        <f t="shared" si="34"/>
        <v>-1082.3819707422169</v>
      </c>
      <c r="S264" s="62">
        <f t="shared" si="29"/>
        <v>2.8934954904643253</v>
      </c>
      <c r="T264" s="59"/>
      <c r="U264" s="59"/>
      <c r="V264" s="59"/>
    </row>
    <row r="265" spans="7:22" x14ac:dyDescent="0.4">
      <c r="G265" s="64"/>
      <c r="H265" s="74">
        <v>38446</v>
      </c>
      <c r="I265" s="75">
        <v>1485.59997558593</v>
      </c>
      <c r="J265" s="70">
        <v>1.8038263320749639</v>
      </c>
      <c r="K265" s="76">
        <f t="shared" si="30"/>
        <v>116.12526889654259</v>
      </c>
      <c r="L265" s="59"/>
      <c r="M265" s="74">
        <v>38446</v>
      </c>
      <c r="N265" s="77">
        <f t="shared" si="32"/>
        <v>3166.5036498728</v>
      </c>
      <c r="O265" s="77">
        <f t="shared" si="33"/>
        <v>0</v>
      </c>
      <c r="P265" s="77">
        <f t="shared" si="31"/>
        <v>0</v>
      </c>
      <c r="Q265" s="61">
        <f t="shared" si="28"/>
        <v>3166.5036498728</v>
      </c>
      <c r="R265" s="61">
        <f t="shared" si="34"/>
        <v>-1083.6315938138962</v>
      </c>
      <c r="S265" s="62">
        <f t="shared" si="29"/>
        <v>2.9221219351201548</v>
      </c>
      <c r="T265" s="59"/>
      <c r="U265" s="59"/>
      <c r="V265" s="59"/>
    </row>
    <row r="266" spans="7:22" ht="17.5" customHeight="1" thickBot="1" x14ac:dyDescent="0.45">
      <c r="G266" s="65" t="s">
        <v>45</v>
      </c>
      <c r="H266" s="79">
        <v>38453</v>
      </c>
      <c r="I266" s="80">
        <v>1408.58996582031</v>
      </c>
      <c r="J266" s="70">
        <v>1.616814100341738</v>
      </c>
      <c r="K266" s="76">
        <f t="shared" si="30"/>
        <v>116.19129773563498</v>
      </c>
      <c r="L266" s="59"/>
      <c r="M266" s="79">
        <v>38453</v>
      </c>
      <c r="N266" s="77">
        <f t="shared" si="32"/>
        <v>3002.3595458023901</v>
      </c>
      <c r="O266" s="77">
        <f t="shared" si="33"/>
        <v>0</v>
      </c>
      <c r="P266" s="77">
        <f t="shared" si="31"/>
        <v>0</v>
      </c>
      <c r="Q266" s="61">
        <f t="shared" si="28"/>
        <v>3002.3595458023901</v>
      </c>
      <c r="R266" s="61">
        <f t="shared" si="34"/>
        <v>-1084.8826595905202</v>
      </c>
      <c r="S266" s="62">
        <f t="shared" si="29"/>
        <v>2.7674509489677024</v>
      </c>
      <c r="T266" s="59"/>
      <c r="U266" s="59"/>
      <c r="V266" s="59"/>
    </row>
    <row r="267" spans="7:22" x14ac:dyDescent="0.4">
      <c r="G267" s="64"/>
      <c r="H267" s="74">
        <v>38460</v>
      </c>
      <c r="I267" s="75">
        <v>1421.2099609375</v>
      </c>
      <c r="J267" s="70">
        <v>1.645785179998456</v>
      </c>
      <c r="K267" s="76">
        <f t="shared" si="30"/>
        <v>116.25736411873163</v>
      </c>
      <c r="L267" s="59"/>
      <c r="M267" s="74">
        <v>38460</v>
      </c>
      <c r="N267" s="77">
        <f t="shared" si="32"/>
        <v>3029.2586177306853</v>
      </c>
      <c r="O267" s="77">
        <f t="shared" si="33"/>
        <v>0</v>
      </c>
      <c r="P267" s="77">
        <f t="shared" si="31"/>
        <v>0</v>
      </c>
      <c r="Q267" s="61">
        <f t="shared" si="28"/>
        <v>3029.2586177306853</v>
      </c>
      <c r="R267" s="61">
        <f t="shared" si="34"/>
        <v>-1086.1351697377092</v>
      </c>
      <c r="S267" s="62">
        <f t="shared" si="29"/>
        <v>2.7890254382078621</v>
      </c>
      <c r="T267" s="59"/>
      <c r="U267" s="59"/>
      <c r="V267" s="59"/>
    </row>
    <row r="268" spans="7:22" x14ac:dyDescent="0.4">
      <c r="G268" s="64"/>
      <c r="H268" s="74">
        <v>38467</v>
      </c>
      <c r="I268" s="75">
        <v>1420.7900390625</v>
      </c>
      <c r="J268" s="70">
        <v>1.6448126267267691</v>
      </c>
      <c r="K268" s="76">
        <f t="shared" si="30"/>
        <v>116.32346806718009</v>
      </c>
      <c r="L268" s="59"/>
      <c r="M268" s="74">
        <v>38467</v>
      </c>
      <c r="N268" s="77">
        <f t="shared" si="32"/>
        <v>3028.3635691498421</v>
      </c>
      <c r="O268" s="77">
        <f t="shared" si="33"/>
        <v>0</v>
      </c>
      <c r="P268" s="77">
        <f t="shared" si="31"/>
        <v>0</v>
      </c>
      <c r="Q268" s="61">
        <f t="shared" si="28"/>
        <v>3028.3635691498421</v>
      </c>
      <c r="R268" s="61">
        <f t="shared" si="34"/>
        <v>-1087.3891259230065</v>
      </c>
      <c r="S268" s="62">
        <f t="shared" si="29"/>
        <v>2.7849860707217222</v>
      </c>
      <c r="T268" s="59"/>
      <c r="U268" s="59"/>
      <c r="V268" s="59"/>
    </row>
    <row r="269" spans="7:22" ht="17.5" customHeight="1" thickBot="1" x14ac:dyDescent="0.45">
      <c r="G269" s="66" t="s">
        <v>47</v>
      </c>
      <c r="H269" s="90">
        <v>38474</v>
      </c>
      <c r="I269" s="91">
        <v>1456</v>
      </c>
      <c r="J269" s="70">
        <v>1.7263359859062439</v>
      </c>
      <c r="K269" s="76">
        <f t="shared" si="30"/>
        <v>116.38960960234</v>
      </c>
      <c r="L269" s="59"/>
      <c r="M269" s="90">
        <v>38474</v>
      </c>
      <c r="N269" s="77">
        <f t="shared" si="32"/>
        <v>3103.4123518993833</v>
      </c>
      <c r="O269" s="77">
        <f t="shared" si="33"/>
        <v>0</v>
      </c>
      <c r="P269" s="77">
        <f t="shared" si="31"/>
        <v>0</v>
      </c>
      <c r="Q269" s="61">
        <f t="shared" si="28"/>
        <v>3103.4123518993833</v>
      </c>
      <c r="R269" s="61">
        <f t="shared" si="34"/>
        <v>-1088.6445298158806</v>
      </c>
      <c r="S269" s="62">
        <f t="shared" si="29"/>
        <v>2.8507123003908861</v>
      </c>
      <c r="T269" s="59"/>
      <c r="U269" s="59"/>
      <c r="V269" s="59"/>
    </row>
    <row r="270" spans="7:22" x14ac:dyDescent="0.4">
      <c r="G270" s="64"/>
      <c r="H270" s="74">
        <v>38481</v>
      </c>
      <c r="I270" s="75">
        <v>1470.63000488281</v>
      </c>
      <c r="J270" s="70">
        <v>1.761028711047973</v>
      </c>
      <c r="K270" s="76">
        <f t="shared" si="30"/>
        <v>116.45578874558319</v>
      </c>
      <c r="L270" s="59"/>
      <c r="M270" s="74">
        <v>38481</v>
      </c>
      <c r="N270" s="77">
        <f t="shared" si="32"/>
        <v>3134.5956883428316</v>
      </c>
      <c r="O270" s="77">
        <f t="shared" si="33"/>
        <v>0</v>
      </c>
      <c r="P270" s="77">
        <f t="shared" si="31"/>
        <v>0</v>
      </c>
      <c r="Q270" s="61">
        <f t="shared" si="28"/>
        <v>3134.5956883428316</v>
      </c>
      <c r="R270" s="61">
        <f t="shared" si="34"/>
        <v>-1089.9013830877273</v>
      </c>
      <c r="S270" s="62">
        <f t="shared" si="29"/>
        <v>2.876036068017839</v>
      </c>
      <c r="T270" s="59"/>
      <c r="U270" s="59"/>
      <c r="V270" s="59"/>
    </row>
    <row r="271" spans="7:22" x14ac:dyDescent="0.4">
      <c r="G271" s="64"/>
      <c r="H271" s="74">
        <v>38488</v>
      </c>
      <c r="I271" s="75">
        <v>1528.06005859375</v>
      </c>
      <c r="J271" s="70">
        <v>1.8985697283347129</v>
      </c>
      <c r="K271" s="76">
        <f t="shared" si="30"/>
        <v>116.52200551829361</v>
      </c>
      <c r="L271" s="59"/>
      <c r="M271" s="74">
        <v>38488</v>
      </c>
      <c r="N271" s="77">
        <f t="shared" si="32"/>
        <v>3257.0058106345737</v>
      </c>
      <c r="O271" s="77">
        <f t="shared" si="33"/>
        <v>0</v>
      </c>
      <c r="P271" s="77">
        <f t="shared" si="31"/>
        <v>0</v>
      </c>
      <c r="Q271" s="61">
        <f t="shared" si="28"/>
        <v>3257.0058106345737</v>
      </c>
      <c r="R271" s="61">
        <f t="shared" si="34"/>
        <v>-1091.1596874118723</v>
      </c>
      <c r="S271" s="62">
        <f t="shared" si="29"/>
        <v>2.9849029873527346</v>
      </c>
      <c r="T271" s="59"/>
      <c r="U271" s="59"/>
      <c r="V271" s="59"/>
    </row>
    <row r="272" spans="7:22" x14ac:dyDescent="0.4">
      <c r="G272" s="64"/>
      <c r="H272" s="74">
        <v>38495</v>
      </c>
      <c r="I272" s="75">
        <v>1549.80004882812</v>
      </c>
      <c r="J272" s="70">
        <v>1.9525923266234899</v>
      </c>
      <c r="K272" s="76">
        <f t="shared" si="30"/>
        <v>116.58825994186738</v>
      </c>
      <c r="L272" s="59"/>
      <c r="M272" s="74">
        <v>38495</v>
      </c>
      <c r="N272" s="77">
        <f t="shared" si="32"/>
        <v>3303.3438286452301</v>
      </c>
      <c r="O272" s="77">
        <f t="shared" si="33"/>
        <v>0</v>
      </c>
      <c r="P272" s="77">
        <f t="shared" si="31"/>
        <v>0</v>
      </c>
      <c r="Q272" s="61">
        <f t="shared" si="28"/>
        <v>3303.3438286452301</v>
      </c>
      <c r="R272" s="61">
        <f t="shared" si="34"/>
        <v>-1092.419444463573</v>
      </c>
      <c r="S272" s="62">
        <f t="shared" si="29"/>
        <v>3.0238786442210577</v>
      </c>
      <c r="T272" s="59"/>
      <c r="U272" s="59"/>
      <c r="V272" s="59"/>
    </row>
    <row r="273" spans="1:22" x14ac:dyDescent="0.4">
      <c r="G273" s="64"/>
      <c r="H273" s="74">
        <v>38502</v>
      </c>
      <c r="I273" s="75">
        <v>1544.47998046875</v>
      </c>
      <c r="J273" s="70">
        <v>1.939186823554274</v>
      </c>
      <c r="K273" s="76">
        <f t="shared" si="30"/>
        <v>116.65455203771278</v>
      </c>
      <c r="L273" s="59"/>
      <c r="M273" s="74">
        <v>38502</v>
      </c>
      <c r="N273" s="77">
        <f t="shared" si="32"/>
        <v>3292.0042916538719</v>
      </c>
      <c r="O273" s="77">
        <f t="shared" si="33"/>
        <v>0</v>
      </c>
      <c r="P273" s="77">
        <f t="shared" si="31"/>
        <v>0</v>
      </c>
      <c r="Q273" s="61">
        <f t="shared" si="28"/>
        <v>3292.0042916538719</v>
      </c>
      <c r="R273" s="61">
        <f t="shared" si="34"/>
        <v>-1093.6806559200209</v>
      </c>
      <c r="S273" s="62">
        <f t="shared" si="29"/>
        <v>3.010023331613731</v>
      </c>
      <c r="T273" s="59"/>
      <c r="U273" s="59"/>
      <c r="V273" s="59"/>
    </row>
    <row r="274" spans="1:22" x14ac:dyDescent="0.4">
      <c r="G274" s="64"/>
      <c r="H274" s="74">
        <v>38509</v>
      </c>
      <c r="I274" s="75">
        <v>1521.02001953125</v>
      </c>
      <c r="J274" s="70">
        <v>1.8802760604412541</v>
      </c>
      <c r="K274" s="76">
        <f t="shared" si="30"/>
        <v>116.72088182725027</v>
      </c>
      <c r="L274" s="59"/>
      <c r="M274" s="74">
        <v>38509</v>
      </c>
      <c r="N274" s="77">
        <f t="shared" si="32"/>
        <v>3242.0002171013207</v>
      </c>
      <c r="O274" s="77">
        <f t="shared" si="33"/>
        <v>0</v>
      </c>
      <c r="P274" s="77">
        <f t="shared" si="31"/>
        <v>0</v>
      </c>
      <c r="Q274" s="61">
        <f t="shared" si="28"/>
        <v>3242.0002171013207</v>
      </c>
      <c r="R274" s="61">
        <f t="shared" si="34"/>
        <v>-1094.9433234603439</v>
      </c>
      <c r="S274" s="62">
        <f t="shared" si="29"/>
        <v>2.9608840454459724</v>
      </c>
      <c r="T274" s="59"/>
      <c r="U274" s="59"/>
      <c r="V274" s="59"/>
    </row>
    <row r="275" spans="1:22" x14ac:dyDescent="0.4">
      <c r="G275" s="64"/>
      <c r="H275" s="74">
        <v>38516</v>
      </c>
      <c r="I275" s="75">
        <v>1538.13000488281</v>
      </c>
      <c r="J275" s="70">
        <v>1.9225785882685389</v>
      </c>
      <c r="K275" s="76">
        <f t="shared" si="30"/>
        <v>116.78724933191248</v>
      </c>
      <c r="L275" s="59"/>
      <c r="M275" s="74">
        <v>38516</v>
      </c>
      <c r="N275" s="77">
        <f t="shared" si="32"/>
        <v>3278.4695439425632</v>
      </c>
      <c r="O275" s="77">
        <f t="shared" si="33"/>
        <v>0</v>
      </c>
      <c r="P275" s="77">
        <f t="shared" si="31"/>
        <v>0</v>
      </c>
      <c r="Q275" s="61">
        <f t="shared" si="28"/>
        <v>3278.4695439425632</v>
      </c>
      <c r="R275" s="61">
        <f t="shared" si="34"/>
        <v>-1096.2074487656082</v>
      </c>
      <c r="S275" s="62">
        <f t="shared" si="29"/>
        <v>2.9907382472490092</v>
      </c>
      <c r="T275" s="59"/>
      <c r="U275" s="59"/>
      <c r="V275" s="59"/>
    </row>
    <row r="276" spans="1:22" ht="17.5" customHeight="1" x14ac:dyDescent="0.4">
      <c r="A276" s="4"/>
      <c r="G276" s="64"/>
      <c r="H276" s="74">
        <v>38523</v>
      </c>
      <c r="I276" s="75">
        <v>1500.18005371093</v>
      </c>
      <c r="J276" s="70">
        <v>1.8277078513122671</v>
      </c>
      <c r="K276" s="76">
        <f t="shared" si="30"/>
        <v>116.85365457314424</v>
      </c>
      <c r="L276" s="76"/>
      <c r="M276" s="74">
        <v>38523</v>
      </c>
      <c r="N276" s="77">
        <f t="shared" si="32"/>
        <v>3197.580569203009</v>
      </c>
      <c r="O276" s="77">
        <f t="shared" si="33"/>
        <v>0</v>
      </c>
      <c r="P276" s="77">
        <f t="shared" si="31"/>
        <v>0</v>
      </c>
      <c r="Q276" s="61">
        <f t="shared" si="28"/>
        <v>3197.580569203009</v>
      </c>
      <c r="R276" s="61">
        <f t="shared" si="34"/>
        <v>-1097.4730335188215</v>
      </c>
      <c r="S276" s="62">
        <f t="shared" si="29"/>
        <v>2.9135846362899915</v>
      </c>
      <c r="T276" s="59"/>
      <c r="U276" s="59"/>
      <c r="V276" s="59"/>
    </row>
    <row r="277" spans="1:22" ht="17.5" customHeight="1" x14ac:dyDescent="0.4">
      <c r="G277" s="64"/>
      <c r="H277" s="74">
        <v>38530</v>
      </c>
      <c r="I277" s="75">
        <v>1490.53002929687</v>
      </c>
      <c r="J277" s="70">
        <v>1.804194106621017</v>
      </c>
      <c r="K277" s="76">
        <f t="shared" si="30"/>
        <v>116.92009757240257</v>
      </c>
      <c r="L277" s="59"/>
      <c r="M277" s="74">
        <v>38530</v>
      </c>
      <c r="N277" s="77">
        <f t="shared" si="32"/>
        <v>3177.0118844758631</v>
      </c>
      <c r="O277" s="77">
        <f t="shared" si="33"/>
        <v>0</v>
      </c>
      <c r="P277" s="77">
        <f t="shared" si="31"/>
        <v>0</v>
      </c>
      <c r="Q277" s="61">
        <f t="shared" si="28"/>
        <v>3177.0118844758631</v>
      </c>
      <c r="R277" s="61">
        <f t="shared" si="34"/>
        <v>-1098.7400794049336</v>
      </c>
      <c r="S277" s="62">
        <f t="shared" si="29"/>
        <v>2.8915045004970605</v>
      </c>
      <c r="T277" s="59"/>
      <c r="U277" s="59"/>
      <c r="V277" s="59"/>
    </row>
    <row r="278" spans="1:22" ht="17.5" customHeight="1" x14ac:dyDescent="0.4">
      <c r="G278" s="64"/>
      <c r="H278" s="74">
        <v>38537</v>
      </c>
      <c r="I278" s="75">
        <v>1533.27001953125</v>
      </c>
      <c r="J278" s="70">
        <v>1.9076623185755039</v>
      </c>
      <c r="K278" s="76">
        <f t="shared" si="30"/>
        <v>116.98657835115668</v>
      </c>
      <c r="L278" s="59"/>
      <c r="M278" s="74">
        <v>38537</v>
      </c>
      <c r="N278" s="77">
        <f t="shared" si="32"/>
        <v>3268.1106575620129</v>
      </c>
      <c r="O278" s="77">
        <f t="shared" si="33"/>
        <v>0</v>
      </c>
      <c r="P278" s="77">
        <f t="shared" si="31"/>
        <v>0</v>
      </c>
      <c r="Q278" s="61">
        <f t="shared" si="28"/>
        <v>3268.1106575620129</v>
      </c>
      <c r="R278" s="61">
        <f t="shared" si="34"/>
        <v>-1100.0085881108405</v>
      </c>
      <c r="S278" s="62">
        <f t="shared" si="29"/>
        <v>2.9709864930915497</v>
      </c>
      <c r="T278" s="59"/>
      <c r="U278" s="59"/>
      <c r="V278" s="59"/>
    </row>
    <row r="279" spans="1:22" x14ac:dyDescent="0.4">
      <c r="G279" s="64"/>
      <c r="H279" s="74">
        <v>38544</v>
      </c>
      <c r="I279" s="75">
        <v>1577.81994628906</v>
      </c>
      <c r="J279" s="70">
        <v>2.0185184828369742</v>
      </c>
      <c r="K279" s="76">
        <f t="shared" si="30"/>
        <v>117.053096930888</v>
      </c>
      <c r="L279" s="59"/>
      <c r="M279" s="74">
        <v>38544</v>
      </c>
      <c r="N279" s="77">
        <f t="shared" si="32"/>
        <v>3363.0672461447052</v>
      </c>
      <c r="O279" s="77">
        <f t="shared" si="33"/>
        <v>0</v>
      </c>
      <c r="P279" s="77">
        <f t="shared" si="31"/>
        <v>0</v>
      </c>
      <c r="Q279" s="61">
        <f t="shared" si="28"/>
        <v>3363.0672461447052</v>
      </c>
      <c r="R279" s="61">
        <f t="shared" si="34"/>
        <v>-1101.2785613253852</v>
      </c>
      <c r="S279" s="62">
        <f t="shared" si="29"/>
        <v>3.0537843596058609</v>
      </c>
      <c r="T279" s="59"/>
      <c r="U279" s="59"/>
      <c r="V279" s="59"/>
    </row>
    <row r="280" spans="1:22" x14ac:dyDescent="0.4">
      <c r="G280" s="64"/>
      <c r="H280" s="74">
        <v>38551</v>
      </c>
      <c r="I280" s="75">
        <v>1600.76000976562</v>
      </c>
      <c r="J280" s="70">
        <v>2.077213319638596</v>
      </c>
      <c r="K280" s="76">
        <f t="shared" si="30"/>
        <v>117.11965333309018</v>
      </c>
      <c r="L280" s="59"/>
      <c r="M280" s="74">
        <v>38551</v>
      </c>
      <c r="N280" s="77">
        <f t="shared" si="32"/>
        <v>3411.963177701376</v>
      </c>
      <c r="O280" s="77">
        <f t="shared" si="33"/>
        <v>0</v>
      </c>
      <c r="P280" s="77">
        <f t="shared" si="31"/>
        <v>0</v>
      </c>
      <c r="Q280" s="61">
        <f t="shared" si="28"/>
        <v>3411.963177701376</v>
      </c>
      <c r="R280" s="61">
        <f t="shared" si="34"/>
        <v>-1102.5500007393605</v>
      </c>
      <c r="S280" s="62">
        <f t="shared" si="29"/>
        <v>3.0946108343506809</v>
      </c>
      <c r="T280" s="59"/>
      <c r="U280" s="59"/>
      <c r="V280" s="59"/>
    </row>
    <row r="281" spans="1:22" x14ac:dyDescent="0.4">
      <c r="G281" s="64"/>
      <c r="H281" s="74">
        <v>38558</v>
      </c>
      <c r="I281" s="75">
        <v>1605.14001464843</v>
      </c>
      <c r="J281" s="70">
        <v>2.0885806756784149</v>
      </c>
      <c r="K281" s="76">
        <f t="shared" si="30"/>
        <v>117.18624757926908</v>
      </c>
      <c r="L281" s="59"/>
      <c r="M281" s="74">
        <v>38558</v>
      </c>
      <c r="N281" s="77">
        <f t="shared" si="32"/>
        <v>3421.2990027389396</v>
      </c>
      <c r="O281" s="77">
        <f t="shared" si="33"/>
        <v>0</v>
      </c>
      <c r="P281" s="77">
        <f t="shared" si="31"/>
        <v>0</v>
      </c>
      <c r="Q281" s="61">
        <f t="shared" si="28"/>
        <v>3421.2990027389396</v>
      </c>
      <c r="R281" s="61">
        <f t="shared" si="34"/>
        <v>-1103.8229080455114</v>
      </c>
      <c r="S281" s="62">
        <f t="shared" si="29"/>
        <v>3.0994999087280011</v>
      </c>
      <c r="T281" s="59"/>
      <c r="U281" s="59"/>
      <c r="V281" s="59"/>
    </row>
    <row r="282" spans="1:22" ht="17.5" customHeight="1" x14ac:dyDescent="0.4">
      <c r="G282" s="64"/>
      <c r="H282" s="74">
        <v>38565</v>
      </c>
      <c r="I282" s="75">
        <v>1601.58996582031</v>
      </c>
      <c r="J282" s="70">
        <v>2.0793421503006151</v>
      </c>
      <c r="K282" s="76">
        <f t="shared" si="30"/>
        <v>117.25287969094276</v>
      </c>
      <c r="L282" s="59"/>
      <c r="M282" s="74">
        <v>38565</v>
      </c>
      <c r="N282" s="77">
        <f t="shared" si="32"/>
        <v>3413.7321995912516</v>
      </c>
      <c r="O282" s="77">
        <f t="shared" si="33"/>
        <v>0</v>
      </c>
      <c r="P282" s="77">
        <f t="shared" si="31"/>
        <v>0</v>
      </c>
      <c r="Q282" s="61">
        <f t="shared" si="28"/>
        <v>3413.7321995912516</v>
      </c>
      <c r="R282" s="61">
        <f t="shared" si="34"/>
        <v>-1105.0972849385373</v>
      </c>
      <c r="S282" s="62">
        <f t="shared" si="29"/>
        <v>3.0890784423392321</v>
      </c>
      <c r="T282" s="59"/>
      <c r="U282" s="59"/>
      <c r="V282" s="59"/>
    </row>
    <row r="283" spans="1:22" x14ac:dyDescent="0.4">
      <c r="E283" s="4"/>
      <c r="F283" s="4"/>
      <c r="G283" s="64"/>
      <c r="H283" s="74">
        <v>38572</v>
      </c>
      <c r="I283" s="75">
        <v>1591.75</v>
      </c>
      <c r="J283" s="70">
        <v>2.053791720884421</v>
      </c>
      <c r="K283" s="76">
        <f t="shared" si="30"/>
        <v>117.31954968964158</v>
      </c>
      <c r="L283" s="59"/>
      <c r="M283" s="74">
        <v>38572</v>
      </c>
      <c r="N283" s="77">
        <f t="shared" si="32"/>
        <v>3392.7586614943984</v>
      </c>
      <c r="O283" s="77">
        <f t="shared" si="33"/>
        <v>0</v>
      </c>
      <c r="P283" s="77">
        <f t="shared" si="31"/>
        <v>0</v>
      </c>
      <c r="Q283" s="61">
        <f t="shared" si="28"/>
        <v>3392.7586614943984</v>
      </c>
      <c r="R283" s="61">
        <f t="shared" si="34"/>
        <v>-1106.3731331150941</v>
      </c>
      <c r="S283" s="62">
        <f t="shared" si="29"/>
        <v>3.0665591561698342</v>
      </c>
      <c r="T283" s="59"/>
      <c r="U283" s="59"/>
      <c r="V283" s="59"/>
    </row>
    <row r="284" spans="1:22" x14ac:dyDescent="0.4">
      <c r="B284" s="27"/>
      <c r="C284" s="4"/>
      <c r="D284" s="4"/>
      <c r="G284" s="64"/>
      <c r="H284" s="74">
        <v>38579</v>
      </c>
      <c r="I284" s="75">
        <v>1573.71997070312</v>
      </c>
      <c r="J284" s="70">
        <v>2.0072644083074018</v>
      </c>
      <c r="K284" s="76">
        <f t="shared" si="30"/>
        <v>117.38625759690808</v>
      </c>
      <c r="L284" s="59"/>
      <c r="M284" s="74">
        <v>38579</v>
      </c>
      <c r="N284" s="77">
        <f t="shared" si="32"/>
        <v>3354.3282936200544</v>
      </c>
      <c r="O284" s="77">
        <f t="shared" si="33"/>
        <v>0</v>
      </c>
      <c r="P284" s="77">
        <f t="shared" si="31"/>
        <v>0</v>
      </c>
      <c r="Q284" s="61">
        <f t="shared" si="28"/>
        <v>3354.3282936200544</v>
      </c>
      <c r="R284" s="61">
        <f t="shared" si="34"/>
        <v>-1107.6504542737962</v>
      </c>
      <c r="S284" s="62">
        <f t="shared" si="29"/>
        <v>3.028327466194412</v>
      </c>
      <c r="T284" s="59"/>
      <c r="U284" s="59"/>
      <c r="V284" s="59"/>
    </row>
    <row r="285" spans="1:22" x14ac:dyDescent="0.4">
      <c r="G285" s="59"/>
      <c r="H285" s="74">
        <v>38586</v>
      </c>
      <c r="I285" s="75">
        <v>1558.83996582031</v>
      </c>
      <c r="J285" s="70">
        <v>1.9693058073456819</v>
      </c>
      <c r="K285" s="76">
        <f t="shared" si="30"/>
        <v>117.45300343429709</v>
      </c>
      <c r="L285" s="59"/>
      <c r="M285" s="74">
        <v>38586</v>
      </c>
      <c r="N285" s="77">
        <f t="shared" si="32"/>
        <v>3322.6120910447553</v>
      </c>
      <c r="O285" s="77">
        <f t="shared" si="33"/>
        <v>0</v>
      </c>
      <c r="P285" s="77">
        <f t="shared" si="31"/>
        <v>0</v>
      </c>
      <c r="Q285" s="61">
        <f t="shared" si="28"/>
        <v>3322.6120910447553</v>
      </c>
      <c r="R285" s="61">
        <f t="shared" si="34"/>
        <v>-1108.9292501152192</v>
      </c>
      <c r="S285" s="62">
        <f t="shared" si="29"/>
        <v>2.9962345124357856</v>
      </c>
      <c r="T285" s="59"/>
      <c r="U285" s="59"/>
      <c r="V285" s="59"/>
    </row>
    <row r="286" spans="1:22" x14ac:dyDescent="0.4">
      <c r="G286" s="59"/>
      <c r="H286" s="74">
        <v>38593</v>
      </c>
      <c r="I286" s="75">
        <v>1573.11999511718</v>
      </c>
      <c r="J286" s="70">
        <v>2.0053861558612449</v>
      </c>
      <c r="K286" s="76">
        <f t="shared" si="30"/>
        <v>117.51978722337567</v>
      </c>
      <c r="L286" s="59"/>
      <c r="M286" s="74">
        <v>38593</v>
      </c>
      <c r="N286" s="77">
        <f t="shared" si="32"/>
        <v>3353.0494669413156</v>
      </c>
      <c r="O286" s="77">
        <f t="shared" si="33"/>
        <v>0</v>
      </c>
      <c r="P286" s="77">
        <f t="shared" si="31"/>
        <v>0</v>
      </c>
      <c r="Q286" s="61">
        <f t="shared" si="28"/>
        <v>3353.0494669413156</v>
      </c>
      <c r="R286" s="61">
        <f t="shared" si="34"/>
        <v>-1110.2095223419026</v>
      </c>
      <c r="S286" s="62">
        <f t="shared" si="29"/>
        <v>3.020195196910501</v>
      </c>
      <c r="T286" s="59"/>
      <c r="U286" s="59"/>
      <c r="V286" s="59"/>
    </row>
    <row r="287" spans="1:22" x14ac:dyDescent="0.4">
      <c r="G287" s="59"/>
      <c r="H287" s="74">
        <v>38600</v>
      </c>
      <c r="I287" s="75">
        <v>1607.82995605468</v>
      </c>
      <c r="J287" s="70">
        <v>2.093881471349702</v>
      </c>
      <c r="K287" s="76">
        <f t="shared" si="30"/>
        <v>117.58660898572316</v>
      </c>
      <c r="L287" s="59"/>
      <c r="M287" s="74">
        <v>38600</v>
      </c>
      <c r="N287" s="77">
        <f t="shared" si="32"/>
        <v>3427.0325174271557</v>
      </c>
      <c r="O287" s="77">
        <f t="shared" si="33"/>
        <v>0</v>
      </c>
      <c r="P287" s="77">
        <f t="shared" si="31"/>
        <v>0</v>
      </c>
      <c r="Q287" s="61">
        <f t="shared" si="28"/>
        <v>3427.0325174271557</v>
      </c>
      <c r="R287" s="61">
        <f t="shared" si="34"/>
        <v>-1111.4912726583507</v>
      </c>
      <c r="S287" s="62">
        <f t="shared" si="29"/>
        <v>3.0832743375759768</v>
      </c>
      <c r="T287" s="59"/>
      <c r="U287" s="59"/>
      <c r="V287" s="59"/>
    </row>
    <row r="288" spans="1:22" x14ac:dyDescent="0.4">
      <c r="G288" s="59"/>
      <c r="H288" s="74">
        <v>38607</v>
      </c>
      <c r="I288" s="75">
        <v>1599.43994140625</v>
      </c>
      <c r="J288" s="70">
        <v>2.072028792028056</v>
      </c>
      <c r="K288" s="76">
        <f t="shared" si="30"/>
        <v>117.65346874293117</v>
      </c>
      <c r="L288" s="59"/>
      <c r="M288" s="74">
        <v>38607</v>
      </c>
      <c r="N288" s="77">
        <f t="shared" si="32"/>
        <v>3409.1494988196323</v>
      </c>
      <c r="O288" s="77">
        <f t="shared" si="33"/>
        <v>0</v>
      </c>
      <c r="P288" s="77">
        <f t="shared" si="31"/>
        <v>0</v>
      </c>
      <c r="Q288" s="61">
        <f t="shared" si="28"/>
        <v>3409.1494988196323</v>
      </c>
      <c r="R288" s="61">
        <f t="shared" si="34"/>
        <v>-1112.7745027710359</v>
      </c>
      <c r="S288" s="62">
        <f t="shared" si="29"/>
        <v>3.0636481068987051</v>
      </c>
      <c r="T288" s="59"/>
      <c r="U288" s="59"/>
      <c r="V288" s="59"/>
    </row>
    <row r="289" spans="7:22" x14ac:dyDescent="0.4">
      <c r="G289" s="59"/>
      <c r="H289" s="74">
        <v>38614</v>
      </c>
      <c r="I289" s="75">
        <v>1571.75</v>
      </c>
      <c r="J289" s="70">
        <v>2.0002857345264711</v>
      </c>
      <c r="K289" s="76">
        <f t="shared" si="30"/>
        <v>117.72036651660356</v>
      </c>
      <c r="L289" s="59"/>
      <c r="M289" s="74">
        <v>38614</v>
      </c>
      <c r="N289" s="77">
        <f t="shared" si="32"/>
        <v>3350.1293709463312</v>
      </c>
      <c r="O289" s="77">
        <f t="shared" si="33"/>
        <v>0</v>
      </c>
      <c r="P289" s="77">
        <f t="shared" si="31"/>
        <v>0</v>
      </c>
      <c r="Q289" s="61">
        <f t="shared" si="28"/>
        <v>3350.1293709463312</v>
      </c>
      <c r="R289" s="61">
        <f t="shared" si="34"/>
        <v>-1114.0592143884012</v>
      </c>
      <c r="S289" s="62">
        <f t="shared" si="29"/>
        <v>3.007137616814644</v>
      </c>
      <c r="T289" s="59"/>
      <c r="U289" s="59"/>
      <c r="V289" s="59"/>
    </row>
    <row r="290" spans="7:22" x14ac:dyDescent="0.4">
      <c r="G290" s="59"/>
      <c r="H290" s="74">
        <v>38621</v>
      </c>
      <c r="I290" s="75">
        <v>1601.66003417968</v>
      </c>
      <c r="J290" s="70">
        <v>2.0764156720977289</v>
      </c>
      <c r="K290" s="76">
        <f t="shared" si="30"/>
        <v>117.78730232835652</v>
      </c>
      <c r="L290" s="59"/>
      <c r="M290" s="74">
        <v>38621</v>
      </c>
      <c r="N290" s="77">
        <f t="shared" si="32"/>
        <v>3413.8815478137426</v>
      </c>
      <c r="O290" s="77">
        <f t="shared" si="33"/>
        <v>0</v>
      </c>
      <c r="P290" s="77">
        <f t="shared" si="31"/>
        <v>0</v>
      </c>
      <c r="Q290" s="61">
        <f t="shared" si="28"/>
        <v>3413.8815478137426</v>
      </c>
      <c r="R290" s="61">
        <f t="shared" si="34"/>
        <v>-1115.3454092208613</v>
      </c>
      <c r="S290" s="62">
        <f t="shared" si="29"/>
        <v>3.060828976916266</v>
      </c>
      <c r="T290" s="59"/>
      <c r="U290" s="59"/>
      <c r="V290" s="59"/>
    </row>
    <row r="291" spans="7:22" x14ac:dyDescent="0.4">
      <c r="G291" s="59"/>
      <c r="H291" s="74">
        <v>38628</v>
      </c>
      <c r="I291" s="75">
        <v>1555.92004394531</v>
      </c>
      <c r="J291" s="70">
        <v>1.9578196772705421</v>
      </c>
      <c r="K291" s="76">
        <f t="shared" si="30"/>
        <v>117.8542761998185</v>
      </c>
      <c r="L291" s="59"/>
      <c r="M291" s="74">
        <v>38628</v>
      </c>
      <c r="N291" s="77">
        <f t="shared" si="32"/>
        <v>3316.3883811454043</v>
      </c>
      <c r="O291" s="77">
        <f t="shared" si="33"/>
        <v>0</v>
      </c>
      <c r="P291" s="77">
        <f t="shared" si="31"/>
        <v>0</v>
      </c>
      <c r="Q291" s="61">
        <f t="shared" si="28"/>
        <v>3316.3883811454043</v>
      </c>
      <c r="R291" s="61">
        <f t="shared" si="34"/>
        <v>-1116.6330889808062</v>
      </c>
      <c r="S291" s="62">
        <f t="shared" si="29"/>
        <v>2.9699893491177116</v>
      </c>
      <c r="T291" s="59"/>
      <c r="U291" s="59"/>
      <c r="V291" s="59"/>
    </row>
    <row r="292" spans="7:22" x14ac:dyDescent="0.4">
      <c r="G292" s="59"/>
      <c r="H292" s="74">
        <v>38635</v>
      </c>
      <c r="I292" s="75">
        <v>1544.2900390625</v>
      </c>
      <c r="J292" s="70">
        <v>1.928551524970656</v>
      </c>
      <c r="K292" s="76">
        <f t="shared" si="30"/>
        <v>117.92128815263025</v>
      </c>
      <c r="L292" s="59"/>
      <c r="M292" s="74">
        <v>38635</v>
      </c>
      <c r="N292" s="77">
        <f t="shared" si="32"/>
        <v>3291.5994382841659</v>
      </c>
      <c r="O292" s="77">
        <f t="shared" si="33"/>
        <v>0</v>
      </c>
      <c r="P292" s="77">
        <f t="shared" si="31"/>
        <v>0</v>
      </c>
      <c r="Q292" s="61">
        <f t="shared" si="28"/>
        <v>3291.5994382841659</v>
      </c>
      <c r="R292" s="61">
        <f t="shared" si="34"/>
        <v>-1117.9222553826025</v>
      </c>
      <c r="S292" s="62">
        <f t="shared" si="29"/>
        <v>2.9443902940796494</v>
      </c>
      <c r="T292" s="59"/>
      <c r="U292" s="59"/>
      <c r="V292" s="59"/>
    </row>
    <row r="293" spans="7:22" x14ac:dyDescent="0.4">
      <c r="G293" s="59"/>
      <c r="H293" s="74">
        <v>38642</v>
      </c>
      <c r="I293" s="75">
        <v>1565.11999511718</v>
      </c>
      <c r="J293" s="70">
        <v>1.980577559586165</v>
      </c>
      <c r="K293" s="76">
        <f t="shared" si="30"/>
        <v>117.98833820844483</v>
      </c>
      <c r="L293" s="59"/>
      <c r="M293" s="74">
        <v>38642</v>
      </c>
      <c r="N293" s="77">
        <f t="shared" si="32"/>
        <v>3335.9977507220888</v>
      </c>
      <c r="O293" s="77">
        <f t="shared" si="33"/>
        <v>0</v>
      </c>
      <c r="P293" s="77">
        <f t="shared" si="31"/>
        <v>0</v>
      </c>
      <c r="Q293" s="61">
        <f t="shared" si="28"/>
        <v>3335.9977507220888</v>
      </c>
      <c r="R293" s="61">
        <f t="shared" si="34"/>
        <v>-1119.2129101425962</v>
      </c>
      <c r="S293" s="62">
        <f t="shared" si="29"/>
        <v>2.980664108223213</v>
      </c>
      <c r="T293" s="59"/>
      <c r="U293" s="59"/>
      <c r="V293" s="59"/>
    </row>
    <row r="294" spans="7:22" x14ac:dyDescent="0.4">
      <c r="G294" s="59"/>
      <c r="H294" s="74">
        <v>38649</v>
      </c>
      <c r="I294" s="75">
        <v>1557.10998535156</v>
      </c>
      <c r="J294" s="70">
        <v>1.960305062086489</v>
      </c>
      <c r="K294" s="76">
        <f t="shared" si="30"/>
        <v>118.05542638892761</v>
      </c>
      <c r="L294" s="59"/>
      <c r="M294" s="74">
        <v>38649</v>
      </c>
      <c r="N294" s="77">
        <f t="shared" si="32"/>
        <v>3318.9246990425149</v>
      </c>
      <c r="O294" s="77">
        <f t="shared" si="33"/>
        <v>0</v>
      </c>
      <c r="P294" s="77">
        <f t="shared" si="31"/>
        <v>0</v>
      </c>
      <c r="Q294" s="61">
        <f t="shared" si="28"/>
        <v>3318.9246990425149</v>
      </c>
      <c r="R294" s="61">
        <f t="shared" si="34"/>
        <v>-1120.5050549791149</v>
      </c>
      <c r="S294" s="62">
        <f t="shared" si="29"/>
        <v>2.9619899386392117</v>
      </c>
      <c r="T294" s="59"/>
      <c r="U294" s="59"/>
      <c r="V294" s="59"/>
    </row>
    <row r="295" spans="7:22" x14ac:dyDescent="0.4">
      <c r="G295" s="59"/>
      <c r="H295" s="74">
        <v>38656</v>
      </c>
      <c r="I295" s="75">
        <v>1628.03002929687</v>
      </c>
      <c r="J295" s="70">
        <v>2.138872950620065</v>
      </c>
      <c r="K295" s="76">
        <f t="shared" si="30"/>
        <v>118.12255271575629</v>
      </c>
      <c r="L295" s="59"/>
      <c r="M295" s="74">
        <v>38656</v>
      </c>
      <c r="N295" s="77">
        <f t="shared" si="32"/>
        <v>3470.0882569938353</v>
      </c>
      <c r="O295" s="77">
        <f t="shared" si="33"/>
        <v>0</v>
      </c>
      <c r="P295" s="77">
        <f t="shared" si="31"/>
        <v>0</v>
      </c>
      <c r="Q295" s="61">
        <f t="shared" si="28"/>
        <v>3470.0882569938353</v>
      </c>
      <c r="R295" s="61">
        <f t="shared" si="34"/>
        <v>-1121.7986916124698</v>
      </c>
      <c r="S295" s="62">
        <f t="shared" si="29"/>
        <v>3.0933252845980248</v>
      </c>
      <c r="T295" s="59"/>
      <c r="U295" s="59"/>
      <c r="V295" s="59"/>
    </row>
    <row r="296" spans="7:22" x14ac:dyDescent="0.4">
      <c r="G296" s="59"/>
      <c r="H296" s="74">
        <v>38663</v>
      </c>
      <c r="I296" s="75">
        <v>1653.35998535156</v>
      </c>
      <c r="J296" s="70">
        <v>2.2054289193317351</v>
      </c>
      <c r="K296" s="76">
        <f t="shared" si="30"/>
        <v>118.18971721062087</v>
      </c>
      <c r="L296" s="59"/>
      <c r="M296" s="74">
        <v>38663</v>
      </c>
      <c r="N296" s="77">
        <f t="shared" si="32"/>
        <v>3524.0781598050949</v>
      </c>
      <c r="O296" s="77">
        <f t="shared" si="33"/>
        <v>0</v>
      </c>
      <c r="P296" s="77">
        <f t="shared" si="31"/>
        <v>0</v>
      </c>
      <c r="Q296" s="61">
        <f t="shared" si="28"/>
        <v>3524.0781598050949</v>
      </c>
      <c r="R296" s="61">
        <f t="shared" si="34"/>
        <v>-1123.0938217649586</v>
      </c>
      <c r="S296" s="62">
        <f t="shared" si="29"/>
        <v>3.1378305992877369</v>
      </c>
      <c r="T296" s="59"/>
      <c r="U296" s="59"/>
      <c r="V296" s="59"/>
    </row>
    <row r="297" spans="7:22" x14ac:dyDescent="0.4">
      <c r="G297" s="59"/>
      <c r="H297" s="74">
        <v>38670</v>
      </c>
      <c r="I297" s="75">
        <v>1679.84997558593</v>
      </c>
      <c r="J297" s="70">
        <v>2.2760993009223149</v>
      </c>
      <c r="K297" s="76">
        <f t="shared" si="30"/>
        <v>118.2569198952237</v>
      </c>
      <c r="L297" s="59"/>
      <c r="M297" s="74">
        <v>38670</v>
      </c>
      <c r="N297" s="77">
        <f t="shared" si="32"/>
        <v>3580.5406343209179</v>
      </c>
      <c r="O297" s="77">
        <f t="shared" si="33"/>
        <v>0</v>
      </c>
      <c r="P297" s="77">
        <f t="shared" si="31"/>
        <v>0</v>
      </c>
      <c r="Q297" s="61">
        <f t="shared" si="28"/>
        <v>3580.5406343209179</v>
      </c>
      <c r="R297" s="61">
        <f t="shared" si="34"/>
        <v>-1124.3904471608673</v>
      </c>
      <c r="S297" s="62">
        <f t="shared" si="29"/>
        <v>3.184428188056855</v>
      </c>
      <c r="T297" s="59"/>
      <c r="U297" s="59"/>
      <c r="V297" s="59"/>
    </row>
    <row r="298" spans="7:22" x14ac:dyDescent="0.4">
      <c r="G298" s="59"/>
      <c r="H298" s="74">
        <v>38677</v>
      </c>
      <c r="I298" s="75">
        <v>1701.05004882812</v>
      </c>
      <c r="J298" s="70">
        <v>2.3335490405863819</v>
      </c>
      <c r="K298" s="76">
        <f t="shared" si="30"/>
        <v>118.32416079127948</v>
      </c>
      <c r="L298" s="59"/>
      <c r="M298" s="74">
        <v>38677</v>
      </c>
      <c r="N298" s="77">
        <f t="shared" si="32"/>
        <v>3625.7278384150004</v>
      </c>
      <c r="O298" s="77">
        <f t="shared" si="33"/>
        <v>0</v>
      </c>
      <c r="P298" s="77">
        <f t="shared" si="31"/>
        <v>0</v>
      </c>
      <c r="Q298" s="61">
        <f t="shared" si="28"/>
        <v>3625.7278384150004</v>
      </c>
      <c r="R298" s="61">
        <f t="shared" si="34"/>
        <v>-1125.6885695264723</v>
      </c>
      <c r="S298" s="62">
        <f t="shared" si="29"/>
        <v>3.2208978011921938</v>
      </c>
      <c r="T298" s="59"/>
      <c r="U298" s="59"/>
      <c r="V298" s="59"/>
    </row>
    <row r="299" spans="7:22" x14ac:dyDescent="0.4">
      <c r="G299" s="59"/>
      <c r="H299" s="74">
        <v>38684</v>
      </c>
      <c r="I299" s="75">
        <v>1709.09997558593</v>
      </c>
      <c r="J299" s="70">
        <v>2.3556352794662079</v>
      </c>
      <c r="K299" s="76">
        <f t="shared" si="30"/>
        <v>118.39143992051524</v>
      </c>
      <c r="L299" s="59"/>
      <c r="M299" s="74">
        <v>38684</v>
      </c>
      <c r="N299" s="77">
        <f t="shared" si="32"/>
        <v>3642.8859717474684</v>
      </c>
      <c r="O299" s="77">
        <f t="shared" si="33"/>
        <v>0</v>
      </c>
      <c r="P299" s="77">
        <f t="shared" si="31"/>
        <v>0</v>
      </c>
      <c r="Q299" s="61">
        <f t="shared" si="28"/>
        <v>3642.8859717474684</v>
      </c>
      <c r="R299" s="61">
        <f t="shared" si="34"/>
        <v>-1126.9881905900431</v>
      </c>
      <c r="S299" s="62">
        <f t="shared" si="29"/>
        <v>3.2324082915546861</v>
      </c>
      <c r="T299" s="59"/>
      <c r="U299" s="59"/>
      <c r="V299" s="59"/>
    </row>
    <row r="300" spans="7:22" x14ac:dyDescent="0.4">
      <c r="G300" s="59"/>
      <c r="H300" s="74">
        <v>38691</v>
      </c>
      <c r="I300" s="75">
        <v>1692.61999511718</v>
      </c>
      <c r="J300" s="70">
        <v>2.3102068973333338</v>
      </c>
      <c r="K300" s="76">
        <f t="shared" si="30"/>
        <v>118.45875730467037</v>
      </c>
      <c r="L300" s="59"/>
      <c r="M300" s="74">
        <v>38691</v>
      </c>
      <c r="N300" s="77">
        <f t="shared" si="32"/>
        <v>3607.7594779660262</v>
      </c>
      <c r="O300" s="77">
        <f t="shared" si="33"/>
        <v>0</v>
      </c>
      <c r="P300" s="77">
        <f t="shared" si="31"/>
        <v>0</v>
      </c>
      <c r="Q300" s="61">
        <f t="shared" si="28"/>
        <v>3607.7594779660262</v>
      </c>
      <c r="R300" s="61">
        <f t="shared" si="34"/>
        <v>-1128.2893120818449</v>
      </c>
      <c r="S300" s="62">
        <f t="shared" si="29"/>
        <v>3.1975482168746479</v>
      </c>
      <c r="T300" s="59"/>
      <c r="U300" s="59"/>
      <c r="V300" s="59"/>
    </row>
    <row r="301" spans="7:22" x14ac:dyDescent="0.4">
      <c r="G301" s="59"/>
      <c r="H301" s="74">
        <v>38698</v>
      </c>
      <c r="I301" s="75">
        <v>1688.68005371093</v>
      </c>
      <c r="J301" s="70">
        <v>2.2994518786781541</v>
      </c>
      <c r="K301" s="76">
        <f t="shared" si="30"/>
        <v>118.52611296549662</v>
      </c>
      <c r="L301" s="59"/>
      <c r="M301" s="74">
        <v>38698</v>
      </c>
      <c r="N301" s="77">
        <f t="shared" si="32"/>
        <v>3599.3616326185561</v>
      </c>
      <c r="O301" s="77">
        <f t="shared" si="33"/>
        <v>0</v>
      </c>
      <c r="P301" s="77">
        <f t="shared" si="31"/>
        <v>0</v>
      </c>
      <c r="Q301" s="61">
        <f t="shared" si="28"/>
        <v>3599.3616326185561</v>
      </c>
      <c r="R301" s="61">
        <f t="shared" si="34"/>
        <v>-1129.59193573414</v>
      </c>
      <c r="S301" s="62">
        <f t="shared" si="29"/>
        <v>3.1864264596394034</v>
      </c>
      <c r="T301" s="59"/>
      <c r="U301" s="59"/>
      <c r="V301" s="59"/>
    </row>
    <row r="302" spans="7:22" x14ac:dyDescent="0.4">
      <c r="G302" s="59"/>
      <c r="H302" s="74">
        <v>38705</v>
      </c>
      <c r="I302" s="75">
        <v>1682.92004394531</v>
      </c>
      <c r="J302" s="70">
        <v>2.283765230105911</v>
      </c>
      <c r="K302" s="76">
        <f t="shared" si="30"/>
        <v>118.59350692475812</v>
      </c>
      <c r="L302" s="59"/>
      <c r="M302" s="74">
        <v>38705</v>
      </c>
      <c r="N302" s="77">
        <f t="shared" si="32"/>
        <v>3587.0843761256397</v>
      </c>
      <c r="O302" s="77">
        <f t="shared" si="33"/>
        <v>0</v>
      </c>
      <c r="P302" s="77">
        <f t="shared" si="31"/>
        <v>0</v>
      </c>
      <c r="Q302" s="61">
        <f t="shared" si="28"/>
        <v>3587.0843761256397</v>
      </c>
      <c r="R302" s="61">
        <f t="shared" si="34"/>
        <v>-1130.8960632811909</v>
      </c>
      <c r="S302" s="62">
        <f t="shared" si="29"/>
        <v>3.1718957140217152</v>
      </c>
      <c r="T302" s="59"/>
      <c r="U302" s="59"/>
      <c r="V302" s="59"/>
    </row>
    <row r="303" spans="7:22" ht="17.5" thickBot="1" x14ac:dyDescent="0.45">
      <c r="G303" s="86" t="s">
        <v>46</v>
      </c>
      <c r="H303" s="82">
        <v>38712</v>
      </c>
      <c r="I303" s="83">
        <v>1645.19995117187</v>
      </c>
      <c r="J303" s="84">
        <v>2.1813909828417302</v>
      </c>
      <c r="K303" s="85">
        <f t="shared" si="30"/>
        <v>118.66093920423135</v>
      </c>
      <c r="L303" s="86"/>
      <c r="M303" s="82">
        <v>38712</v>
      </c>
      <c r="N303" s="77">
        <f t="shared" si="32"/>
        <v>3506.685336408686</v>
      </c>
      <c r="O303" s="77">
        <f t="shared" si="33"/>
        <v>0</v>
      </c>
      <c r="P303" s="77">
        <f t="shared" si="31"/>
        <v>0</v>
      </c>
      <c r="Q303" s="87">
        <f t="shared" si="28"/>
        <v>3506.685336408686</v>
      </c>
      <c r="R303" s="61">
        <f t="shared" si="34"/>
        <v>-1132.2016964592624</v>
      </c>
      <c r="S303" s="88">
        <f t="shared" si="29"/>
        <v>3.0972267109077412</v>
      </c>
      <c r="T303" s="86"/>
      <c r="U303" s="86"/>
      <c r="V303" s="86"/>
    </row>
    <row r="304" spans="7:22" ht="17.5" thickTop="1" x14ac:dyDescent="0.4">
      <c r="G304" s="59"/>
      <c r="H304" s="74">
        <v>38719</v>
      </c>
      <c r="I304" s="75">
        <v>1734.98999023437</v>
      </c>
      <c r="J304" s="70">
        <v>2.4194984316298589</v>
      </c>
      <c r="K304" s="76">
        <f t="shared" si="30"/>
        <v>118.7284098257052</v>
      </c>
      <c r="L304" s="59"/>
      <c r="M304" s="74">
        <v>38719</v>
      </c>
      <c r="N304" s="77">
        <f t="shared" si="32"/>
        <v>3698.0696195845721</v>
      </c>
      <c r="O304" s="77">
        <f t="shared" si="33"/>
        <v>0</v>
      </c>
      <c r="P304" s="77">
        <f t="shared" si="31"/>
        <v>0</v>
      </c>
      <c r="Q304" s="61">
        <f t="shared" si="28"/>
        <v>3698.0696195845721</v>
      </c>
      <c r="R304" s="61">
        <f t="shared" si="34"/>
        <v>-1133.5088370066237</v>
      </c>
      <c r="S304" s="62">
        <f t="shared" si="29"/>
        <v>3.2624973876255385</v>
      </c>
      <c r="T304" s="59"/>
      <c r="U304" s="59"/>
      <c r="V304" s="59"/>
    </row>
    <row r="305" spans="7:22" x14ac:dyDescent="0.4">
      <c r="G305" s="59"/>
      <c r="H305" s="74">
        <v>38726</v>
      </c>
      <c r="I305" s="75">
        <v>1746.78002929687</v>
      </c>
      <c r="J305" s="70">
        <v>2.4523815965831268</v>
      </c>
      <c r="K305" s="76">
        <f t="shared" si="30"/>
        <v>118.79591881098092</v>
      </c>
      <c r="L305" s="59"/>
      <c r="M305" s="74">
        <v>38726</v>
      </c>
      <c r="N305" s="77">
        <f t="shared" si="32"/>
        <v>3723.1996696229912</v>
      </c>
      <c r="O305" s="77">
        <f t="shared" si="33"/>
        <v>0</v>
      </c>
      <c r="P305" s="77">
        <f t="shared" si="31"/>
        <v>0</v>
      </c>
      <c r="Q305" s="61">
        <f t="shared" si="28"/>
        <v>3723.1996696229912</v>
      </c>
      <c r="R305" s="61">
        <f t="shared" si="34"/>
        <v>-1134.8174866635507</v>
      </c>
      <c r="S305" s="62">
        <f t="shared" si="29"/>
        <v>3.2808797127099973</v>
      </c>
      <c r="T305" s="59"/>
      <c r="U305" s="59"/>
      <c r="V305" s="59"/>
    </row>
    <row r="306" spans="7:22" x14ac:dyDescent="0.4">
      <c r="G306" s="59"/>
      <c r="H306" s="74">
        <v>38733</v>
      </c>
      <c r="I306" s="75">
        <v>1676.38000488281</v>
      </c>
      <c r="J306" s="70">
        <v>2.2547061922661462</v>
      </c>
      <c r="K306" s="76">
        <f t="shared" si="30"/>
        <v>118.86346618187218</v>
      </c>
      <c r="L306" s="59"/>
      <c r="M306" s="74">
        <v>38733</v>
      </c>
      <c r="N306" s="77">
        <f t="shared" si="32"/>
        <v>3573.144514856087</v>
      </c>
      <c r="O306" s="77">
        <f t="shared" si="33"/>
        <v>0</v>
      </c>
      <c r="P306" s="77">
        <f t="shared" si="31"/>
        <v>0</v>
      </c>
      <c r="Q306" s="61">
        <f t="shared" si="28"/>
        <v>3573.144514856087</v>
      </c>
      <c r="R306" s="61">
        <f t="shared" si="34"/>
        <v>-1136.1276471723288</v>
      </c>
      <c r="S306" s="62">
        <f t="shared" si="29"/>
        <v>3.145020300975133</v>
      </c>
      <c r="T306" s="59"/>
      <c r="U306" s="59"/>
      <c r="V306" s="59"/>
    </row>
    <row r="307" spans="7:22" x14ac:dyDescent="0.4">
      <c r="G307" s="59"/>
      <c r="H307" s="74">
        <v>38740</v>
      </c>
      <c r="I307" s="75">
        <v>1711.10998535156</v>
      </c>
      <c r="J307" s="70">
        <v>2.3481288074155642</v>
      </c>
      <c r="K307" s="76">
        <f t="shared" si="30"/>
        <v>118.93105196020504</v>
      </c>
      <c r="L307" s="59"/>
      <c r="M307" s="74">
        <v>38740</v>
      </c>
      <c r="N307" s="77">
        <f t="shared" si="32"/>
        <v>3647.1702362626415</v>
      </c>
      <c r="O307" s="77">
        <f t="shared" si="33"/>
        <v>0</v>
      </c>
      <c r="P307" s="77">
        <f t="shared" si="31"/>
        <v>0</v>
      </c>
      <c r="Q307" s="61">
        <f t="shared" si="28"/>
        <v>3647.1702362626415</v>
      </c>
      <c r="R307" s="61">
        <f t="shared" si="34"/>
        <v>-1137.4393202772546</v>
      </c>
      <c r="S307" s="62">
        <f t="shared" si="29"/>
        <v>3.2064745531863901</v>
      </c>
      <c r="T307" s="59"/>
      <c r="U307" s="59"/>
      <c r="V307" s="59"/>
    </row>
    <row r="308" spans="7:22" x14ac:dyDescent="0.4">
      <c r="G308" s="59"/>
      <c r="H308" s="74">
        <v>38747</v>
      </c>
      <c r="I308" s="75">
        <v>1664.53002929687</v>
      </c>
      <c r="J308" s="70">
        <v>2.2202869531846718</v>
      </c>
      <c r="K308" s="76">
        <f t="shared" si="30"/>
        <v>118.99867616781798</v>
      </c>
      <c r="L308" s="59"/>
      <c r="M308" s="74">
        <v>38747</v>
      </c>
      <c r="N308" s="77">
        <f t="shared" si="32"/>
        <v>3547.8867122440597</v>
      </c>
      <c r="O308" s="77">
        <f t="shared" si="33"/>
        <v>0</v>
      </c>
      <c r="P308" s="77">
        <f t="shared" si="31"/>
        <v>0</v>
      </c>
      <c r="Q308" s="61">
        <f t="shared" si="28"/>
        <v>3547.8867122440597</v>
      </c>
      <c r="R308" s="61">
        <f t="shared" si="34"/>
        <v>-1138.7525077246389</v>
      </c>
      <c r="S308" s="62">
        <f t="shared" si="29"/>
        <v>3.1155906908456812</v>
      </c>
      <c r="T308" s="59"/>
      <c r="U308" s="59"/>
      <c r="V308" s="59"/>
    </row>
    <row r="309" spans="7:22" x14ac:dyDescent="0.4">
      <c r="G309" s="59"/>
      <c r="H309" s="74">
        <v>38754</v>
      </c>
      <c r="I309" s="75">
        <v>1663.75</v>
      </c>
      <c r="J309" s="70">
        <v>2.218206018818262</v>
      </c>
      <c r="K309" s="76">
        <f t="shared" si="30"/>
        <v>119.06633882656187</v>
      </c>
      <c r="L309" s="59"/>
      <c r="M309" s="74">
        <v>38754</v>
      </c>
      <c r="N309" s="77">
        <f t="shared" si="32"/>
        <v>3546.2241074674457</v>
      </c>
      <c r="O309" s="77">
        <f t="shared" si="33"/>
        <v>0</v>
      </c>
      <c r="P309" s="77">
        <f t="shared" si="31"/>
        <v>0</v>
      </c>
      <c r="Q309" s="61">
        <f t="shared" si="28"/>
        <v>3546.2241074674457</v>
      </c>
      <c r="R309" s="61">
        <f t="shared" si="34"/>
        <v>-1140.0672112628081</v>
      </c>
      <c r="S309" s="62">
        <f t="shared" si="29"/>
        <v>3.1105395124375441</v>
      </c>
      <c r="T309" s="59"/>
      <c r="U309" s="59"/>
      <c r="V309" s="59"/>
    </row>
    <row r="310" spans="7:22" x14ac:dyDescent="0.4">
      <c r="G310" s="59"/>
      <c r="H310" s="74">
        <v>38761</v>
      </c>
      <c r="I310" s="75">
        <v>1675.2099609375</v>
      </c>
      <c r="J310" s="70">
        <v>2.2487641607590398</v>
      </c>
      <c r="K310" s="76">
        <f t="shared" si="30"/>
        <v>119.13403995830006</v>
      </c>
      <c r="L310" s="59"/>
      <c r="M310" s="74">
        <v>38761</v>
      </c>
      <c r="N310" s="77">
        <f t="shared" si="32"/>
        <v>3570.650607691156</v>
      </c>
      <c r="O310" s="77">
        <f t="shared" si="33"/>
        <v>0</v>
      </c>
      <c r="P310" s="77">
        <f t="shared" si="31"/>
        <v>0</v>
      </c>
      <c r="Q310" s="61">
        <f t="shared" si="28"/>
        <v>3570.650607691156</v>
      </c>
      <c r="R310" s="61">
        <f t="shared" si="34"/>
        <v>-1141.3834326421074</v>
      </c>
      <c r="S310" s="62">
        <f t="shared" si="29"/>
        <v>3.1283532821443805</v>
      </c>
      <c r="T310" s="59"/>
      <c r="U310" s="59"/>
      <c r="V310" s="59"/>
    </row>
    <row r="311" spans="7:22" x14ac:dyDescent="0.4">
      <c r="G311" s="59"/>
      <c r="H311" s="74">
        <v>38768</v>
      </c>
      <c r="I311" s="75">
        <v>1676.5</v>
      </c>
      <c r="J311" s="70">
        <v>2.2522275995844709</v>
      </c>
      <c r="K311" s="76">
        <f t="shared" si="30"/>
        <v>119.20177958490829</v>
      </c>
      <c r="L311" s="59"/>
      <c r="M311" s="74">
        <v>38768</v>
      </c>
      <c r="N311" s="77">
        <f t="shared" si="32"/>
        <v>3573.40028019184</v>
      </c>
      <c r="O311" s="77">
        <f t="shared" si="33"/>
        <v>0</v>
      </c>
      <c r="P311" s="77">
        <f t="shared" si="31"/>
        <v>0</v>
      </c>
      <c r="Q311" s="61">
        <f t="shared" si="28"/>
        <v>3573.40028019184</v>
      </c>
      <c r="R311" s="61">
        <f t="shared" si="34"/>
        <v>-1142.7011736149029</v>
      </c>
      <c r="S311" s="62">
        <f t="shared" si="29"/>
        <v>3.1271520172570479</v>
      </c>
      <c r="T311" s="59"/>
      <c r="U311" s="59"/>
      <c r="V311" s="59"/>
    </row>
    <row r="312" spans="7:22" x14ac:dyDescent="0.4">
      <c r="G312" s="59"/>
      <c r="H312" s="74">
        <v>38775</v>
      </c>
      <c r="I312" s="75">
        <v>1684.31994628906</v>
      </c>
      <c r="J312" s="70">
        <v>2.2732383945257051</v>
      </c>
      <c r="K312" s="76">
        <f t="shared" si="30"/>
        <v>119.26955772827475</v>
      </c>
      <c r="L312" s="59"/>
      <c r="M312" s="74">
        <v>38775</v>
      </c>
      <c r="N312" s="77">
        <f t="shared" si="32"/>
        <v>3590.0682183131712</v>
      </c>
      <c r="O312" s="77">
        <f t="shared" si="33"/>
        <v>0</v>
      </c>
      <c r="P312" s="77">
        <f t="shared" si="31"/>
        <v>0</v>
      </c>
      <c r="Q312" s="61">
        <f t="shared" si="28"/>
        <v>3590.0682183131712</v>
      </c>
      <c r="R312" s="61">
        <f t="shared" si="34"/>
        <v>-1144.0204359355835</v>
      </c>
      <c r="S312" s="62">
        <f t="shared" si="29"/>
        <v>3.1381154615277498</v>
      </c>
      <c r="T312" s="59"/>
      <c r="U312" s="59"/>
      <c r="V312" s="59"/>
    </row>
    <row r="313" spans="7:22" x14ac:dyDescent="0.4">
      <c r="G313" s="59"/>
      <c r="H313" s="74">
        <v>38782</v>
      </c>
      <c r="I313" s="75">
        <v>1648.22998046875</v>
      </c>
      <c r="J313" s="70">
        <v>2.1758209221023632</v>
      </c>
      <c r="K313" s="76">
        <f t="shared" si="30"/>
        <v>119.33737441030004</v>
      </c>
      <c r="L313" s="59"/>
      <c r="M313" s="74">
        <v>38782</v>
      </c>
      <c r="N313" s="77">
        <f t="shared" si="32"/>
        <v>3513.1437363719783</v>
      </c>
      <c r="O313" s="77">
        <f t="shared" si="33"/>
        <v>0</v>
      </c>
      <c r="P313" s="77">
        <f t="shared" si="31"/>
        <v>0</v>
      </c>
      <c r="Q313" s="61">
        <f t="shared" si="28"/>
        <v>3513.1437363719783</v>
      </c>
      <c r="R313" s="61">
        <f t="shared" si="34"/>
        <v>-1145.3412213605636</v>
      </c>
      <c r="S313" s="62">
        <f t="shared" si="29"/>
        <v>3.0673337088127113</v>
      </c>
      <c r="T313" s="59"/>
      <c r="U313" s="59"/>
      <c r="V313" s="59"/>
    </row>
    <row r="314" spans="7:22" x14ac:dyDescent="0.4">
      <c r="G314" s="59"/>
      <c r="H314" s="74">
        <v>38789</v>
      </c>
      <c r="I314" s="75">
        <v>1685.66003417968</v>
      </c>
      <c r="J314" s="70">
        <v>2.2746434104015929</v>
      </c>
      <c r="K314" s="76">
        <f t="shared" si="30"/>
        <v>119.40522965289729</v>
      </c>
      <c r="L314" s="59"/>
      <c r="M314" s="74">
        <v>38789</v>
      </c>
      <c r="N314" s="77">
        <f t="shared" si="32"/>
        <v>3592.9245681156303</v>
      </c>
      <c r="O314" s="77">
        <f t="shared" si="33"/>
        <v>0</v>
      </c>
      <c r="P314" s="77">
        <f t="shared" si="31"/>
        <v>0</v>
      </c>
      <c r="Q314" s="61">
        <f t="shared" si="28"/>
        <v>3592.9245681156303</v>
      </c>
      <c r="R314" s="61">
        <f t="shared" si="34"/>
        <v>-1146.6635316482859</v>
      </c>
      <c r="S314" s="62">
        <f t="shared" si="29"/>
        <v>3.1333730156665363</v>
      </c>
      <c r="T314" s="59"/>
      <c r="U314" s="59"/>
      <c r="V314" s="59"/>
    </row>
    <row r="315" spans="7:22" x14ac:dyDescent="0.4">
      <c r="G315" s="59"/>
      <c r="H315" s="74">
        <v>38796</v>
      </c>
      <c r="I315" s="75">
        <v>1679.81005859375</v>
      </c>
      <c r="J315" s="70">
        <v>2.258855400781941</v>
      </c>
      <c r="K315" s="76">
        <f t="shared" si="30"/>
        <v>119.47312347799202</v>
      </c>
      <c r="L315" s="59"/>
      <c r="M315" s="74">
        <v>38796</v>
      </c>
      <c r="N315" s="77">
        <f t="shared" si="32"/>
        <v>3580.4555526680442</v>
      </c>
      <c r="O315" s="77">
        <f t="shared" si="33"/>
        <v>0</v>
      </c>
      <c r="P315" s="77">
        <f t="shared" si="31"/>
        <v>0</v>
      </c>
      <c r="Q315" s="61">
        <f t="shared" si="28"/>
        <v>3580.4555526680442</v>
      </c>
      <c r="R315" s="61">
        <f t="shared" si="34"/>
        <v>-1147.9873685592227</v>
      </c>
      <c r="S315" s="62">
        <f t="shared" si="29"/>
        <v>3.118898039062644</v>
      </c>
      <c r="T315" s="59"/>
      <c r="U315" s="59"/>
      <c r="V315" s="59"/>
    </row>
    <row r="316" spans="7:22" x14ac:dyDescent="0.4">
      <c r="G316" s="59"/>
      <c r="H316" s="74">
        <v>38803</v>
      </c>
      <c r="I316" s="75">
        <v>1703.66003417968</v>
      </c>
      <c r="J316" s="70">
        <v>2.322997945809794</v>
      </c>
      <c r="K316" s="76">
        <f t="shared" si="30"/>
        <v>119.54105590752224</v>
      </c>
      <c r="L316" s="59"/>
      <c r="M316" s="74">
        <v>38803</v>
      </c>
      <c r="N316" s="77">
        <f t="shared" si="32"/>
        <v>3631.2909296088915</v>
      </c>
      <c r="O316" s="77">
        <f t="shared" si="33"/>
        <v>0</v>
      </c>
      <c r="P316" s="77">
        <f t="shared" si="31"/>
        <v>0</v>
      </c>
      <c r="Q316" s="61">
        <f t="shared" si="28"/>
        <v>3631.2909296088915</v>
      </c>
      <c r="R316" s="61">
        <f t="shared" si="34"/>
        <v>-1149.3127338558788</v>
      </c>
      <c r="S316" s="62">
        <f t="shared" si="29"/>
        <v>3.1595324950643477</v>
      </c>
      <c r="T316" s="59"/>
      <c r="U316" s="59"/>
      <c r="V316" s="59"/>
    </row>
    <row r="317" spans="7:22" x14ac:dyDescent="0.4">
      <c r="G317" s="64"/>
      <c r="H317" s="74">
        <v>38810</v>
      </c>
      <c r="I317" s="75">
        <v>1723.03002929687</v>
      </c>
      <c r="J317" s="70">
        <v>2.3758212297571051</v>
      </c>
      <c r="K317" s="76">
        <f t="shared" si="30"/>
        <v>119.60902696343844</v>
      </c>
      <c r="L317" s="59"/>
      <c r="M317" s="74">
        <v>38810</v>
      </c>
      <c r="N317" s="77">
        <f t="shared" si="32"/>
        <v>3672.5773870971598</v>
      </c>
      <c r="O317" s="77">
        <f t="shared" si="33"/>
        <v>0</v>
      </c>
      <c r="P317" s="77">
        <f t="shared" si="31"/>
        <v>0</v>
      </c>
      <c r="Q317" s="61">
        <f t="shared" si="28"/>
        <v>3672.5773870971598</v>
      </c>
      <c r="R317" s="61">
        <f t="shared" si="34"/>
        <v>-1150.6396293027942</v>
      </c>
      <c r="S317" s="62">
        <f t="shared" si="29"/>
        <v>3.1917702932954608</v>
      </c>
      <c r="T317" s="59"/>
      <c r="U317" s="59"/>
      <c r="V317" s="59"/>
    </row>
    <row r="318" spans="7:22" x14ac:dyDescent="0.4">
      <c r="G318" s="64"/>
      <c r="H318" s="74">
        <v>38817</v>
      </c>
      <c r="I318" s="75">
        <v>1712.06994628906</v>
      </c>
      <c r="J318" s="70">
        <v>2.3455963382031468</v>
      </c>
      <c r="K318" s="76">
        <f t="shared" si="30"/>
        <v>119.67703666770359</v>
      </c>
      <c r="L318" s="59"/>
      <c r="M318" s="74">
        <v>38817</v>
      </c>
      <c r="N318" s="77">
        <f t="shared" si="32"/>
        <v>3649.2163589486158</v>
      </c>
      <c r="O318" s="77">
        <f t="shared" si="33"/>
        <v>0</v>
      </c>
      <c r="P318" s="77">
        <f t="shared" si="31"/>
        <v>0</v>
      </c>
      <c r="Q318" s="61">
        <f t="shared" si="28"/>
        <v>3649.2163589486158</v>
      </c>
      <c r="R318" s="61">
        <f t="shared" si="34"/>
        <v>-1151.9680566665456</v>
      </c>
      <c r="S318" s="62">
        <f t="shared" si="29"/>
        <v>3.1678103727184652</v>
      </c>
      <c r="T318" s="59"/>
      <c r="U318" s="59"/>
      <c r="V318" s="59"/>
    </row>
    <row r="319" spans="7:22" x14ac:dyDescent="0.4">
      <c r="G319" s="64"/>
      <c r="H319" s="74">
        <v>38824</v>
      </c>
      <c r="I319" s="75">
        <v>1709.02001953125</v>
      </c>
      <c r="J319" s="70">
        <v>2.3372393232921458</v>
      </c>
      <c r="K319" s="76">
        <f t="shared" si="30"/>
        <v>119.74508504229314</v>
      </c>
      <c r="L319" s="59"/>
      <c r="M319" s="74">
        <v>38824</v>
      </c>
      <c r="N319" s="77">
        <f t="shared" si="32"/>
        <v>3642.7155482531653</v>
      </c>
      <c r="O319" s="77">
        <f t="shared" si="33"/>
        <v>0</v>
      </c>
      <c r="P319" s="77">
        <f t="shared" si="31"/>
        <v>0</v>
      </c>
      <c r="Q319" s="61">
        <f t="shared" si="28"/>
        <v>3642.7155482531653</v>
      </c>
      <c r="R319" s="61">
        <f t="shared" si="34"/>
        <v>-1153.2980177157499</v>
      </c>
      <c r="S319" s="62">
        <f t="shared" si="29"/>
        <v>3.1585206011781901</v>
      </c>
      <c r="T319" s="59"/>
      <c r="U319" s="59"/>
      <c r="V319" s="59"/>
    </row>
    <row r="320" spans="7:22" x14ac:dyDescent="0.4">
      <c r="G320" s="64"/>
      <c r="H320" s="74">
        <v>38831</v>
      </c>
      <c r="I320" s="75">
        <v>1700.7099609375</v>
      </c>
      <c r="J320" s="70">
        <v>2.3145098110544819</v>
      </c>
      <c r="K320" s="76">
        <f t="shared" si="30"/>
        <v>119.81317210919505</v>
      </c>
      <c r="L320" s="59"/>
      <c r="M320" s="74">
        <v>38831</v>
      </c>
      <c r="N320" s="77">
        <f t="shared" si="32"/>
        <v>3625.0029531399432</v>
      </c>
      <c r="O320" s="77">
        <f t="shared" si="33"/>
        <v>0</v>
      </c>
      <c r="P320" s="77">
        <f t="shared" si="31"/>
        <v>0</v>
      </c>
      <c r="Q320" s="61">
        <f t="shared" si="28"/>
        <v>3625.0029531399432</v>
      </c>
      <c r="R320" s="61">
        <f t="shared" si="34"/>
        <v>-1154.6295142210652</v>
      </c>
      <c r="S320" s="62">
        <f t="shared" si="29"/>
        <v>3.1395377551780657</v>
      </c>
      <c r="T320" s="59"/>
      <c r="U320" s="59"/>
      <c r="V320" s="59"/>
    </row>
    <row r="321" spans="1:22" x14ac:dyDescent="0.4">
      <c r="G321" s="64"/>
      <c r="H321" s="74">
        <v>38838</v>
      </c>
      <c r="I321" s="75">
        <v>1713.83996582031</v>
      </c>
      <c r="J321" s="70">
        <v>2.3502472687262239</v>
      </c>
      <c r="K321" s="76">
        <f t="shared" si="30"/>
        <v>119.88129789040977</v>
      </c>
      <c r="L321" s="59"/>
      <c r="M321" s="74">
        <v>38838</v>
      </c>
      <c r="N321" s="77">
        <f t="shared" si="32"/>
        <v>3652.9890927922866</v>
      </c>
      <c r="O321" s="77">
        <f t="shared" si="33"/>
        <v>0</v>
      </c>
      <c r="P321" s="77">
        <f t="shared" si="31"/>
        <v>0</v>
      </c>
      <c r="Q321" s="61">
        <f t="shared" si="28"/>
        <v>3652.9890927922866</v>
      </c>
      <c r="R321" s="61">
        <f t="shared" si="34"/>
        <v>-1155.9625479551942</v>
      </c>
      <c r="S321" s="62">
        <f t="shared" si="29"/>
        <v>3.1601275484695708</v>
      </c>
      <c r="T321" s="59"/>
      <c r="U321" s="59"/>
      <c r="V321" s="59"/>
    </row>
    <row r="322" spans="1:22" x14ac:dyDescent="0.4">
      <c r="G322" s="64"/>
      <c r="H322" s="74">
        <v>38845</v>
      </c>
      <c r="I322" s="75">
        <v>1635.81005859375</v>
      </c>
      <c r="J322" s="70">
        <v>2.1362371160916909</v>
      </c>
      <c r="K322" s="76">
        <f t="shared" si="30"/>
        <v>119.94946240795025</v>
      </c>
      <c r="L322" s="59"/>
      <c r="M322" s="74">
        <v>38845</v>
      </c>
      <c r="N322" s="77">
        <f t="shared" si="32"/>
        <v>3486.6711134622938</v>
      </c>
      <c r="O322" s="77">
        <f t="shared" si="33"/>
        <v>0</v>
      </c>
      <c r="P322" s="77">
        <f t="shared" si="31"/>
        <v>0</v>
      </c>
      <c r="Q322" s="61">
        <f t="shared" ref="Q322:Q385" si="35">SUM(N322:P322)</f>
        <v>3486.6711134622938</v>
      </c>
      <c r="R322" s="61">
        <f t="shared" si="34"/>
        <v>-1157.2971206928862</v>
      </c>
      <c r="S322" s="62">
        <f t="shared" ref="S322:S385" si="36">Q322/-R322</f>
        <v>3.0127709221075278</v>
      </c>
      <c r="T322" s="59"/>
      <c r="U322" s="59"/>
      <c r="V322" s="59"/>
    </row>
    <row r="323" spans="1:22" x14ac:dyDescent="0.4">
      <c r="G323" s="64"/>
      <c r="H323" s="74">
        <v>38852</v>
      </c>
      <c r="I323" s="75">
        <v>1600.85998535156</v>
      </c>
      <c r="J323" s="70">
        <v>2.0449531148986999</v>
      </c>
      <c r="K323" s="76">
        <f t="shared" ref="K323:K386" si="37">K322*(1+Tbill_YTM)^(1/52)</f>
        <v>120.01766568384198</v>
      </c>
      <c r="L323" s="59"/>
      <c r="M323" s="74">
        <v>38852</v>
      </c>
      <c r="N323" s="77">
        <f t="shared" si="32"/>
        <v>3412.1762721164141</v>
      </c>
      <c r="O323" s="77">
        <f t="shared" si="33"/>
        <v>0</v>
      </c>
      <c r="P323" s="77">
        <f t="shared" ref="P323:P386" si="38">IF(YEAR(M323)&lt;&gt;YEAR(M322), Q322*$C$7, P322)*(1+Tbill_YTM)^(1/52)</f>
        <v>0</v>
      </c>
      <c r="Q323" s="61">
        <f t="shared" si="35"/>
        <v>3412.1762721164141</v>
      </c>
      <c r="R323" s="61">
        <f t="shared" si="34"/>
        <v>-1158.6332342109395</v>
      </c>
      <c r="S323" s="62">
        <f t="shared" si="36"/>
        <v>2.9450012060461899</v>
      </c>
      <c r="T323" s="59"/>
      <c r="U323" s="59"/>
      <c r="V323" s="59"/>
    </row>
    <row r="324" spans="1:22" x14ac:dyDescent="0.4">
      <c r="G324" s="64"/>
      <c r="H324" s="74">
        <v>38859</v>
      </c>
      <c r="I324" s="75">
        <v>1606.36999511718</v>
      </c>
      <c r="J324" s="70">
        <v>2.05903018814237</v>
      </c>
      <c r="K324" s="76">
        <f t="shared" si="37"/>
        <v>120.08590774012296</v>
      </c>
      <c r="L324" s="59"/>
      <c r="M324" s="74">
        <v>38859</v>
      </c>
      <c r="N324" s="77">
        <f t="shared" ref="N324:N387" si="39">IF(YEAR(M324)&lt;&gt;YEAR(M323), Q323*$C$5, N323)*(I324/I323)</f>
        <v>3423.9206624774797</v>
      </c>
      <c r="O324" s="77">
        <f t="shared" ref="O324:O387" si="40">IF(YEAR(M324)&lt;&gt;YEAR(M323), Q323*$C$6, O323)*(J324/J323)</f>
        <v>0</v>
      </c>
      <c r="P324" s="77">
        <f t="shared" si="38"/>
        <v>0</v>
      </c>
      <c r="Q324" s="61">
        <f t="shared" si="35"/>
        <v>3423.9206624774797</v>
      </c>
      <c r="R324" s="61">
        <f t="shared" ref="R324:R387" si="41">R323*EXP($C$20/52)</f>
        <v>-1159.9708902882035</v>
      </c>
      <c r="S324" s="62">
        <f t="shared" si="36"/>
        <v>2.9517298159325196</v>
      </c>
      <c r="T324" s="59"/>
      <c r="U324" s="59"/>
      <c r="V324" s="59"/>
    </row>
    <row r="325" spans="1:22" x14ac:dyDescent="0.4">
      <c r="G325" s="64"/>
      <c r="H325" s="74">
        <v>38866</v>
      </c>
      <c r="I325" s="75">
        <v>1612.90002441406</v>
      </c>
      <c r="J325" s="70">
        <v>2.075770450339248</v>
      </c>
      <c r="K325" s="76">
        <f t="shared" si="37"/>
        <v>120.15418859884372</v>
      </c>
      <c r="L325" s="59"/>
      <c r="M325" s="74">
        <v>38866</v>
      </c>
      <c r="N325" s="77">
        <f t="shared" si="39"/>
        <v>3437.8391882866845</v>
      </c>
      <c r="O325" s="77">
        <f t="shared" si="40"/>
        <v>0</v>
      </c>
      <c r="P325" s="77">
        <f t="shared" si="38"/>
        <v>0</v>
      </c>
      <c r="Q325" s="61">
        <f t="shared" si="35"/>
        <v>3437.8391882866845</v>
      </c>
      <c r="R325" s="61">
        <f t="shared" si="41"/>
        <v>-1161.3100907055816</v>
      </c>
      <c r="S325" s="62">
        <f t="shared" si="36"/>
        <v>2.9603111311966157</v>
      </c>
      <c r="T325" s="59"/>
      <c r="U325" s="59"/>
      <c r="V325" s="59"/>
    </row>
    <row r="326" spans="1:22" ht="17.5" customHeight="1" thickBot="1" x14ac:dyDescent="0.45">
      <c r="G326" s="65" t="s">
        <v>45</v>
      </c>
      <c r="H326" s="79">
        <v>38873</v>
      </c>
      <c r="I326" s="80">
        <v>1550.96997070312</v>
      </c>
      <c r="J326" s="70">
        <v>1.9163649403445511</v>
      </c>
      <c r="K326" s="76">
        <f t="shared" si="37"/>
        <v>120.22250828206732</v>
      </c>
      <c r="L326" s="59"/>
      <c r="M326" s="79">
        <v>38873</v>
      </c>
      <c r="N326" s="77">
        <f t="shared" si="39"/>
        <v>3305.8374756216272</v>
      </c>
      <c r="O326" s="77">
        <f t="shared" si="40"/>
        <v>0</v>
      </c>
      <c r="P326" s="77">
        <f t="shared" si="38"/>
        <v>0</v>
      </c>
      <c r="Q326" s="61">
        <f t="shared" si="35"/>
        <v>3305.8374756216272</v>
      </c>
      <c r="R326" s="61">
        <f t="shared" si="41"/>
        <v>-1162.650837246033</v>
      </c>
      <c r="S326" s="62">
        <f t="shared" si="36"/>
        <v>2.8433622285536324</v>
      </c>
      <c r="T326" s="59"/>
      <c r="U326" s="59"/>
      <c r="V326" s="59"/>
    </row>
    <row r="327" spans="1:22" ht="17.5" customHeight="1" thickBot="1" x14ac:dyDescent="0.45">
      <c r="G327" s="66" t="s">
        <v>47</v>
      </c>
      <c r="H327" s="90">
        <v>38880</v>
      </c>
      <c r="I327" s="91">
        <v>1562.83996582031</v>
      </c>
      <c r="J327" s="70">
        <v>1.945697864790962</v>
      </c>
      <c r="K327" s="76">
        <f t="shared" si="37"/>
        <v>120.29086681186941</v>
      </c>
      <c r="L327" s="59"/>
      <c r="M327" s="90">
        <v>38880</v>
      </c>
      <c r="N327" s="77">
        <f t="shared" si="39"/>
        <v>3331.1379491543694</v>
      </c>
      <c r="O327" s="77">
        <f t="shared" si="40"/>
        <v>0</v>
      </c>
      <c r="P327" s="77">
        <f t="shared" si="38"/>
        <v>0</v>
      </c>
      <c r="Q327" s="61">
        <f t="shared" si="35"/>
        <v>3331.1379491543694</v>
      </c>
      <c r="R327" s="61">
        <f t="shared" si="41"/>
        <v>-1163.9931316945756</v>
      </c>
      <c r="S327" s="62">
        <f t="shared" si="36"/>
        <v>2.8618192482843954</v>
      </c>
      <c r="T327" s="59"/>
      <c r="U327" s="59"/>
      <c r="V327" s="59"/>
    </row>
    <row r="328" spans="1:22" ht="17.5" customHeight="1" thickBot="1" x14ac:dyDescent="0.45">
      <c r="A328" s="4"/>
      <c r="G328" s="68" t="s">
        <v>45</v>
      </c>
      <c r="H328" s="92">
        <v>38887</v>
      </c>
      <c r="I328" s="93">
        <v>1551.05004882812</v>
      </c>
      <c r="J328" s="70">
        <v>1.9163415431976301</v>
      </c>
      <c r="K328" s="76">
        <f t="shared" si="37"/>
        <v>120.35926421033813</v>
      </c>
      <c r="L328" s="76"/>
      <c r="M328" s="92">
        <v>38887</v>
      </c>
      <c r="N328" s="77">
        <f t="shared" si="39"/>
        <v>3306.0081593044856</v>
      </c>
      <c r="O328" s="77">
        <f t="shared" si="40"/>
        <v>0</v>
      </c>
      <c r="P328" s="77">
        <f t="shared" si="38"/>
        <v>0</v>
      </c>
      <c r="Q328" s="61">
        <f t="shared" si="35"/>
        <v>3306.0081593044856</v>
      </c>
      <c r="R328" s="61">
        <f t="shared" si="41"/>
        <v>-1165.336975838288</v>
      </c>
      <c r="S328" s="62">
        <f t="shared" si="36"/>
        <v>2.8369546559065464</v>
      </c>
      <c r="T328" s="59"/>
      <c r="U328" s="59"/>
      <c r="V328" s="59"/>
    </row>
    <row r="329" spans="1:22" ht="17.5" customHeight="1" thickTop="1" thickBot="1" x14ac:dyDescent="0.45">
      <c r="G329" s="66" t="s">
        <v>47</v>
      </c>
      <c r="H329" s="90">
        <v>38894</v>
      </c>
      <c r="I329" s="91">
        <v>1575.22998046875</v>
      </c>
      <c r="J329" s="70">
        <v>1.96837770938873</v>
      </c>
      <c r="K329" s="76">
        <f t="shared" si="37"/>
        <v>120.42770049957421</v>
      </c>
      <c r="L329" s="59"/>
      <c r="M329" s="90">
        <v>38894</v>
      </c>
      <c r="N329" s="77">
        <f t="shared" si="39"/>
        <v>3357.5468258715277</v>
      </c>
      <c r="O329" s="77">
        <f t="shared" si="40"/>
        <v>0</v>
      </c>
      <c r="P329" s="77">
        <f t="shared" si="38"/>
        <v>0</v>
      </c>
      <c r="Q329" s="61">
        <f t="shared" si="35"/>
        <v>3357.5468258715277</v>
      </c>
      <c r="R329" s="61">
        <f t="shared" si="41"/>
        <v>-1166.6823714663119</v>
      </c>
      <c r="S329" s="62">
        <f t="shared" si="36"/>
        <v>2.8778585397255037</v>
      </c>
      <c r="T329" s="59"/>
      <c r="U329" s="59"/>
      <c r="V329" s="59"/>
    </row>
    <row r="330" spans="1:22" ht="17.5" customHeight="1" thickBot="1" x14ac:dyDescent="0.45">
      <c r="G330" s="65" t="s">
        <v>45</v>
      </c>
      <c r="H330" s="79">
        <v>38901</v>
      </c>
      <c r="I330" s="80">
        <v>1533.7099609375</v>
      </c>
      <c r="J330" s="70">
        <v>1.85994660854339</v>
      </c>
      <c r="K330" s="76">
        <f t="shared" si="37"/>
        <v>120.49617570169096</v>
      </c>
      <c r="L330" s="59"/>
      <c r="M330" s="79">
        <v>38901</v>
      </c>
      <c r="N330" s="77">
        <f t="shared" si="39"/>
        <v>3269.048377063571</v>
      </c>
      <c r="O330" s="77">
        <f t="shared" si="40"/>
        <v>0</v>
      </c>
      <c r="P330" s="77">
        <f t="shared" si="38"/>
        <v>0</v>
      </c>
      <c r="Q330" s="61">
        <f t="shared" si="35"/>
        <v>3269.048377063571</v>
      </c>
      <c r="R330" s="61">
        <f t="shared" si="41"/>
        <v>-1168.0293203698548</v>
      </c>
      <c r="S330" s="62">
        <f t="shared" si="36"/>
        <v>2.7987725308371809</v>
      </c>
      <c r="T330" s="59"/>
      <c r="U330" s="59"/>
      <c r="V330" s="59"/>
    </row>
    <row r="331" spans="1:22" x14ac:dyDescent="0.4">
      <c r="G331" s="64"/>
      <c r="H331" s="74">
        <v>38908</v>
      </c>
      <c r="I331" s="75">
        <v>1462.17004394531</v>
      </c>
      <c r="J331" s="70">
        <v>1.6932135820388701</v>
      </c>
      <c r="K331" s="76">
        <f t="shared" si="37"/>
        <v>120.56468983881423</v>
      </c>
      <c r="L331" s="59"/>
      <c r="M331" s="74">
        <v>38908</v>
      </c>
      <c r="N331" s="77">
        <f t="shared" si="39"/>
        <v>3116.5635817013326</v>
      </c>
      <c r="O331" s="77">
        <f t="shared" si="40"/>
        <v>0</v>
      </c>
      <c r="P331" s="77">
        <f t="shared" si="38"/>
        <v>0</v>
      </c>
      <c r="Q331" s="61">
        <f t="shared" si="35"/>
        <v>3116.5635817013326</v>
      </c>
      <c r="R331" s="61">
        <f t="shared" si="41"/>
        <v>-1169.3778243421918</v>
      </c>
      <c r="S331" s="62">
        <f t="shared" si="36"/>
        <v>2.6651468129682447</v>
      </c>
      <c r="T331" s="59"/>
      <c r="U331" s="59"/>
      <c r="V331" s="59"/>
    </row>
    <row r="332" spans="1:22" x14ac:dyDescent="0.4">
      <c r="G332" s="64"/>
      <c r="H332" s="74">
        <v>38915</v>
      </c>
      <c r="I332" s="75">
        <v>1451.88000488281</v>
      </c>
      <c r="J332" s="70">
        <v>1.66188251972198</v>
      </c>
      <c r="K332" s="76">
        <f t="shared" si="37"/>
        <v>120.63324293308247</v>
      </c>
      <c r="L332" s="59"/>
      <c r="M332" s="74">
        <v>38915</v>
      </c>
      <c r="N332" s="77">
        <f t="shared" si="39"/>
        <v>3094.6307284540185</v>
      </c>
      <c r="O332" s="77">
        <f t="shared" si="40"/>
        <v>0</v>
      </c>
      <c r="P332" s="77">
        <f t="shared" si="38"/>
        <v>0</v>
      </c>
      <c r="Q332" s="61">
        <f t="shared" si="35"/>
        <v>3094.6307284540185</v>
      </c>
      <c r="R332" s="61">
        <f t="shared" si="41"/>
        <v>-1170.7278851786691</v>
      </c>
      <c r="S332" s="62">
        <f t="shared" si="36"/>
        <v>2.6433390437110291</v>
      </c>
      <c r="T332" s="59"/>
      <c r="U332" s="59"/>
      <c r="V332" s="59"/>
    </row>
    <row r="333" spans="1:22" x14ac:dyDescent="0.4">
      <c r="G333" s="64"/>
      <c r="H333" s="74">
        <v>38922</v>
      </c>
      <c r="I333" s="75">
        <v>1510.30004882812</v>
      </c>
      <c r="J333" s="70">
        <v>1.79483318328857</v>
      </c>
      <c r="K333" s="76">
        <f t="shared" si="37"/>
        <v>120.70183500664673</v>
      </c>
      <c r="L333" s="59"/>
      <c r="M333" s="74">
        <v>38922</v>
      </c>
      <c r="N333" s="77">
        <f t="shared" si="39"/>
        <v>3219.1509798127963</v>
      </c>
      <c r="O333" s="77">
        <f t="shared" si="40"/>
        <v>0</v>
      </c>
      <c r="P333" s="77">
        <f t="shared" si="38"/>
        <v>0</v>
      </c>
      <c r="Q333" s="61">
        <f t="shared" si="35"/>
        <v>3219.1509798127963</v>
      </c>
      <c r="R333" s="61">
        <f t="shared" si="41"/>
        <v>-1172.0795046767048</v>
      </c>
      <c r="S333" s="62">
        <f t="shared" si="36"/>
        <v>2.7465295374316234</v>
      </c>
      <c r="T333" s="59"/>
      <c r="U333" s="59"/>
      <c r="V333" s="59"/>
    </row>
    <row r="334" spans="1:22" x14ac:dyDescent="0.4">
      <c r="G334" s="64"/>
      <c r="H334" s="74">
        <v>38929</v>
      </c>
      <c r="I334" s="75">
        <v>1503.83996582031</v>
      </c>
      <c r="J334" s="70">
        <v>1.7749456167221001</v>
      </c>
      <c r="K334" s="76">
        <f t="shared" si="37"/>
        <v>120.77046608167063</v>
      </c>
      <c r="L334" s="59"/>
      <c r="M334" s="74">
        <v>38929</v>
      </c>
      <c r="N334" s="77">
        <f t="shared" si="39"/>
        <v>3205.3815420375677</v>
      </c>
      <c r="O334" s="77">
        <f t="shared" si="40"/>
        <v>0</v>
      </c>
      <c r="P334" s="77">
        <f t="shared" si="38"/>
        <v>0</v>
      </c>
      <c r="Q334" s="61">
        <f t="shared" si="35"/>
        <v>3205.3815420375677</v>
      </c>
      <c r="R334" s="61">
        <f t="shared" si="41"/>
        <v>-1173.4326846357926</v>
      </c>
      <c r="S334" s="62">
        <f t="shared" si="36"/>
        <v>2.7316279698076134</v>
      </c>
      <c r="T334" s="59"/>
      <c r="U334" s="59"/>
      <c r="V334" s="59"/>
    </row>
    <row r="335" spans="1:22" x14ac:dyDescent="0.4">
      <c r="E335" s="4"/>
      <c r="F335" s="4"/>
      <c r="G335" s="64"/>
      <c r="H335" s="74">
        <v>38936</v>
      </c>
      <c r="I335" s="75">
        <v>1486.73999023437</v>
      </c>
      <c r="J335" s="70">
        <v>1.73544120788574</v>
      </c>
      <c r="K335" s="76">
        <f t="shared" si="37"/>
        <v>120.83913618033041</v>
      </c>
      <c r="L335" s="59"/>
      <c r="M335" s="74">
        <v>38936</v>
      </c>
      <c r="N335" s="77">
        <f t="shared" si="39"/>
        <v>3168.9335506566717</v>
      </c>
      <c r="O335" s="77">
        <f t="shared" si="40"/>
        <v>0</v>
      </c>
      <c r="P335" s="77">
        <f t="shared" si="38"/>
        <v>0</v>
      </c>
      <c r="Q335" s="61">
        <f t="shared" si="35"/>
        <v>3168.9335506566717</v>
      </c>
      <c r="R335" s="61">
        <f t="shared" si="41"/>
        <v>-1174.7874268575038</v>
      </c>
      <c r="S335" s="62">
        <f t="shared" si="36"/>
        <v>2.6974527290723622</v>
      </c>
      <c r="T335" s="59"/>
      <c r="U335" s="59"/>
      <c r="V335" s="59"/>
    </row>
    <row r="336" spans="1:22" ht="17.5" customHeight="1" thickBot="1" x14ac:dyDescent="0.45">
      <c r="B336" s="27"/>
      <c r="C336" s="4"/>
      <c r="D336" s="4"/>
      <c r="G336" s="66" t="s">
        <v>47</v>
      </c>
      <c r="H336" s="90">
        <v>38943</v>
      </c>
      <c r="I336" s="91">
        <v>1576.4599609375</v>
      </c>
      <c r="J336" s="70">
        <v>1.9397712945938099</v>
      </c>
      <c r="K336" s="76">
        <f t="shared" si="37"/>
        <v>120.9078453248149</v>
      </c>
      <c r="L336" s="59"/>
      <c r="M336" s="90">
        <v>38943</v>
      </c>
      <c r="N336" s="77">
        <f t="shared" si="39"/>
        <v>3360.1684856100678</v>
      </c>
      <c r="O336" s="77">
        <f t="shared" si="40"/>
        <v>0</v>
      </c>
      <c r="P336" s="77">
        <f t="shared" si="38"/>
        <v>0</v>
      </c>
      <c r="Q336" s="61">
        <f t="shared" si="35"/>
        <v>3360.1684856100678</v>
      </c>
      <c r="R336" s="61">
        <f t="shared" si="41"/>
        <v>-1176.1437331454893</v>
      </c>
      <c r="S336" s="62">
        <f t="shared" si="36"/>
        <v>2.8569369464934389</v>
      </c>
      <c r="T336" s="59"/>
      <c r="U336" s="59"/>
      <c r="V336" s="59"/>
    </row>
    <row r="337" spans="7:22" ht="17.5" customHeight="1" thickBot="1" x14ac:dyDescent="0.45">
      <c r="G337" s="65" t="s">
        <v>45</v>
      </c>
      <c r="H337" s="79">
        <v>38950</v>
      </c>
      <c r="I337" s="80">
        <v>1557.69995117187</v>
      </c>
      <c r="J337" s="70">
        <v>1.8989055156707699</v>
      </c>
      <c r="K337" s="76">
        <f t="shared" si="37"/>
        <v>120.97659353732557</v>
      </c>
      <c r="L337" s="59"/>
      <c r="M337" s="79">
        <v>38950</v>
      </c>
      <c r="N337" s="77">
        <f t="shared" si="39"/>
        <v>3320.1821902608858</v>
      </c>
      <c r="O337" s="77">
        <f t="shared" si="40"/>
        <v>0</v>
      </c>
      <c r="P337" s="77">
        <f t="shared" si="38"/>
        <v>0</v>
      </c>
      <c r="Q337" s="61">
        <f t="shared" si="35"/>
        <v>3320.1821902608858</v>
      </c>
      <c r="R337" s="61">
        <f t="shared" si="41"/>
        <v>-1177.5016053054826</v>
      </c>
      <c r="S337" s="62">
        <f t="shared" si="36"/>
        <v>2.8196837909189276</v>
      </c>
      <c r="T337" s="59"/>
      <c r="U337" s="59"/>
      <c r="V337" s="59"/>
    </row>
    <row r="338" spans="7:22" ht="17.5" customHeight="1" thickBot="1" x14ac:dyDescent="0.45">
      <c r="G338" s="66" t="s">
        <v>47</v>
      </c>
      <c r="H338" s="90">
        <v>38957</v>
      </c>
      <c r="I338" s="91">
        <v>1589.46997070312</v>
      </c>
      <c r="J338" s="70">
        <v>1.97110283374786</v>
      </c>
      <c r="K338" s="76">
        <f t="shared" si="37"/>
        <v>121.0453808400765</v>
      </c>
      <c r="L338" s="59"/>
      <c r="M338" s="90">
        <v>38957</v>
      </c>
      <c r="N338" s="77">
        <f t="shared" si="39"/>
        <v>3387.898859926659</v>
      </c>
      <c r="O338" s="77">
        <f t="shared" si="40"/>
        <v>0</v>
      </c>
      <c r="P338" s="77">
        <f t="shared" si="38"/>
        <v>0</v>
      </c>
      <c r="Q338" s="61">
        <f t="shared" si="35"/>
        <v>3387.898859926659</v>
      </c>
      <c r="R338" s="61">
        <f t="shared" si="41"/>
        <v>-1178.8610451453019</v>
      </c>
      <c r="S338" s="62">
        <f t="shared" si="36"/>
        <v>2.8738746384728318</v>
      </c>
      <c r="T338" s="59"/>
      <c r="U338" s="59"/>
      <c r="V338" s="59"/>
    </row>
    <row r="339" spans="7:22" ht="17.5" customHeight="1" thickBot="1" x14ac:dyDescent="0.45">
      <c r="G339" s="65" t="s">
        <v>45</v>
      </c>
      <c r="H339" s="79">
        <v>38964</v>
      </c>
      <c r="I339" s="80">
        <v>1574.7099609375</v>
      </c>
      <c r="J339" s="70">
        <v>1.93023586273193</v>
      </c>
      <c r="K339" s="76">
        <f t="shared" si="37"/>
        <v>121.11420725529442</v>
      </c>
      <c r="L339" s="59"/>
      <c r="M339" s="79">
        <v>38964</v>
      </c>
      <c r="N339" s="77">
        <f t="shared" si="39"/>
        <v>3356.4384226871116</v>
      </c>
      <c r="O339" s="77">
        <f t="shared" si="40"/>
        <v>0</v>
      </c>
      <c r="P339" s="77">
        <f t="shared" si="38"/>
        <v>0</v>
      </c>
      <c r="Q339" s="61">
        <f t="shared" si="35"/>
        <v>3356.4384226871116</v>
      </c>
      <c r="R339" s="61">
        <f t="shared" si="41"/>
        <v>-1180.2220544748525</v>
      </c>
      <c r="S339" s="62">
        <f t="shared" si="36"/>
        <v>2.8439041703729058</v>
      </c>
      <c r="T339" s="59"/>
      <c r="U339" s="59"/>
      <c r="V339" s="59"/>
    </row>
    <row r="340" spans="7:22" ht="17.5" customHeight="1" thickBot="1" x14ac:dyDescent="0.45">
      <c r="G340" s="66" t="s">
        <v>47</v>
      </c>
      <c r="H340" s="90">
        <v>38971</v>
      </c>
      <c r="I340" s="91">
        <v>1632.43994140625</v>
      </c>
      <c r="J340" s="70">
        <v>2.0732672214507999</v>
      </c>
      <c r="K340" s="76">
        <f t="shared" si="37"/>
        <v>121.18307280521866</v>
      </c>
      <c r="L340" s="59"/>
      <c r="M340" s="90">
        <v>38971</v>
      </c>
      <c r="N340" s="77">
        <f t="shared" si="39"/>
        <v>3479.4878282239447</v>
      </c>
      <c r="O340" s="77">
        <f t="shared" si="40"/>
        <v>0</v>
      </c>
      <c r="P340" s="77">
        <f t="shared" si="38"/>
        <v>0</v>
      </c>
      <c r="Q340" s="61">
        <f t="shared" si="35"/>
        <v>3479.4878282239447</v>
      </c>
      <c r="R340" s="61">
        <f t="shared" si="41"/>
        <v>-1181.5846351061291</v>
      </c>
      <c r="S340" s="62">
        <f t="shared" si="36"/>
        <v>2.944763942289601</v>
      </c>
      <c r="T340" s="59"/>
      <c r="U340" s="59"/>
      <c r="V340" s="59"/>
    </row>
    <row r="341" spans="7:22" x14ac:dyDescent="0.4">
      <c r="G341" s="64"/>
      <c r="H341" s="74">
        <v>38978</v>
      </c>
      <c r="I341" s="75">
        <v>1622.36999511718</v>
      </c>
      <c r="J341" s="70">
        <v>2.04411625862121</v>
      </c>
      <c r="K341" s="76">
        <f t="shared" si="37"/>
        <v>121.25197751210123</v>
      </c>
      <c r="L341" s="59"/>
      <c r="M341" s="74">
        <v>38978</v>
      </c>
      <c r="N341" s="77">
        <f t="shared" si="39"/>
        <v>3458.0240949159343</v>
      </c>
      <c r="O341" s="77">
        <f t="shared" si="40"/>
        <v>0</v>
      </c>
      <c r="P341" s="77">
        <f t="shared" si="38"/>
        <v>0</v>
      </c>
      <c r="Q341" s="61">
        <f t="shared" si="35"/>
        <v>3458.0240949159343</v>
      </c>
      <c r="R341" s="61">
        <f t="shared" si="41"/>
        <v>-1182.9487888532187</v>
      </c>
      <c r="S341" s="62">
        <f t="shared" si="36"/>
        <v>2.9232238347935859</v>
      </c>
      <c r="T341" s="59"/>
      <c r="U341" s="59"/>
      <c r="V341" s="59"/>
    </row>
    <row r="342" spans="7:22" x14ac:dyDescent="0.4">
      <c r="G342" s="64"/>
      <c r="H342" s="74">
        <v>38985</v>
      </c>
      <c r="I342" s="75">
        <v>1654.13000488281</v>
      </c>
      <c r="J342" s="70">
        <v>2.1223056316375701</v>
      </c>
      <c r="K342" s="76">
        <f t="shared" si="37"/>
        <v>121.32092139820678</v>
      </c>
      <c r="L342" s="59"/>
      <c r="M342" s="74">
        <v>38985</v>
      </c>
      <c r="N342" s="77">
        <f t="shared" si="39"/>
        <v>3525.7194291213614</v>
      </c>
      <c r="O342" s="77">
        <f t="shared" si="40"/>
        <v>0</v>
      </c>
      <c r="P342" s="77">
        <f t="shared" si="38"/>
        <v>0</v>
      </c>
      <c r="Q342" s="61">
        <f t="shared" si="35"/>
        <v>3525.7194291213614</v>
      </c>
      <c r="R342" s="61">
        <f t="shared" si="41"/>
        <v>-1184.3145175323027</v>
      </c>
      <c r="S342" s="62">
        <f t="shared" si="36"/>
        <v>2.97701275879631</v>
      </c>
      <c r="T342" s="59"/>
      <c r="U342" s="59"/>
      <c r="V342" s="59"/>
    </row>
    <row r="343" spans="7:22" x14ac:dyDescent="0.4">
      <c r="G343" s="64"/>
      <c r="H343" s="74">
        <v>38992</v>
      </c>
      <c r="I343" s="75">
        <v>1684.88000488281</v>
      </c>
      <c r="J343" s="70">
        <v>2.1972277164459202</v>
      </c>
      <c r="K343" s="76">
        <f t="shared" si="37"/>
        <v>121.38990448581261</v>
      </c>
      <c r="L343" s="59"/>
      <c r="M343" s="74">
        <v>38992</v>
      </c>
      <c r="N343" s="77">
        <f t="shared" si="39"/>
        <v>3591.2619633390163</v>
      </c>
      <c r="O343" s="77">
        <f t="shared" si="40"/>
        <v>0</v>
      </c>
      <c r="P343" s="77">
        <f t="shared" si="38"/>
        <v>0</v>
      </c>
      <c r="Q343" s="61">
        <f t="shared" si="35"/>
        <v>3591.2619633390163</v>
      </c>
      <c r="R343" s="61">
        <f t="shared" si="41"/>
        <v>-1185.6818229616588</v>
      </c>
      <c r="S343" s="62">
        <f t="shared" si="36"/>
        <v>3.0288580745621725</v>
      </c>
      <c r="T343" s="59"/>
      <c r="U343" s="59"/>
      <c r="V343" s="59"/>
    </row>
    <row r="344" spans="7:22" x14ac:dyDescent="0.4">
      <c r="G344" s="64"/>
      <c r="H344" s="74">
        <v>38999</v>
      </c>
      <c r="I344" s="75">
        <v>1727.2099609375</v>
      </c>
      <c r="J344" s="70">
        <v>2.3032054901122998</v>
      </c>
      <c r="K344" s="76">
        <f t="shared" si="37"/>
        <v>121.4589267972087</v>
      </c>
      <c r="L344" s="59"/>
      <c r="M344" s="74">
        <v>38999</v>
      </c>
      <c r="N344" s="77">
        <f t="shared" si="39"/>
        <v>3681.4867631161333</v>
      </c>
      <c r="O344" s="77">
        <f t="shared" si="40"/>
        <v>0</v>
      </c>
      <c r="P344" s="77">
        <f t="shared" si="38"/>
        <v>0</v>
      </c>
      <c r="Q344" s="61">
        <f t="shared" si="35"/>
        <v>3681.4867631161333</v>
      </c>
      <c r="R344" s="61">
        <f t="shared" si="41"/>
        <v>-1187.0507069616644</v>
      </c>
      <c r="S344" s="62">
        <f t="shared" si="36"/>
        <v>3.1013727901642421</v>
      </c>
      <c r="T344" s="59"/>
      <c r="U344" s="59"/>
      <c r="V344" s="59"/>
    </row>
    <row r="345" spans="7:22" x14ac:dyDescent="0.4">
      <c r="G345" s="64"/>
      <c r="H345" s="74">
        <v>39006</v>
      </c>
      <c r="I345" s="75">
        <v>1709.57995605468</v>
      </c>
      <c r="J345" s="70">
        <v>2.2558014392852699</v>
      </c>
      <c r="K345" s="76">
        <f t="shared" si="37"/>
        <v>121.52798835469773</v>
      </c>
      <c r="L345" s="59"/>
      <c r="M345" s="74">
        <v>39006</v>
      </c>
      <c r="N345" s="77">
        <f t="shared" si="39"/>
        <v>3643.9090330904532</v>
      </c>
      <c r="O345" s="77">
        <f t="shared" si="40"/>
        <v>0</v>
      </c>
      <c r="P345" s="77">
        <f t="shared" si="38"/>
        <v>0</v>
      </c>
      <c r="Q345" s="61">
        <f t="shared" si="35"/>
        <v>3643.9090330904532</v>
      </c>
      <c r="R345" s="61">
        <f t="shared" si="41"/>
        <v>-1188.4211713547986</v>
      </c>
      <c r="S345" s="62">
        <f t="shared" si="36"/>
        <v>3.0661764708688266</v>
      </c>
      <c r="T345" s="59"/>
      <c r="U345" s="59"/>
      <c r="V345" s="59"/>
    </row>
    <row r="346" spans="7:22" x14ac:dyDescent="0.4">
      <c r="G346" s="64"/>
      <c r="H346" s="74">
        <v>39013</v>
      </c>
      <c r="I346" s="75">
        <v>1717.60998535156</v>
      </c>
      <c r="J346" s="70">
        <v>2.27269291877746</v>
      </c>
      <c r="K346" s="76">
        <f t="shared" si="37"/>
        <v>121.59708918059499</v>
      </c>
      <c r="L346" s="59"/>
      <c r="M346" s="74">
        <v>39013</v>
      </c>
      <c r="N346" s="77">
        <f t="shared" si="39"/>
        <v>3661.024755690763</v>
      </c>
      <c r="O346" s="77">
        <f t="shared" si="40"/>
        <v>0</v>
      </c>
      <c r="P346" s="77">
        <f t="shared" si="38"/>
        <v>0</v>
      </c>
      <c r="Q346" s="61">
        <f t="shared" si="35"/>
        <v>3661.024755690763</v>
      </c>
      <c r="R346" s="61">
        <f t="shared" si="41"/>
        <v>-1189.7932179656441</v>
      </c>
      <c r="S346" s="62">
        <f t="shared" si="36"/>
        <v>3.0770260751280203</v>
      </c>
      <c r="T346" s="59"/>
      <c r="U346" s="59"/>
      <c r="V346" s="59"/>
    </row>
    <row r="347" spans="7:22" x14ac:dyDescent="0.4">
      <c r="G347" s="64"/>
      <c r="H347" s="74">
        <v>39020</v>
      </c>
      <c r="I347" s="75">
        <v>1703.97998046875</v>
      </c>
      <c r="J347" s="70">
        <v>2.2394547462463299</v>
      </c>
      <c r="K347" s="76">
        <f t="shared" si="37"/>
        <v>121.66622929722853</v>
      </c>
      <c r="L347" s="59"/>
      <c r="M347" s="74">
        <v>39020</v>
      </c>
      <c r="N347" s="77">
        <f t="shared" si="39"/>
        <v>3631.972883774718</v>
      </c>
      <c r="O347" s="77">
        <f t="shared" si="40"/>
        <v>0</v>
      </c>
      <c r="P347" s="77">
        <f t="shared" si="38"/>
        <v>0</v>
      </c>
      <c r="Q347" s="61">
        <f t="shared" si="35"/>
        <v>3631.972883774718</v>
      </c>
      <c r="R347" s="61">
        <f t="shared" si="41"/>
        <v>-1191.1668486208903</v>
      </c>
      <c r="S347" s="62">
        <f t="shared" si="36"/>
        <v>3.0490882851380099</v>
      </c>
      <c r="T347" s="59"/>
      <c r="U347" s="59"/>
      <c r="V347" s="59"/>
    </row>
    <row r="348" spans="7:22" x14ac:dyDescent="0.4">
      <c r="G348" s="64"/>
      <c r="H348" s="74">
        <v>39027</v>
      </c>
      <c r="I348" s="75">
        <v>1751.10998535156</v>
      </c>
      <c r="J348" s="70">
        <v>2.3606908321380602</v>
      </c>
      <c r="K348" s="76">
        <f t="shared" si="37"/>
        <v>121.73540872693904</v>
      </c>
      <c r="L348" s="59"/>
      <c r="M348" s="74">
        <v>39027</v>
      </c>
      <c r="N348" s="77">
        <f t="shared" si="39"/>
        <v>3732.4288173587775</v>
      </c>
      <c r="O348" s="77">
        <f t="shared" si="40"/>
        <v>0</v>
      </c>
      <c r="P348" s="77">
        <f t="shared" si="38"/>
        <v>0</v>
      </c>
      <c r="Q348" s="61">
        <f t="shared" si="35"/>
        <v>3732.4288173587775</v>
      </c>
      <c r="R348" s="61">
        <f t="shared" si="41"/>
        <v>-1192.5420651493357</v>
      </c>
      <c r="S348" s="62">
        <f t="shared" si="36"/>
        <v>3.1298089404430236</v>
      </c>
      <c r="T348" s="59"/>
      <c r="U348" s="59"/>
      <c r="V348" s="59"/>
    </row>
    <row r="349" spans="7:22" x14ac:dyDescent="0.4">
      <c r="G349" s="59"/>
      <c r="H349" s="74">
        <v>39034</v>
      </c>
      <c r="I349" s="75">
        <v>1800.67004394531</v>
      </c>
      <c r="J349" s="70">
        <v>2.4955482482910099</v>
      </c>
      <c r="K349" s="76">
        <f t="shared" si="37"/>
        <v>121.80462749207996</v>
      </c>
      <c r="L349" s="59"/>
      <c r="M349" s="74">
        <v>39034</v>
      </c>
      <c r="N349" s="77">
        <f t="shared" si="39"/>
        <v>3838.0643242273904</v>
      </c>
      <c r="O349" s="77">
        <f t="shared" si="40"/>
        <v>0</v>
      </c>
      <c r="P349" s="77">
        <f t="shared" si="38"/>
        <v>0</v>
      </c>
      <c r="Q349" s="61">
        <f t="shared" si="35"/>
        <v>3838.0643242273904</v>
      </c>
      <c r="R349" s="61">
        <f t="shared" si="41"/>
        <v>-1193.9188693818903</v>
      </c>
      <c r="S349" s="62">
        <f t="shared" si="36"/>
        <v>3.214677665840405</v>
      </c>
      <c r="T349" s="59"/>
      <c r="U349" s="59"/>
      <c r="V349" s="59"/>
    </row>
    <row r="350" spans="7:22" x14ac:dyDescent="0.4">
      <c r="G350" s="59"/>
      <c r="H350" s="74">
        <v>39041</v>
      </c>
      <c r="I350" s="75">
        <v>1815.53002929687</v>
      </c>
      <c r="J350" s="70">
        <v>2.5274243354797301</v>
      </c>
      <c r="K350" s="76">
        <f t="shared" si="37"/>
        <v>121.87388561501741</v>
      </c>
      <c r="L350" s="59"/>
      <c r="M350" s="74">
        <v>39041</v>
      </c>
      <c r="N350" s="77">
        <f t="shared" si="39"/>
        <v>3869.7378558819751</v>
      </c>
      <c r="O350" s="77">
        <f t="shared" si="40"/>
        <v>0</v>
      </c>
      <c r="P350" s="77">
        <f t="shared" si="38"/>
        <v>0</v>
      </c>
      <c r="Q350" s="61">
        <f t="shared" si="35"/>
        <v>3869.7378558819751</v>
      </c>
      <c r="R350" s="61">
        <f t="shared" si="41"/>
        <v>-1195.2972631515775</v>
      </c>
      <c r="S350" s="62">
        <f t="shared" si="36"/>
        <v>3.2374690172709344</v>
      </c>
      <c r="T350" s="59"/>
      <c r="U350" s="59"/>
      <c r="V350" s="59"/>
    </row>
    <row r="351" spans="7:22" x14ac:dyDescent="0.4">
      <c r="G351" s="59"/>
      <c r="H351" s="74">
        <v>39048</v>
      </c>
      <c r="I351" s="75">
        <v>1775.11999511718</v>
      </c>
      <c r="J351" s="70">
        <v>2.4198100566864</v>
      </c>
      <c r="K351" s="76">
        <f t="shared" si="37"/>
        <v>121.94318311813025</v>
      </c>
      <c r="L351" s="59"/>
      <c r="M351" s="74">
        <v>39048</v>
      </c>
      <c r="N351" s="77">
        <f t="shared" si="39"/>
        <v>3783.6053014768058</v>
      </c>
      <c r="O351" s="77">
        <f t="shared" si="40"/>
        <v>0</v>
      </c>
      <c r="P351" s="77">
        <f t="shared" si="38"/>
        <v>0</v>
      </c>
      <c r="Q351" s="61">
        <f t="shared" si="35"/>
        <v>3783.6053014768058</v>
      </c>
      <c r="R351" s="61">
        <f t="shared" si="41"/>
        <v>-1196.6772482935371</v>
      </c>
      <c r="S351" s="62">
        <f t="shared" si="36"/>
        <v>3.1617592018835743</v>
      </c>
      <c r="T351" s="59"/>
      <c r="U351" s="59"/>
      <c r="V351" s="59"/>
    </row>
    <row r="352" spans="7:22" x14ac:dyDescent="0.4">
      <c r="G352" s="59"/>
      <c r="H352" s="74">
        <v>39055</v>
      </c>
      <c r="I352" s="75">
        <v>1786.2099609375</v>
      </c>
      <c r="J352" s="70">
        <v>2.4383358955383301</v>
      </c>
      <c r="K352" s="76">
        <f t="shared" si="37"/>
        <v>122.01252002381004</v>
      </c>
      <c r="L352" s="59"/>
      <c r="M352" s="74">
        <v>39055</v>
      </c>
      <c r="N352" s="77">
        <f t="shared" si="39"/>
        <v>3807.2431702329341</v>
      </c>
      <c r="O352" s="77">
        <f t="shared" si="40"/>
        <v>0</v>
      </c>
      <c r="P352" s="77">
        <f t="shared" si="38"/>
        <v>0</v>
      </c>
      <c r="Q352" s="61">
        <f t="shared" si="35"/>
        <v>3807.2431702329341</v>
      </c>
      <c r="R352" s="61">
        <f t="shared" si="41"/>
        <v>-1198.0588266450277</v>
      </c>
      <c r="S352" s="62">
        <f t="shared" si="36"/>
        <v>3.1778432624168467</v>
      </c>
      <c r="T352" s="59"/>
      <c r="U352" s="59"/>
      <c r="V352" s="59"/>
    </row>
    <row r="353" spans="7:22" x14ac:dyDescent="0.4">
      <c r="G353" s="59"/>
      <c r="H353" s="74">
        <v>39062</v>
      </c>
      <c r="I353" s="75">
        <v>1808.56005859375</v>
      </c>
      <c r="J353" s="70">
        <v>2.4996352195739702</v>
      </c>
      <c r="K353" s="76">
        <f t="shared" si="37"/>
        <v>122.08189635446108</v>
      </c>
      <c r="L353" s="59"/>
      <c r="M353" s="74">
        <v>39062</v>
      </c>
      <c r="N353" s="77">
        <f t="shared" si="39"/>
        <v>3854.8816105712335</v>
      </c>
      <c r="O353" s="77">
        <f t="shared" si="40"/>
        <v>0</v>
      </c>
      <c r="P353" s="77">
        <f t="shared" si="38"/>
        <v>0</v>
      </c>
      <c r="Q353" s="61">
        <f t="shared" si="35"/>
        <v>3854.8816105712335</v>
      </c>
      <c r="R353" s="61">
        <f t="shared" si="41"/>
        <v>-1199.442000045429</v>
      </c>
      <c r="S353" s="62">
        <f t="shared" si="36"/>
        <v>3.2138958035696845</v>
      </c>
      <c r="T353" s="59"/>
      <c r="U353" s="59"/>
      <c r="V353" s="59"/>
    </row>
    <row r="354" spans="7:22" x14ac:dyDescent="0.4">
      <c r="G354" s="59"/>
      <c r="H354" s="74">
        <v>39069</v>
      </c>
      <c r="I354" s="75">
        <v>1748.60998535156</v>
      </c>
      <c r="J354" s="70">
        <v>2.1958644390106201</v>
      </c>
      <c r="K354" s="76">
        <f t="shared" si="37"/>
        <v>122.15131213250042</v>
      </c>
      <c r="L354" s="59"/>
      <c r="M354" s="74">
        <v>39069</v>
      </c>
      <c r="N354" s="77">
        <f t="shared" si="39"/>
        <v>3727.1001560402683</v>
      </c>
      <c r="O354" s="77">
        <f t="shared" si="40"/>
        <v>0</v>
      </c>
      <c r="P354" s="77">
        <f t="shared" si="38"/>
        <v>0</v>
      </c>
      <c r="Q354" s="61">
        <f t="shared" si="35"/>
        <v>3727.1001560402683</v>
      </c>
      <c r="R354" s="61">
        <f t="shared" si="41"/>
        <v>-1200.8267703362444</v>
      </c>
      <c r="S354" s="62">
        <f t="shared" si="36"/>
        <v>3.1037783701279746</v>
      </c>
      <c r="T354" s="59"/>
      <c r="U354" s="59"/>
      <c r="V354" s="59"/>
    </row>
    <row r="355" spans="7:22" ht="17.5" thickBot="1" x14ac:dyDescent="0.45">
      <c r="G355" s="86" t="s">
        <v>46</v>
      </c>
      <c r="H355" s="82">
        <v>39076</v>
      </c>
      <c r="I355" s="83">
        <v>1756.90002441406</v>
      </c>
      <c r="J355" s="84">
        <v>2.3505425453186</v>
      </c>
      <c r="K355" s="85">
        <f t="shared" si="37"/>
        <v>122.22076738035786</v>
      </c>
      <c r="L355" s="86"/>
      <c r="M355" s="82">
        <v>39076</v>
      </c>
      <c r="N355" s="77">
        <f t="shared" si="39"/>
        <v>3744.7700802327759</v>
      </c>
      <c r="O355" s="77">
        <f t="shared" si="40"/>
        <v>0</v>
      </c>
      <c r="P355" s="77">
        <f t="shared" si="38"/>
        <v>0</v>
      </c>
      <c r="Q355" s="87">
        <f t="shared" si="35"/>
        <v>3744.7700802327759</v>
      </c>
      <c r="R355" s="61">
        <f t="shared" si="41"/>
        <v>-1202.2131393611028</v>
      </c>
      <c r="S355" s="88">
        <f t="shared" si="36"/>
        <v>3.1148969825956776</v>
      </c>
      <c r="T355" s="86"/>
      <c r="U355" s="86"/>
      <c r="V355" s="86"/>
    </row>
    <row r="356" spans="7:22" ht="17.5" thickTop="1" x14ac:dyDescent="0.4">
      <c r="G356" s="59"/>
      <c r="H356" s="74">
        <v>39083</v>
      </c>
      <c r="I356" s="75">
        <v>1785.30004882812</v>
      </c>
      <c r="J356" s="70">
        <v>2.4073927402496298</v>
      </c>
      <c r="K356" s="76">
        <f t="shared" si="37"/>
        <v>122.29026212047592</v>
      </c>
      <c r="L356" s="59"/>
      <c r="M356" s="74">
        <v>39083</v>
      </c>
      <c r="N356" s="77">
        <f t="shared" si="39"/>
        <v>3805.3037248487358</v>
      </c>
      <c r="O356" s="77">
        <f t="shared" si="40"/>
        <v>0</v>
      </c>
      <c r="P356" s="77">
        <f t="shared" si="38"/>
        <v>0</v>
      </c>
      <c r="Q356" s="61">
        <f t="shared" si="35"/>
        <v>3805.3037248487358</v>
      </c>
      <c r="R356" s="61">
        <f t="shared" si="41"/>
        <v>-1203.6011089657623</v>
      </c>
      <c r="S356" s="62">
        <f t="shared" si="36"/>
        <v>3.1615987194616166</v>
      </c>
      <c r="T356" s="59"/>
      <c r="U356" s="59"/>
      <c r="V356" s="59"/>
    </row>
    <row r="357" spans="7:22" x14ac:dyDescent="0.4">
      <c r="G357" s="59"/>
      <c r="H357" s="74">
        <v>39090</v>
      </c>
      <c r="I357" s="75">
        <v>1844.81005859375</v>
      </c>
      <c r="J357" s="70">
        <v>2.5843207836151101</v>
      </c>
      <c r="K357" s="76">
        <f t="shared" si="37"/>
        <v>122.35979637530991</v>
      </c>
      <c r="L357" s="59"/>
      <c r="M357" s="74">
        <v>39090</v>
      </c>
      <c r="N357" s="77">
        <f t="shared" si="39"/>
        <v>3932.1471996896075</v>
      </c>
      <c r="O357" s="77">
        <f t="shared" si="40"/>
        <v>0</v>
      </c>
      <c r="P357" s="77">
        <f t="shared" si="38"/>
        <v>0</v>
      </c>
      <c r="Q357" s="61">
        <f t="shared" si="35"/>
        <v>3932.1471996896075</v>
      </c>
      <c r="R357" s="61">
        <f t="shared" si="41"/>
        <v>-1204.9906809981114</v>
      </c>
      <c r="S357" s="62">
        <f t="shared" si="36"/>
        <v>3.2632179332976685</v>
      </c>
      <c r="T357" s="59"/>
      <c r="U357" s="59"/>
      <c r="V357" s="59"/>
    </row>
    <row r="358" spans="7:22" x14ac:dyDescent="0.4">
      <c r="G358" s="59"/>
      <c r="H358" s="74">
        <v>39097</v>
      </c>
      <c r="I358" s="75">
        <v>1796.81005859375</v>
      </c>
      <c r="J358" s="70">
        <v>2.4407479763031001</v>
      </c>
      <c r="K358" s="76">
        <f t="shared" si="37"/>
        <v>122.4293701673279</v>
      </c>
      <c r="L358" s="59"/>
      <c r="M358" s="74">
        <v>39097</v>
      </c>
      <c r="N358" s="77">
        <f t="shared" si="39"/>
        <v>3829.836902374243</v>
      </c>
      <c r="O358" s="77">
        <f t="shared" si="40"/>
        <v>0</v>
      </c>
      <c r="P358" s="77">
        <f t="shared" si="38"/>
        <v>0</v>
      </c>
      <c r="Q358" s="61">
        <f t="shared" si="35"/>
        <v>3829.836902374243</v>
      </c>
      <c r="R358" s="61">
        <f t="shared" si="41"/>
        <v>-1206.3818573081724</v>
      </c>
      <c r="S358" s="62">
        <f t="shared" si="36"/>
        <v>3.1746472969345265</v>
      </c>
      <c r="T358" s="59"/>
      <c r="U358" s="59"/>
      <c r="V358" s="59"/>
    </row>
    <row r="359" spans="7:22" x14ac:dyDescent="0.4">
      <c r="G359" s="59"/>
      <c r="H359" s="74">
        <v>39104</v>
      </c>
      <c r="I359" s="75">
        <v>1772.96997070312</v>
      </c>
      <c r="J359" s="70">
        <v>2.3705568313598602</v>
      </c>
      <c r="K359" s="76">
        <f t="shared" si="37"/>
        <v>122.49898351901075</v>
      </c>
      <c r="L359" s="59"/>
      <c r="M359" s="74">
        <v>39104</v>
      </c>
      <c r="N359" s="77">
        <f t="shared" si="39"/>
        <v>3779.0226007051856</v>
      </c>
      <c r="O359" s="77">
        <f t="shared" si="40"/>
        <v>0</v>
      </c>
      <c r="P359" s="77">
        <f t="shared" si="38"/>
        <v>0</v>
      </c>
      <c r="Q359" s="61">
        <f t="shared" si="35"/>
        <v>3779.0226007051856</v>
      </c>
      <c r="R359" s="61">
        <f t="shared" si="41"/>
        <v>-1207.7746397481033</v>
      </c>
      <c r="S359" s="62">
        <f t="shared" si="36"/>
        <v>3.1289136866570977</v>
      </c>
      <c r="T359" s="59"/>
      <c r="U359" s="59"/>
      <c r="V359" s="59"/>
    </row>
    <row r="360" spans="7:22" x14ac:dyDescent="0.4">
      <c r="G360" s="59"/>
      <c r="H360" s="74">
        <v>39111</v>
      </c>
      <c r="I360" s="75">
        <v>1798.13000488281</v>
      </c>
      <c r="J360" s="70">
        <v>2.4442284107208199</v>
      </c>
      <c r="K360" s="76">
        <f t="shared" si="37"/>
        <v>122.56863645285208</v>
      </c>
      <c r="L360" s="59"/>
      <c r="M360" s="74">
        <v>39111</v>
      </c>
      <c r="N360" s="77">
        <f t="shared" si="39"/>
        <v>3832.6503210674523</v>
      </c>
      <c r="O360" s="77">
        <f t="shared" si="40"/>
        <v>0</v>
      </c>
      <c r="P360" s="77">
        <f t="shared" si="38"/>
        <v>0</v>
      </c>
      <c r="Q360" s="61">
        <f t="shared" si="35"/>
        <v>3832.6503210674523</v>
      </c>
      <c r="R360" s="61">
        <f t="shared" si="41"/>
        <v>-1209.1690301722003</v>
      </c>
      <c r="S360" s="62">
        <f t="shared" si="36"/>
        <v>3.1696563717990993</v>
      </c>
      <c r="T360" s="59"/>
      <c r="U360" s="59"/>
      <c r="V360" s="59"/>
    </row>
    <row r="361" spans="7:22" x14ac:dyDescent="0.4">
      <c r="G361" s="59"/>
      <c r="H361" s="74">
        <v>39118</v>
      </c>
      <c r="I361" s="75">
        <v>1785.53002929687</v>
      </c>
      <c r="J361" s="70">
        <v>2.4059419631957999</v>
      </c>
      <c r="K361" s="76">
        <f t="shared" si="37"/>
        <v>122.63832899135829</v>
      </c>
      <c r="L361" s="59"/>
      <c r="M361" s="74">
        <v>39118</v>
      </c>
      <c r="N361" s="77">
        <f t="shared" si="39"/>
        <v>3805.7939200598717</v>
      </c>
      <c r="O361" s="77">
        <f t="shared" si="40"/>
        <v>0</v>
      </c>
      <c r="P361" s="77">
        <f t="shared" si="38"/>
        <v>0</v>
      </c>
      <c r="Q361" s="61">
        <f t="shared" si="35"/>
        <v>3805.7939200598717</v>
      </c>
      <c r="R361" s="61">
        <f t="shared" si="41"/>
        <v>-1210.5650304369008</v>
      </c>
      <c r="S361" s="62">
        <f t="shared" si="36"/>
        <v>3.1438161720947249</v>
      </c>
      <c r="T361" s="59"/>
      <c r="U361" s="59"/>
      <c r="V361" s="59"/>
    </row>
    <row r="362" spans="7:22" x14ac:dyDescent="0.4">
      <c r="G362" s="59"/>
      <c r="H362" s="74">
        <v>39125</v>
      </c>
      <c r="I362" s="75">
        <v>1821.48999023437</v>
      </c>
      <c r="J362" s="70">
        <v>2.50310754776</v>
      </c>
      <c r="K362" s="76">
        <f t="shared" si="37"/>
        <v>122.70806115704863</v>
      </c>
      <c r="L362" s="59"/>
      <c r="M362" s="74">
        <v>39125</v>
      </c>
      <c r="N362" s="77">
        <f t="shared" si="39"/>
        <v>3882.4413012049654</v>
      </c>
      <c r="O362" s="77">
        <f t="shared" si="40"/>
        <v>0</v>
      </c>
      <c r="P362" s="77">
        <f t="shared" si="38"/>
        <v>0</v>
      </c>
      <c r="Q362" s="61">
        <f t="shared" si="35"/>
        <v>3882.4413012049654</v>
      </c>
      <c r="R362" s="61">
        <f t="shared" si="41"/>
        <v>-1211.9626424007852</v>
      </c>
      <c r="S362" s="62">
        <f t="shared" si="36"/>
        <v>3.203433146680339</v>
      </c>
      <c r="T362" s="59"/>
      <c r="U362" s="59"/>
      <c r="V362" s="59"/>
    </row>
    <row r="363" spans="7:22" x14ac:dyDescent="0.4">
      <c r="G363" s="59"/>
      <c r="H363" s="74">
        <v>39132</v>
      </c>
      <c r="I363" s="75">
        <v>1839.77001953125</v>
      </c>
      <c r="J363" s="70">
        <v>2.5524156093597399</v>
      </c>
      <c r="K363" s="76">
        <f t="shared" si="37"/>
        <v>122.7778329724551</v>
      </c>
      <c r="L363" s="59"/>
      <c r="M363" s="74">
        <v>39132</v>
      </c>
      <c r="N363" s="77">
        <f t="shared" si="39"/>
        <v>3921.4045352111607</v>
      </c>
      <c r="O363" s="77">
        <f t="shared" si="40"/>
        <v>0</v>
      </c>
      <c r="P363" s="77">
        <f t="shared" si="38"/>
        <v>0</v>
      </c>
      <c r="Q363" s="61">
        <f t="shared" si="35"/>
        <v>3921.4045352111607</v>
      </c>
      <c r="R363" s="61">
        <f t="shared" si="41"/>
        <v>-1213.3618679245797</v>
      </c>
      <c r="S363" s="62">
        <f t="shared" si="36"/>
        <v>3.2318508096175873</v>
      </c>
      <c r="T363" s="59"/>
      <c r="U363" s="59"/>
      <c r="V363" s="59"/>
    </row>
    <row r="364" spans="7:22" x14ac:dyDescent="0.4">
      <c r="G364" s="59"/>
      <c r="H364" s="74">
        <v>39139</v>
      </c>
      <c r="I364" s="75">
        <v>1726.03002929687</v>
      </c>
      <c r="J364" s="70">
        <v>2.2293033599853498</v>
      </c>
      <c r="K364" s="76">
        <f t="shared" si="37"/>
        <v>122.84764446012254</v>
      </c>
      <c r="L364" s="59"/>
      <c r="M364" s="74">
        <v>39139</v>
      </c>
      <c r="N364" s="77">
        <f t="shared" si="39"/>
        <v>3678.9717806793678</v>
      </c>
      <c r="O364" s="77">
        <f t="shared" si="40"/>
        <v>0</v>
      </c>
      <c r="P364" s="77">
        <f t="shared" si="38"/>
        <v>0</v>
      </c>
      <c r="Q364" s="61">
        <f t="shared" si="35"/>
        <v>3678.9717806793678</v>
      </c>
      <c r="R364" s="61">
        <f t="shared" si="41"/>
        <v>-1214.7627088711586</v>
      </c>
      <c r="S364" s="62">
        <f t="shared" si="36"/>
        <v>3.0285517935417383</v>
      </c>
      <c r="T364" s="59"/>
      <c r="U364" s="59"/>
      <c r="V364" s="59"/>
    </row>
    <row r="365" spans="7:22" x14ac:dyDescent="0.4">
      <c r="G365" s="59"/>
      <c r="H365" s="74">
        <v>39146</v>
      </c>
      <c r="I365" s="75">
        <v>1744.73999023437</v>
      </c>
      <c r="J365" s="70">
        <v>2.29195237159729</v>
      </c>
      <c r="K365" s="76">
        <f t="shared" si="37"/>
        <v>122.9174956426086</v>
      </c>
      <c r="L365" s="59"/>
      <c r="M365" s="74">
        <v>39146</v>
      </c>
      <c r="N365" s="77">
        <f t="shared" si="39"/>
        <v>3718.8513987267524</v>
      </c>
      <c r="O365" s="77">
        <f t="shared" si="40"/>
        <v>0</v>
      </c>
      <c r="P365" s="77">
        <f t="shared" si="38"/>
        <v>0</v>
      </c>
      <c r="Q365" s="61">
        <f t="shared" si="35"/>
        <v>3718.8513987267524</v>
      </c>
      <c r="R365" s="61">
        <f t="shared" si="41"/>
        <v>-1216.165167105547</v>
      </c>
      <c r="S365" s="62">
        <f t="shared" si="36"/>
        <v>3.0578506105199161</v>
      </c>
      <c r="T365" s="59"/>
      <c r="U365" s="59"/>
      <c r="V365" s="59"/>
    </row>
    <row r="366" spans="7:22" x14ac:dyDescent="0.4">
      <c r="G366" s="59"/>
      <c r="H366" s="74">
        <v>39153</v>
      </c>
      <c r="I366" s="75">
        <v>1742.22998046875</v>
      </c>
      <c r="J366" s="70">
        <v>2.2725200653076101</v>
      </c>
      <c r="K366" s="76">
        <f t="shared" si="37"/>
        <v>122.98738654248376</v>
      </c>
      <c r="L366" s="59"/>
      <c r="M366" s="74">
        <v>39153</v>
      </c>
      <c r="N366" s="77">
        <f t="shared" si="39"/>
        <v>3713.5014019478972</v>
      </c>
      <c r="O366" s="77">
        <f t="shared" si="40"/>
        <v>0</v>
      </c>
      <c r="P366" s="77">
        <f t="shared" si="38"/>
        <v>0</v>
      </c>
      <c r="Q366" s="61">
        <f t="shared" si="35"/>
        <v>3713.5014019478972</v>
      </c>
      <c r="R366" s="61">
        <f t="shared" si="41"/>
        <v>-1217.5692444949234</v>
      </c>
      <c r="S366" s="62">
        <f t="shared" si="36"/>
        <v>3.0499303581607351</v>
      </c>
      <c r="T366" s="59"/>
      <c r="U366" s="59"/>
      <c r="V366" s="59"/>
    </row>
    <row r="367" spans="7:22" x14ac:dyDescent="0.4">
      <c r="G367" s="59"/>
      <c r="H367" s="74">
        <v>39160</v>
      </c>
      <c r="I367" s="75">
        <v>1794.0400390625</v>
      </c>
      <c r="J367" s="70">
        <v>2.4007210731506299</v>
      </c>
      <c r="K367" s="76">
        <f t="shared" si="37"/>
        <v>123.05731718233133</v>
      </c>
      <c r="L367" s="59"/>
      <c r="M367" s="74">
        <v>39160</v>
      </c>
      <c r="N367" s="77">
        <f t="shared" si="39"/>
        <v>3823.9327040031685</v>
      </c>
      <c r="O367" s="77">
        <f t="shared" si="40"/>
        <v>0</v>
      </c>
      <c r="P367" s="77">
        <f t="shared" si="38"/>
        <v>0</v>
      </c>
      <c r="Q367" s="61">
        <f t="shared" si="35"/>
        <v>3823.9327040031685</v>
      </c>
      <c r="R367" s="61">
        <f t="shared" si="41"/>
        <v>-1218.9749429086216</v>
      </c>
      <c r="S367" s="62">
        <f t="shared" si="36"/>
        <v>3.1370068156436446</v>
      </c>
      <c r="T367" s="59"/>
      <c r="U367" s="59"/>
      <c r="V367" s="59"/>
    </row>
    <row r="368" spans="7:22" x14ac:dyDescent="0.4">
      <c r="G368" s="59"/>
      <c r="H368" s="74">
        <v>39167</v>
      </c>
      <c r="I368" s="75">
        <v>1772.35998535156</v>
      </c>
      <c r="J368" s="70">
        <v>2.3488018512725799</v>
      </c>
      <c r="K368" s="76">
        <f t="shared" si="37"/>
        <v>123.12728758474746</v>
      </c>
      <c r="L368" s="59"/>
      <c r="M368" s="74">
        <v>39167</v>
      </c>
      <c r="N368" s="77">
        <f t="shared" si="39"/>
        <v>3777.7224385660988</v>
      </c>
      <c r="O368" s="77">
        <f t="shared" si="40"/>
        <v>0</v>
      </c>
      <c r="P368" s="77">
        <f t="shared" si="38"/>
        <v>0</v>
      </c>
      <c r="Q368" s="61">
        <f t="shared" si="35"/>
        <v>3777.7224385660988</v>
      </c>
      <c r="R368" s="61">
        <f t="shared" si="41"/>
        <v>-1220.382264218134</v>
      </c>
      <c r="S368" s="62">
        <f t="shared" si="36"/>
        <v>3.0955238775011074</v>
      </c>
      <c r="T368" s="59"/>
      <c r="U368" s="59"/>
      <c r="V368" s="59"/>
    </row>
    <row r="369" spans="1:22" x14ac:dyDescent="0.4">
      <c r="G369" s="59"/>
      <c r="H369" s="74">
        <v>39174</v>
      </c>
      <c r="I369" s="75">
        <v>1812.93994140625</v>
      </c>
      <c r="J369" s="70">
        <v>2.4483513832092201</v>
      </c>
      <c r="K369" s="76">
        <f t="shared" si="37"/>
        <v>123.19729777234116</v>
      </c>
      <c r="L369" s="59"/>
      <c r="M369" s="74">
        <v>39174</v>
      </c>
      <c r="N369" s="77">
        <f t="shared" si="39"/>
        <v>3864.2171754202604</v>
      </c>
      <c r="O369" s="77">
        <f t="shared" si="40"/>
        <v>0</v>
      </c>
      <c r="P369" s="77">
        <f t="shared" si="38"/>
        <v>0</v>
      </c>
      <c r="Q369" s="61">
        <f t="shared" si="35"/>
        <v>3864.2171754202604</v>
      </c>
      <c r="R369" s="61">
        <f t="shared" si="41"/>
        <v>-1221.7912102971134</v>
      </c>
      <c r="S369" s="62">
        <f t="shared" si="36"/>
        <v>3.1627475650938477</v>
      </c>
      <c r="T369" s="59"/>
      <c r="U369" s="59"/>
      <c r="V369" s="59"/>
    </row>
    <row r="370" spans="1:22" x14ac:dyDescent="0.4">
      <c r="G370" s="59"/>
      <c r="H370" s="74">
        <v>39181</v>
      </c>
      <c r="I370" s="75">
        <v>1816.84997558593</v>
      </c>
      <c r="J370" s="70">
        <v>2.4556035995483398</v>
      </c>
      <c r="K370" s="76">
        <f t="shared" si="37"/>
        <v>123.26734776773426</v>
      </c>
      <c r="L370" s="59"/>
      <c r="M370" s="74">
        <v>39181</v>
      </c>
      <c r="N370" s="77">
        <f t="shared" si="39"/>
        <v>3872.551274575183</v>
      </c>
      <c r="O370" s="77">
        <f t="shared" si="40"/>
        <v>0</v>
      </c>
      <c r="P370" s="77">
        <f t="shared" si="38"/>
        <v>0</v>
      </c>
      <c r="Q370" s="61">
        <f t="shared" si="35"/>
        <v>3872.551274575183</v>
      </c>
      <c r="R370" s="61">
        <f t="shared" si="41"/>
        <v>-1223.2017830213756</v>
      </c>
      <c r="S370" s="62">
        <f t="shared" si="36"/>
        <v>3.1659136933317482</v>
      </c>
      <c r="T370" s="59"/>
      <c r="U370" s="59"/>
      <c r="V370" s="59"/>
    </row>
    <row r="371" spans="1:22" x14ac:dyDescent="0.4">
      <c r="G371" s="59"/>
      <c r="H371" s="74">
        <v>39188</v>
      </c>
      <c r="I371" s="75">
        <v>1845.89001464843</v>
      </c>
      <c r="J371" s="70">
        <v>2.53885817527771</v>
      </c>
      <c r="K371" s="76">
        <f t="shared" si="37"/>
        <v>123.3374375935615</v>
      </c>
      <c r="L371" s="59"/>
      <c r="M371" s="74">
        <v>39188</v>
      </c>
      <c r="N371" s="77">
        <f t="shared" si="39"/>
        <v>3934.4490877113117</v>
      </c>
      <c r="O371" s="77">
        <f t="shared" si="40"/>
        <v>0</v>
      </c>
      <c r="P371" s="77">
        <f t="shared" si="38"/>
        <v>0</v>
      </c>
      <c r="Q371" s="61">
        <f t="shared" si="35"/>
        <v>3934.4490877113117</v>
      </c>
      <c r="R371" s="61">
        <f t="shared" si="41"/>
        <v>-1224.6139842689024</v>
      </c>
      <c r="S371" s="62">
        <f t="shared" si="36"/>
        <v>3.2128075771241398</v>
      </c>
      <c r="T371" s="59"/>
      <c r="U371" s="59"/>
      <c r="V371" s="59"/>
    </row>
    <row r="372" spans="1:22" x14ac:dyDescent="0.4">
      <c r="G372" s="59"/>
      <c r="H372" s="74">
        <v>39195</v>
      </c>
      <c r="I372" s="75">
        <v>1891.06005859375</v>
      </c>
      <c r="J372" s="70">
        <v>2.66446805000305</v>
      </c>
      <c r="K372" s="76">
        <f t="shared" si="37"/>
        <v>123.40756727247047</v>
      </c>
      <c r="L372" s="59"/>
      <c r="M372" s="74">
        <v>39195</v>
      </c>
      <c r="N372" s="77">
        <f t="shared" si="39"/>
        <v>4030.7274340820145</v>
      </c>
      <c r="O372" s="77">
        <f t="shared" si="40"/>
        <v>0</v>
      </c>
      <c r="P372" s="77">
        <f t="shared" si="38"/>
        <v>0</v>
      </c>
      <c r="Q372" s="61">
        <f t="shared" si="35"/>
        <v>4030.7274340820145</v>
      </c>
      <c r="R372" s="61">
        <f t="shared" si="41"/>
        <v>-1226.0278159198435</v>
      </c>
      <c r="S372" s="62">
        <f t="shared" si="36"/>
        <v>3.2876313096191119</v>
      </c>
      <c r="T372" s="59"/>
      <c r="U372" s="59"/>
      <c r="V372" s="59"/>
    </row>
    <row r="373" spans="1:22" x14ac:dyDescent="0.4">
      <c r="G373" s="59"/>
      <c r="H373" s="74">
        <v>39202</v>
      </c>
      <c r="I373" s="75">
        <v>1895.69995117187</v>
      </c>
      <c r="J373" s="70">
        <v>2.6708495616912802</v>
      </c>
      <c r="K373" s="76">
        <f t="shared" si="37"/>
        <v>123.47773682712163</v>
      </c>
      <c r="L373" s="59"/>
      <c r="M373" s="74">
        <v>39202</v>
      </c>
      <c r="N373" s="77">
        <f t="shared" si="39"/>
        <v>4040.6172005232402</v>
      </c>
      <c r="O373" s="77">
        <f t="shared" si="40"/>
        <v>0</v>
      </c>
      <c r="P373" s="77">
        <f t="shared" si="38"/>
        <v>0</v>
      </c>
      <c r="Q373" s="61">
        <f t="shared" si="35"/>
        <v>4040.6172005232402</v>
      </c>
      <c r="R373" s="61">
        <f t="shared" si="41"/>
        <v>-1227.4432798565197</v>
      </c>
      <c r="S373" s="62">
        <f t="shared" si="36"/>
        <v>3.291897285058714</v>
      </c>
      <c r="T373" s="59"/>
      <c r="U373" s="59"/>
      <c r="V373" s="59"/>
    </row>
    <row r="374" spans="1:22" x14ac:dyDescent="0.4">
      <c r="G374" s="59"/>
      <c r="H374" s="74">
        <v>39209</v>
      </c>
      <c r="I374" s="75">
        <v>1898.7900390625</v>
      </c>
      <c r="J374" s="70">
        <v>2.6772315502166699</v>
      </c>
      <c r="K374" s="76">
        <f t="shared" si="37"/>
        <v>123.54794628018833</v>
      </c>
      <c r="L374" s="59"/>
      <c r="M374" s="74">
        <v>39209</v>
      </c>
      <c r="N374" s="77">
        <f t="shared" si="39"/>
        <v>4047.2036132486769</v>
      </c>
      <c r="O374" s="77">
        <f t="shared" si="40"/>
        <v>0</v>
      </c>
      <c r="P374" s="77">
        <f t="shared" si="38"/>
        <v>0</v>
      </c>
      <c r="Q374" s="61">
        <f t="shared" si="35"/>
        <v>4047.2036132486769</v>
      </c>
      <c r="R374" s="61">
        <f t="shared" si="41"/>
        <v>-1228.8603779634241</v>
      </c>
      <c r="S374" s="62">
        <f t="shared" si="36"/>
        <v>3.2934609055880375</v>
      </c>
      <c r="T374" s="59"/>
      <c r="U374" s="59"/>
      <c r="V374" s="59"/>
    </row>
    <row r="375" spans="1:22" x14ac:dyDescent="0.4">
      <c r="G375" s="59"/>
      <c r="H375" s="74">
        <v>39216</v>
      </c>
      <c r="I375" s="75">
        <v>1896.93005371093</v>
      </c>
      <c r="J375" s="70">
        <v>2.6635966300964302</v>
      </c>
      <c r="K375" s="76">
        <f t="shared" si="37"/>
        <v>123.61819565435681</v>
      </c>
      <c r="L375" s="59"/>
      <c r="M375" s="74">
        <v>39216</v>
      </c>
      <c r="N375" s="77">
        <f t="shared" si="39"/>
        <v>4043.2391204503156</v>
      </c>
      <c r="O375" s="77">
        <f t="shared" si="40"/>
        <v>0</v>
      </c>
      <c r="P375" s="77">
        <f t="shared" si="38"/>
        <v>0</v>
      </c>
      <c r="Q375" s="61">
        <f t="shared" si="35"/>
        <v>4043.2391204503156</v>
      </c>
      <c r="R375" s="61">
        <f t="shared" si="41"/>
        <v>-1230.2791121272264</v>
      </c>
      <c r="S375" s="62">
        <f t="shared" si="36"/>
        <v>3.2864405162982182</v>
      </c>
      <c r="T375" s="59"/>
      <c r="U375" s="59"/>
      <c r="V375" s="59"/>
    </row>
    <row r="376" spans="1:22" x14ac:dyDescent="0.4">
      <c r="G376" s="59"/>
      <c r="H376" s="74">
        <v>39223</v>
      </c>
      <c r="I376" s="75">
        <v>1889.25</v>
      </c>
      <c r="J376" s="70">
        <v>2.6322669982910099</v>
      </c>
      <c r="K376" s="76">
        <f t="shared" si="37"/>
        <v>123.68848497232622</v>
      </c>
      <c r="L376" s="59"/>
      <c r="M376" s="74">
        <v>39223</v>
      </c>
      <c r="N376" s="77">
        <f t="shared" si="39"/>
        <v>4026.8693583969152</v>
      </c>
      <c r="O376" s="77">
        <f t="shared" si="40"/>
        <v>0</v>
      </c>
      <c r="P376" s="77">
        <f t="shared" si="38"/>
        <v>0</v>
      </c>
      <c r="Q376" s="61">
        <f t="shared" si="35"/>
        <v>4026.8693583969152</v>
      </c>
      <c r="R376" s="61">
        <f t="shared" si="41"/>
        <v>-1231.699484236774</v>
      </c>
      <c r="S376" s="62">
        <f t="shared" si="36"/>
        <v>3.2693602700436104</v>
      </c>
      <c r="T376" s="59"/>
      <c r="U376" s="59"/>
      <c r="V376" s="59"/>
    </row>
    <row r="377" spans="1:22" x14ac:dyDescent="0.4">
      <c r="G377" s="59"/>
      <c r="H377" s="74">
        <v>39230</v>
      </c>
      <c r="I377" s="75">
        <v>1928.26000976562</v>
      </c>
      <c r="J377" s="70">
        <v>2.74511218070983</v>
      </c>
      <c r="K377" s="76">
        <f t="shared" si="37"/>
        <v>123.75881425680861</v>
      </c>
      <c r="L377" s="59"/>
      <c r="M377" s="74">
        <v>39230</v>
      </c>
      <c r="N377" s="77">
        <f t="shared" si="39"/>
        <v>4110.0178104259949</v>
      </c>
      <c r="O377" s="77">
        <f t="shared" si="40"/>
        <v>0</v>
      </c>
      <c r="P377" s="77">
        <f t="shared" si="38"/>
        <v>0</v>
      </c>
      <c r="Q377" s="61">
        <f t="shared" si="35"/>
        <v>4110.0178104259949</v>
      </c>
      <c r="R377" s="61">
        <f t="shared" si="41"/>
        <v>-1233.1214961830949</v>
      </c>
      <c r="S377" s="62">
        <f t="shared" si="36"/>
        <v>3.3330193522275082</v>
      </c>
      <c r="T377" s="59"/>
      <c r="U377" s="59"/>
      <c r="V377" s="59"/>
    </row>
    <row r="378" spans="1:22" x14ac:dyDescent="0.4">
      <c r="G378" s="59"/>
      <c r="H378" s="74">
        <v>39237</v>
      </c>
      <c r="I378" s="75">
        <v>1906.26000976562</v>
      </c>
      <c r="J378" s="70">
        <v>2.6737499237060498</v>
      </c>
      <c r="K378" s="76">
        <f t="shared" si="37"/>
        <v>123.82918353052892</v>
      </c>
      <c r="L378" s="59"/>
      <c r="M378" s="74">
        <v>39237</v>
      </c>
      <c r="N378" s="77">
        <f t="shared" si="39"/>
        <v>4063.1255908231196</v>
      </c>
      <c r="O378" s="77">
        <f t="shared" si="40"/>
        <v>0</v>
      </c>
      <c r="P378" s="77">
        <f t="shared" si="38"/>
        <v>0</v>
      </c>
      <c r="Q378" s="61">
        <f t="shared" si="35"/>
        <v>4063.1255908231196</v>
      </c>
      <c r="R378" s="61">
        <f t="shared" si="41"/>
        <v>-1234.5451498594005</v>
      </c>
      <c r="S378" s="62">
        <f t="shared" si="36"/>
        <v>3.2911923806803336</v>
      </c>
      <c r="T378" s="59"/>
      <c r="U378" s="59"/>
      <c r="V378" s="59"/>
    </row>
    <row r="379" spans="1:22" x14ac:dyDescent="0.4">
      <c r="G379" s="59"/>
      <c r="H379" s="74">
        <v>39244</v>
      </c>
      <c r="I379" s="75">
        <v>1942.41003417968</v>
      </c>
      <c r="J379" s="70">
        <v>2.7776019573211599</v>
      </c>
      <c r="K379" s="76">
        <f t="shared" si="37"/>
        <v>123.89959281622507</v>
      </c>
      <c r="L379" s="59"/>
      <c r="M379" s="74">
        <v>39244</v>
      </c>
      <c r="N379" s="77">
        <f t="shared" si="39"/>
        <v>4140.178085526456</v>
      </c>
      <c r="O379" s="77">
        <f t="shared" si="40"/>
        <v>0</v>
      </c>
      <c r="P379" s="77">
        <f t="shared" si="38"/>
        <v>0</v>
      </c>
      <c r="Q379" s="61">
        <f t="shared" si="35"/>
        <v>4140.178085526456</v>
      </c>
      <c r="R379" s="61">
        <f t="shared" si="41"/>
        <v>-1235.9704471610878</v>
      </c>
      <c r="S379" s="62">
        <f t="shared" si="36"/>
        <v>3.3497387377150241</v>
      </c>
      <c r="T379" s="59"/>
      <c r="U379" s="59"/>
      <c r="V379" s="59"/>
    </row>
    <row r="380" spans="1:22" ht="17.5" customHeight="1" x14ac:dyDescent="0.4">
      <c r="A380" s="4"/>
      <c r="G380" s="59"/>
      <c r="H380" s="74">
        <v>39251</v>
      </c>
      <c r="I380" s="75">
        <v>1921.93994140625</v>
      </c>
      <c r="J380" s="70">
        <v>2.7184240818023602</v>
      </c>
      <c r="K380" s="76">
        <f t="shared" si="37"/>
        <v>123.97004213664785</v>
      </c>
      <c r="L380" s="76"/>
      <c r="M380" s="74">
        <v>39251</v>
      </c>
      <c r="N380" s="77">
        <f t="shared" si="39"/>
        <v>4096.5468089072328</v>
      </c>
      <c r="O380" s="77">
        <f t="shared" si="40"/>
        <v>0</v>
      </c>
      <c r="P380" s="77">
        <f t="shared" si="38"/>
        <v>0</v>
      </c>
      <c r="Q380" s="61">
        <f t="shared" si="35"/>
        <v>4096.5468089072328</v>
      </c>
      <c r="R380" s="61">
        <f t="shared" si="41"/>
        <v>-1237.3973899857426</v>
      </c>
      <c r="S380" s="62">
        <f t="shared" si="36"/>
        <v>3.3106153625832633</v>
      </c>
      <c r="T380" s="59"/>
      <c r="U380" s="59"/>
      <c r="V380" s="59"/>
    </row>
    <row r="381" spans="1:22" ht="17.5" customHeight="1" x14ac:dyDescent="0.4">
      <c r="G381" s="59"/>
      <c r="H381" s="74">
        <v>39258</v>
      </c>
      <c r="I381" s="75">
        <v>1934.09997558593</v>
      </c>
      <c r="J381" s="70">
        <v>2.7596166133880602</v>
      </c>
      <c r="K381" s="76">
        <f t="shared" si="37"/>
        <v>124.04053151456101</v>
      </c>
      <c r="L381" s="59"/>
      <c r="M381" s="74">
        <v>39258</v>
      </c>
      <c r="N381" s="77">
        <f t="shared" si="39"/>
        <v>4122.4654904132331</v>
      </c>
      <c r="O381" s="77">
        <f t="shared" si="40"/>
        <v>0</v>
      </c>
      <c r="P381" s="77">
        <f t="shared" si="38"/>
        <v>0</v>
      </c>
      <c r="Q381" s="61">
        <f t="shared" si="35"/>
        <v>4122.4654904132331</v>
      </c>
      <c r="R381" s="61">
        <f t="shared" si="41"/>
        <v>-1238.8259802331409</v>
      </c>
      <c r="S381" s="62">
        <f t="shared" si="36"/>
        <v>3.3277195959656947</v>
      </c>
      <c r="T381" s="59"/>
      <c r="U381" s="59"/>
      <c r="V381" s="59"/>
    </row>
    <row r="382" spans="1:22" x14ac:dyDescent="0.4">
      <c r="G382" s="59"/>
      <c r="H382" s="74">
        <v>39265</v>
      </c>
      <c r="I382" s="75">
        <v>1988.31005859375</v>
      </c>
      <c r="J382" s="70">
        <v>2.8936371803283598</v>
      </c>
      <c r="K382" s="76">
        <f t="shared" si="37"/>
        <v>124.11106097274126</v>
      </c>
      <c r="L382" s="59"/>
      <c r="M382" s="74">
        <v>39265</v>
      </c>
      <c r="N382" s="77">
        <f t="shared" si="39"/>
        <v>4238.0123593719964</v>
      </c>
      <c r="O382" s="77">
        <f t="shared" si="40"/>
        <v>0</v>
      </c>
      <c r="P382" s="77">
        <f t="shared" si="38"/>
        <v>0</v>
      </c>
      <c r="Q382" s="61">
        <f t="shared" si="35"/>
        <v>4238.0123593719964</v>
      </c>
      <c r="R382" s="61">
        <f t="shared" si="41"/>
        <v>-1240.2562198052519</v>
      </c>
      <c r="S382" s="62">
        <f t="shared" si="36"/>
        <v>3.4170458423804231</v>
      </c>
      <c r="T382" s="59"/>
      <c r="U382" s="59"/>
      <c r="V382" s="59"/>
    </row>
    <row r="383" spans="1:22" x14ac:dyDescent="0.4">
      <c r="G383" s="59"/>
      <c r="H383" s="74">
        <v>39272</v>
      </c>
      <c r="I383" s="75">
        <v>2032.16003417968</v>
      </c>
      <c r="J383" s="70">
        <v>3.01576495170593</v>
      </c>
      <c r="K383" s="76">
        <f t="shared" si="37"/>
        <v>124.18163053397822</v>
      </c>
      <c r="L383" s="59"/>
      <c r="M383" s="74">
        <v>39272</v>
      </c>
      <c r="N383" s="77">
        <f t="shared" si="39"/>
        <v>4331.4770268609118</v>
      </c>
      <c r="O383" s="77">
        <f t="shared" si="40"/>
        <v>0</v>
      </c>
      <c r="P383" s="77">
        <f t="shared" si="38"/>
        <v>0</v>
      </c>
      <c r="Q383" s="61">
        <f t="shared" si="35"/>
        <v>4331.4770268609118</v>
      </c>
      <c r="R383" s="61">
        <f t="shared" si="41"/>
        <v>-1241.6881106062413</v>
      </c>
      <c r="S383" s="62">
        <f t="shared" si="36"/>
        <v>3.4883776286994594</v>
      </c>
      <c r="T383" s="59"/>
      <c r="U383" s="59"/>
      <c r="V383" s="59"/>
    </row>
    <row r="384" spans="1:22" x14ac:dyDescent="0.4">
      <c r="G384" s="59"/>
      <c r="H384" s="74">
        <v>39279</v>
      </c>
      <c r="I384" s="75">
        <v>2035.88000488281</v>
      </c>
      <c r="J384" s="70">
        <v>3.0334610939025799</v>
      </c>
      <c r="K384" s="76">
        <f t="shared" si="37"/>
        <v>124.25224022107452</v>
      </c>
      <c r="L384" s="59"/>
      <c r="M384" s="74">
        <v>39279</v>
      </c>
      <c r="N384" s="77">
        <f t="shared" si="39"/>
        <v>4339.4060124576126</v>
      </c>
      <c r="O384" s="77">
        <f t="shared" si="40"/>
        <v>0</v>
      </c>
      <c r="P384" s="77">
        <f t="shared" si="38"/>
        <v>0</v>
      </c>
      <c r="Q384" s="61">
        <f t="shared" si="35"/>
        <v>4339.4060124576126</v>
      </c>
      <c r="R384" s="61">
        <f t="shared" si="41"/>
        <v>-1243.1216545424725</v>
      </c>
      <c r="S384" s="62">
        <f t="shared" si="36"/>
        <v>3.4907331849630752</v>
      </c>
      <c r="T384" s="59"/>
      <c r="U384" s="59"/>
      <c r="V384" s="59"/>
    </row>
    <row r="385" spans="2:22" x14ac:dyDescent="0.4">
      <c r="G385" s="59"/>
      <c r="H385" s="74">
        <v>39286</v>
      </c>
      <c r="I385" s="75">
        <v>1956.18994140625</v>
      </c>
      <c r="J385" s="70">
        <v>2.7700603008270201</v>
      </c>
      <c r="K385" s="76">
        <f t="shared" si="37"/>
        <v>124.32289005684569</v>
      </c>
      <c r="L385" s="59"/>
      <c r="M385" s="74">
        <v>39286</v>
      </c>
      <c r="N385" s="77">
        <f t="shared" si="39"/>
        <v>4169.5494689707984</v>
      </c>
      <c r="O385" s="77">
        <f t="shared" si="40"/>
        <v>0</v>
      </c>
      <c r="P385" s="77">
        <f t="shared" si="38"/>
        <v>0</v>
      </c>
      <c r="Q385" s="61">
        <f t="shared" si="35"/>
        <v>4169.5494689707984</v>
      </c>
      <c r="R385" s="61">
        <f t="shared" si="41"/>
        <v>-1244.5568535225102</v>
      </c>
      <c r="S385" s="62">
        <f t="shared" si="36"/>
        <v>3.3502282014434179</v>
      </c>
      <c r="T385" s="59"/>
      <c r="U385" s="59"/>
      <c r="V385" s="59"/>
    </row>
    <row r="386" spans="2:22" x14ac:dyDescent="0.4">
      <c r="G386" s="59"/>
      <c r="H386" s="74">
        <v>39293</v>
      </c>
      <c r="I386" s="75">
        <v>1918.56005859375</v>
      </c>
      <c r="J386" s="70">
        <v>2.7027592658996502</v>
      </c>
      <c r="K386" s="76">
        <f t="shared" si="37"/>
        <v>124.39358006412031</v>
      </c>
      <c r="L386" s="59"/>
      <c r="M386" s="74">
        <v>39293</v>
      </c>
      <c r="N386" s="77">
        <f t="shared" si="39"/>
        <v>4089.3427085856069</v>
      </c>
      <c r="O386" s="77">
        <f t="shared" si="40"/>
        <v>0</v>
      </c>
      <c r="P386" s="77">
        <f t="shared" si="38"/>
        <v>0</v>
      </c>
      <c r="Q386" s="61">
        <f t="shared" ref="Q386:Q449" si="42">SUM(N386:P386)</f>
        <v>4089.3427085856069</v>
      </c>
      <c r="R386" s="61">
        <f t="shared" si="41"/>
        <v>-1245.9937094571226</v>
      </c>
      <c r="S386" s="62">
        <f t="shared" ref="S386:S449" si="43">Q386/-R386</f>
        <v>3.2819930610783956</v>
      </c>
      <c r="T386" s="59"/>
      <c r="U386" s="59"/>
      <c r="V386" s="59"/>
    </row>
    <row r="387" spans="2:22" x14ac:dyDescent="0.4">
      <c r="E387" s="4"/>
      <c r="F387" s="4"/>
      <c r="G387" s="59"/>
      <c r="H387" s="74">
        <v>39300</v>
      </c>
      <c r="I387" s="75">
        <v>1925.14001464843</v>
      </c>
      <c r="J387" s="70">
        <v>2.67693996429443</v>
      </c>
      <c r="K387" s="76">
        <f t="shared" ref="K387:K450" si="44">K386*(1+Tbill_YTM)^(1/52)</f>
        <v>124.46431026573988</v>
      </c>
      <c r="L387" s="59"/>
      <c r="M387" s="74">
        <v>39300</v>
      </c>
      <c r="N387" s="77">
        <f t="shared" si="39"/>
        <v>4103.3676515080306</v>
      </c>
      <c r="O387" s="77">
        <f t="shared" si="40"/>
        <v>0</v>
      </c>
      <c r="P387" s="77">
        <f t="shared" ref="P387:P450" si="45">IF(YEAR(M387)&lt;&gt;YEAR(M386), Q386*$C$7, P386)*(1+Tbill_YTM)^(1/52)</f>
        <v>0</v>
      </c>
      <c r="Q387" s="61">
        <f t="shared" si="42"/>
        <v>4103.3676515080306</v>
      </c>
      <c r="R387" s="61">
        <f t="shared" si="41"/>
        <v>-1247.4322242592837</v>
      </c>
      <c r="S387" s="62">
        <f t="shared" si="43"/>
        <v>3.2894513799694254</v>
      </c>
      <c r="T387" s="59"/>
      <c r="U387" s="59"/>
      <c r="V387" s="59"/>
    </row>
    <row r="388" spans="2:22" x14ac:dyDescent="0.4">
      <c r="B388" s="27"/>
      <c r="C388" s="4"/>
      <c r="D388" s="4"/>
      <c r="G388" s="59"/>
      <c r="H388" s="74">
        <v>39307</v>
      </c>
      <c r="I388" s="75">
        <v>1888.78002929687</v>
      </c>
      <c r="J388" s="70">
        <v>2.55800437927246</v>
      </c>
      <c r="K388" s="76">
        <f t="shared" si="44"/>
        <v>124.53508068455891</v>
      </c>
      <c r="L388" s="59"/>
      <c r="M388" s="74">
        <v>39307</v>
      </c>
      <c r="N388" s="77">
        <f t="shared" ref="N388:N451" si="46">IF(YEAR(M388)&lt;&gt;YEAR(M387), Q387*$C$5, N387)*(I388/I387)</f>
        <v>4025.8676325142724</v>
      </c>
      <c r="O388" s="77">
        <f t="shared" ref="O388:O451" si="47">IF(YEAR(M388)&lt;&gt;YEAR(M387), Q387*$C$6, O387)*(J388/J387)</f>
        <v>0</v>
      </c>
      <c r="P388" s="77">
        <f t="shared" si="45"/>
        <v>0</v>
      </c>
      <c r="Q388" s="61">
        <f t="shared" si="42"/>
        <v>4025.8676325142724</v>
      </c>
      <c r="R388" s="61">
        <f t="shared" ref="R388:R451" si="48">R387*EXP($C$20/52)</f>
        <v>-1248.872399844176</v>
      </c>
      <c r="S388" s="62">
        <f t="shared" si="43"/>
        <v>3.2236020533535585</v>
      </c>
      <c r="T388" s="59"/>
      <c r="U388" s="59"/>
      <c r="V388" s="59"/>
    </row>
    <row r="389" spans="2:22" x14ac:dyDescent="0.4">
      <c r="G389" s="59"/>
      <c r="H389" s="74">
        <v>39314</v>
      </c>
      <c r="I389" s="75">
        <v>1961.38000488281</v>
      </c>
      <c r="J389" s="70">
        <v>2.7776019573211599</v>
      </c>
      <c r="K389" s="76">
        <f t="shared" si="44"/>
        <v>124.6058913434449</v>
      </c>
      <c r="L389" s="59"/>
      <c r="M389" s="74">
        <v>39314</v>
      </c>
      <c r="N389" s="77">
        <f t="shared" si="46"/>
        <v>4180.611905166058</v>
      </c>
      <c r="O389" s="77">
        <f t="shared" si="47"/>
        <v>0</v>
      </c>
      <c r="P389" s="77">
        <f t="shared" si="45"/>
        <v>0</v>
      </c>
      <c r="Q389" s="61">
        <f t="shared" si="42"/>
        <v>4180.611905166058</v>
      </c>
      <c r="R389" s="61">
        <f t="shared" si="48"/>
        <v>-1250.3142381291934</v>
      </c>
      <c r="S389" s="62">
        <f t="shared" si="43"/>
        <v>3.3436489625371126</v>
      </c>
      <c r="T389" s="59"/>
      <c r="U389" s="59"/>
      <c r="V389" s="59"/>
    </row>
    <row r="390" spans="2:22" x14ac:dyDescent="0.4">
      <c r="G390" s="59"/>
      <c r="H390" s="74">
        <v>39321</v>
      </c>
      <c r="I390" s="75">
        <v>1988.72998046875</v>
      </c>
      <c r="J390" s="70">
        <v>2.8408420085906898</v>
      </c>
      <c r="K390" s="76">
        <f t="shared" si="44"/>
        <v>124.67674226527836</v>
      </c>
      <c r="L390" s="59"/>
      <c r="M390" s="74">
        <v>39321</v>
      </c>
      <c r="N390" s="77">
        <f t="shared" si="46"/>
        <v>4238.9074079528382</v>
      </c>
      <c r="O390" s="77">
        <f t="shared" si="47"/>
        <v>0</v>
      </c>
      <c r="P390" s="77">
        <f t="shared" si="45"/>
        <v>0</v>
      </c>
      <c r="Q390" s="61">
        <f t="shared" si="42"/>
        <v>4238.9074079528382</v>
      </c>
      <c r="R390" s="61">
        <f t="shared" si="48"/>
        <v>-1251.7577410339434</v>
      </c>
      <c r="S390" s="62">
        <f t="shared" si="43"/>
        <v>3.3863640455313098</v>
      </c>
      <c r="T390" s="59"/>
      <c r="U390" s="59"/>
      <c r="V390" s="59"/>
    </row>
    <row r="391" spans="2:22" x14ac:dyDescent="0.4">
      <c r="G391" s="59"/>
      <c r="H391" s="74">
        <v>39328</v>
      </c>
      <c r="I391" s="75">
        <v>1958.34997558593</v>
      </c>
      <c r="J391" s="70">
        <v>2.7770223617553702</v>
      </c>
      <c r="K391" s="76">
        <f t="shared" si="44"/>
        <v>124.74763347295281</v>
      </c>
      <c r="L391" s="59"/>
      <c r="M391" s="74">
        <v>39328</v>
      </c>
      <c r="N391" s="77">
        <f t="shared" si="46"/>
        <v>4174.1535052027648</v>
      </c>
      <c r="O391" s="77">
        <f t="shared" si="47"/>
        <v>0</v>
      </c>
      <c r="P391" s="77">
        <f t="shared" si="45"/>
        <v>0</v>
      </c>
      <c r="Q391" s="61">
        <f t="shared" si="42"/>
        <v>4174.1535052027648</v>
      </c>
      <c r="R391" s="61">
        <f t="shared" si="48"/>
        <v>-1253.2029104802493</v>
      </c>
      <c r="S391" s="62">
        <f t="shared" si="43"/>
        <v>3.3307882309363261</v>
      </c>
      <c r="T391" s="59"/>
      <c r="U391" s="59"/>
      <c r="V391" s="59"/>
    </row>
    <row r="392" spans="2:22" x14ac:dyDescent="0.4">
      <c r="G392" s="59"/>
      <c r="H392" s="74">
        <v>39335</v>
      </c>
      <c r="I392" s="75">
        <v>2000.81994628906</v>
      </c>
      <c r="J392" s="70">
        <v>2.8675298690795898</v>
      </c>
      <c r="K392" s="76">
        <f t="shared" si="44"/>
        <v>124.81856498937478</v>
      </c>
      <c r="L392" s="59"/>
      <c r="M392" s="74">
        <v>39335</v>
      </c>
      <c r="N392" s="77">
        <f t="shared" si="46"/>
        <v>4264.6767412363488</v>
      </c>
      <c r="O392" s="77">
        <f t="shared" si="47"/>
        <v>0</v>
      </c>
      <c r="P392" s="77">
        <f t="shared" si="45"/>
        <v>0</v>
      </c>
      <c r="Q392" s="61">
        <f t="shared" si="42"/>
        <v>4264.6767412363488</v>
      </c>
      <c r="R392" s="61">
        <f t="shared" si="48"/>
        <v>-1254.6497483921537</v>
      </c>
      <c r="S392" s="62">
        <f t="shared" si="43"/>
        <v>3.3990974347235752</v>
      </c>
      <c r="T392" s="59"/>
      <c r="U392" s="59"/>
      <c r="V392" s="59"/>
    </row>
    <row r="393" spans="2:22" x14ac:dyDescent="0.4">
      <c r="G393" s="59"/>
      <c r="H393" s="74">
        <v>39342</v>
      </c>
      <c r="I393" s="75">
        <v>2049.47998046875</v>
      </c>
      <c r="J393" s="70">
        <v>3.0009703636169398</v>
      </c>
      <c r="K393" s="76">
        <f t="shared" si="44"/>
        <v>124.88953683746382</v>
      </c>
      <c r="L393" s="59"/>
      <c r="M393" s="74">
        <v>39342</v>
      </c>
      <c r="N393" s="77">
        <f t="shared" si="46"/>
        <v>4368.3938779925957</v>
      </c>
      <c r="O393" s="77">
        <f t="shared" si="47"/>
        <v>0</v>
      </c>
      <c r="P393" s="77">
        <f t="shared" si="45"/>
        <v>0</v>
      </c>
      <c r="Q393" s="61">
        <f t="shared" si="42"/>
        <v>4368.3938779925957</v>
      </c>
      <c r="R393" s="61">
        <f t="shared" si="48"/>
        <v>-1256.0982566959203</v>
      </c>
      <c r="S393" s="62">
        <f t="shared" si="43"/>
        <v>3.4777485397387253</v>
      </c>
      <c r="T393" s="59"/>
      <c r="U393" s="59"/>
      <c r="V393" s="59"/>
    </row>
    <row r="394" spans="2:22" x14ac:dyDescent="0.4">
      <c r="G394" s="59"/>
      <c r="H394" s="74">
        <v>39349</v>
      </c>
      <c r="I394" s="75">
        <v>2091.11010742187</v>
      </c>
      <c r="J394" s="70">
        <v>3.1358618736267001</v>
      </c>
      <c r="K394" s="76">
        <f t="shared" si="44"/>
        <v>124.96054904015254</v>
      </c>
      <c r="L394" s="59"/>
      <c r="M394" s="74">
        <v>39349</v>
      </c>
      <c r="N394" s="77">
        <f t="shared" si="46"/>
        <v>4457.1270168644724</v>
      </c>
      <c r="O394" s="77">
        <f t="shared" si="47"/>
        <v>0</v>
      </c>
      <c r="P394" s="77">
        <f t="shared" si="45"/>
        <v>0</v>
      </c>
      <c r="Q394" s="61">
        <f t="shared" si="42"/>
        <v>4457.1270168644724</v>
      </c>
      <c r="R394" s="61">
        <f t="shared" si="48"/>
        <v>-1257.5484373200368</v>
      </c>
      <c r="S394" s="62">
        <f t="shared" si="43"/>
        <v>3.5442984815464142</v>
      </c>
      <c r="T394" s="59"/>
      <c r="U394" s="59"/>
      <c r="V394" s="59"/>
    </row>
    <row r="395" spans="2:22" x14ac:dyDescent="0.4">
      <c r="G395" s="59"/>
      <c r="H395" s="74">
        <v>39356</v>
      </c>
      <c r="I395" s="75">
        <v>2149.669921875</v>
      </c>
      <c r="J395" s="70">
        <v>3.3081741333007799</v>
      </c>
      <c r="K395" s="76">
        <f t="shared" si="44"/>
        <v>125.03160162038655</v>
      </c>
      <c r="L395" s="59"/>
      <c r="M395" s="74">
        <v>39356</v>
      </c>
      <c r="N395" s="77">
        <f t="shared" si="46"/>
        <v>4581.9451841026448</v>
      </c>
      <c r="O395" s="77">
        <f t="shared" si="47"/>
        <v>0</v>
      </c>
      <c r="P395" s="77">
        <f t="shared" si="45"/>
        <v>0</v>
      </c>
      <c r="Q395" s="61">
        <f t="shared" si="42"/>
        <v>4581.9451841026448</v>
      </c>
      <c r="R395" s="61">
        <f t="shared" si="48"/>
        <v>-1259.0002921952171</v>
      </c>
      <c r="S395" s="62">
        <f t="shared" si="43"/>
        <v>3.6393519624316188</v>
      </c>
      <c r="T395" s="59"/>
      <c r="U395" s="59"/>
      <c r="V395" s="59"/>
    </row>
    <row r="396" spans="2:22" x14ac:dyDescent="0.4">
      <c r="G396" s="59"/>
      <c r="H396" s="74">
        <v>39363</v>
      </c>
      <c r="I396" s="75">
        <v>2177.98999023437</v>
      </c>
      <c r="J396" s="70">
        <v>3.38620829582214</v>
      </c>
      <c r="K396" s="76">
        <f t="shared" si="44"/>
        <v>125.10269460112454</v>
      </c>
      <c r="L396" s="59"/>
      <c r="M396" s="74">
        <v>39363</v>
      </c>
      <c r="N396" s="77">
        <f t="shared" si="46"/>
        <v>4642.3084052242821</v>
      </c>
      <c r="O396" s="77">
        <f t="shared" si="47"/>
        <v>0</v>
      </c>
      <c r="P396" s="77">
        <f t="shared" si="45"/>
        <v>0</v>
      </c>
      <c r="Q396" s="61">
        <f t="shared" si="42"/>
        <v>4642.3084052242821</v>
      </c>
      <c r="R396" s="61">
        <f t="shared" si="48"/>
        <v>-1260.4538232544044</v>
      </c>
      <c r="S396" s="62">
        <f t="shared" si="43"/>
        <v>3.6830452013213493</v>
      </c>
      <c r="T396" s="59"/>
      <c r="U396" s="59"/>
      <c r="V396" s="59"/>
    </row>
    <row r="397" spans="2:22" x14ac:dyDescent="0.4">
      <c r="G397" s="64"/>
      <c r="H397" s="74">
        <v>39370</v>
      </c>
      <c r="I397" s="75">
        <v>2131.080078125</v>
      </c>
      <c r="J397" s="70">
        <v>3.2449347972869802</v>
      </c>
      <c r="K397" s="76">
        <f t="shared" si="44"/>
        <v>125.17382800533822</v>
      </c>
      <c r="L397" s="59"/>
      <c r="M397" s="74">
        <v>39370</v>
      </c>
      <c r="N397" s="77">
        <f t="shared" si="46"/>
        <v>4542.3215915795481</v>
      </c>
      <c r="O397" s="77">
        <f t="shared" si="47"/>
        <v>0</v>
      </c>
      <c r="P397" s="77">
        <f t="shared" si="45"/>
        <v>0</v>
      </c>
      <c r="Q397" s="61">
        <f t="shared" si="42"/>
        <v>4542.3215915795481</v>
      </c>
      <c r="R397" s="61">
        <f t="shared" si="48"/>
        <v>-1261.9090324327733</v>
      </c>
      <c r="S397" s="62">
        <f t="shared" si="43"/>
        <v>3.5995634192605994</v>
      </c>
      <c r="T397" s="59"/>
      <c r="U397" s="59"/>
      <c r="V397" s="59"/>
    </row>
    <row r="398" spans="2:22" x14ac:dyDescent="0.4">
      <c r="G398" s="64"/>
      <c r="H398" s="74">
        <v>39377</v>
      </c>
      <c r="I398" s="75">
        <v>2194.59008789062</v>
      </c>
      <c r="J398" s="70">
        <v>3.41086554527282</v>
      </c>
      <c r="K398" s="76">
        <f t="shared" si="44"/>
        <v>125.24500185601241</v>
      </c>
      <c r="L398" s="59"/>
      <c r="M398" s="74">
        <v>39377</v>
      </c>
      <c r="N398" s="77">
        <f t="shared" si="46"/>
        <v>4677.6909245300121</v>
      </c>
      <c r="O398" s="77">
        <f t="shared" si="47"/>
        <v>0</v>
      </c>
      <c r="P398" s="77">
        <f t="shared" si="45"/>
        <v>0</v>
      </c>
      <c r="Q398" s="61">
        <f t="shared" si="42"/>
        <v>4677.6909245300121</v>
      </c>
      <c r="R398" s="61">
        <f t="shared" si="48"/>
        <v>-1263.3659216677327</v>
      </c>
      <c r="S398" s="62">
        <f t="shared" si="43"/>
        <v>3.7025622144019272</v>
      </c>
      <c r="T398" s="59"/>
      <c r="U398" s="59"/>
      <c r="V398" s="59"/>
    </row>
    <row r="399" spans="2:22" x14ac:dyDescent="0.4">
      <c r="G399" s="64"/>
      <c r="H399" s="74">
        <v>39384</v>
      </c>
      <c r="I399" s="75">
        <v>2213.86010742187</v>
      </c>
      <c r="J399" s="70">
        <v>3.4828083515167201</v>
      </c>
      <c r="K399" s="76">
        <f t="shared" si="44"/>
        <v>125.31621617614495</v>
      </c>
      <c r="L399" s="59"/>
      <c r="M399" s="74">
        <v>39384</v>
      </c>
      <c r="N399" s="77">
        <f t="shared" si="46"/>
        <v>4718.7642876032423</v>
      </c>
      <c r="O399" s="77">
        <f t="shared" si="47"/>
        <v>0</v>
      </c>
      <c r="P399" s="77">
        <f t="shared" si="45"/>
        <v>0</v>
      </c>
      <c r="Q399" s="61">
        <f t="shared" si="42"/>
        <v>4718.7642876032423</v>
      </c>
      <c r="R399" s="61">
        <f t="shared" si="48"/>
        <v>-1264.8244928989282</v>
      </c>
      <c r="S399" s="62">
        <f t="shared" si="43"/>
        <v>3.7307660581335038</v>
      </c>
      <c r="T399" s="59"/>
      <c r="U399" s="59"/>
      <c r="V399" s="59"/>
    </row>
    <row r="400" spans="2:22" x14ac:dyDescent="0.4">
      <c r="G400" s="64"/>
      <c r="H400" s="74">
        <v>39391</v>
      </c>
      <c r="I400" s="75">
        <v>2034.30004882812</v>
      </c>
      <c r="J400" s="70">
        <v>2.9191658496856601</v>
      </c>
      <c r="K400" s="76">
        <f t="shared" si="44"/>
        <v>125.38747098874678</v>
      </c>
      <c r="L400" s="59"/>
      <c r="M400" s="74">
        <v>39391</v>
      </c>
      <c r="N400" s="77">
        <f t="shared" si="46"/>
        <v>4336.038392172185</v>
      </c>
      <c r="O400" s="77">
        <f t="shared" si="47"/>
        <v>0</v>
      </c>
      <c r="P400" s="77">
        <f t="shared" si="45"/>
        <v>0</v>
      </c>
      <c r="Q400" s="61">
        <f t="shared" si="42"/>
        <v>4336.038392172185</v>
      </c>
      <c r="R400" s="61">
        <f t="shared" si="48"/>
        <v>-1266.2847480682449</v>
      </c>
      <c r="S400" s="62">
        <f t="shared" si="43"/>
        <v>3.4242206571523037</v>
      </c>
      <c r="T400" s="59"/>
      <c r="U400" s="59"/>
      <c r="V400" s="59"/>
    </row>
    <row r="401" spans="7:22" x14ac:dyDescent="0.4">
      <c r="G401" s="64"/>
      <c r="H401" s="74">
        <v>39398</v>
      </c>
      <c r="I401" s="75">
        <v>2048.6201171875</v>
      </c>
      <c r="J401" s="70">
        <v>2.9504950046539302</v>
      </c>
      <c r="K401" s="76">
        <f t="shared" si="44"/>
        <v>125.45876631684193</v>
      </c>
      <c r="L401" s="59"/>
      <c r="M401" s="74">
        <v>39398</v>
      </c>
      <c r="N401" s="77">
        <f t="shared" si="46"/>
        <v>4366.5611099101952</v>
      </c>
      <c r="O401" s="77">
        <f t="shared" si="47"/>
        <v>0</v>
      </c>
      <c r="P401" s="77">
        <f t="shared" si="45"/>
        <v>0</v>
      </c>
      <c r="Q401" s="61">
        <f t="shared" si="42"/>
        <v>4366.5611099101952</v>
      </c>
      <c r="R401" s="61">
        <f t="shared" si="48"/>
        <v>-1267.7466891198096</v>
      </c>
      <c r="S401" s="62">
        <f t="shared" si="43"/>
        <v>3.4443482656159627</v>
      </c>
      <c r="T401" s="59"/>
      <c r="U401" s="59"/>
      <c r="V401" s="59"/>
    </row>
    <row r="402" spans="7:22" x14ac:dyDescent="0.4">
      <c r="G402" s="64"/>
      <c r="H402" s="74">
        <v>39405</v>
      </c>
      <c r="I402" s="75">
        <v>2028.90002441406</v>
      </c>
      <c r="J402" s="70">
        <v>2.8765223026275599</v>
      </c>
      <c r="K402" s="76">
        <f t="shared" si="44"/>
        <v>125.53010218346751</v>
      </c>
      <c r="L402" s="59"/>
      <c r="M402" s="74">
        <v>39405</v>
      </c>
      <c r="N402" s="77">
        <f t="shared" si="46"/>
        <v>4324.5284316865036</v>
      </c>
      <c r="O402" s="77">
        <f t="shared" si="47"/>
        <v>0</v>
      </c>
      <c r="P402" s="77">
        <f t="shared" si="45"/>
        <v>0</v>
      </c>
      <c r="Q402" s="61">
        <f t="shared" si="42"/>
        <v>4324.5284316865036</v>
      </c>
      <c r="R402" s="61">
        <f t="shared" si="48"/>
        <v>-1269.210317999994</v>
      </c>
      <c r="S402" s="62">
        <f t="shared" si="43"/>
        <v>3.4072591203804916</v>
      </c>
      <c r="T402" s="59"/>
      <c r="U402" s="59"/>
      <c r="V402" s="59"/>
    </row>
    <row r="403" spans="7:22" x14ac:dyDescent="0.4">
      <c r="G403" s="64"/>
      <c r="H403" s="74">
        <v>39412</v>
      </c>
      <c r="I403" s="75">
        <v>2089.10009765625</v>
      </c>
      <c r="J403" s="70">
        <v>3.0592780113220202</v>
      </c>
      <c r="K403" s="76">
        <f t="shared" si="44"/>
        <v>125.60147861167373</v>
      </c>
      <c r="L403" s="59"/>
      <c r="M403" s="74">
        <v>39412</v>
      </c>
      <c r="N403" s="77">
        <f t="shared" si="46"/>
        <v>4452.8427523493192</v>
      </c>
      <c r="O403" s="77">
        <f t="shared" si="47"/>
        <v>0</v>
      </c>
      <c r="P403" s="77">
        <f t="shared" si="45"/>
        <v>0</v>
      </c>
      <c r="Q403" s="61">
        <f t="shared" si="42"/>
        <v>4452.8427523493192</v>
      </c>
      <c r="R403" s="61">
        <f t="shared" si="48"/>
        <v>-1270.6756366574164</v>
      </c>
      <c r="S403" s="62">
        <f t="shared" si="43"/>
        <v>3.5043111112626448</v>
      </c>
      <c r="T403" s="59"/>
      <c r="U403" s="59"/>
      <c r="V403" s="59"/>
    </row>
    <row r="404" spans="7:22" x14ac:dyDescent="0.4">
      <c r="G404" s="64"/>
      <c r="H404" s="74">
        <v>39419</v>
      </c>
      <c r="I404" s="75">
        <v>2130</v>
      </c>
      <c r="J404" s="70">
        <v>3.1698019504547101</v>
      </c>
      <c r="K404" s="76">
        <f t="shared" si="44"/>
        <v>125.6728956245239</v>
      </c>
      <c r="L404" s="59"/>
      <c r="M404" s="74">
        <v>39419</v>
      </c>
      <c r="N404" s="77">
        <f t="shared" si="46"/>
        <v>4540.0194433692859</v>
      </c>
      <c r="O404" s="77">
        <f t="shared" si="47"/>
        <v>0</v>
      </c>
      <c r="P404" s="77">
        <f t="shared" si="45"/>
        <v>0</v>
      </c>
      <c r="Q404" s="61">
        <f t="shared" si="42"/>
        <v>4540.0194433692859</v>
      </c>
      <c r="R404" s="61">
        <f t="shared" si="48"/>
        <v>-1272.1426470429451</v>
      </c>
      <c r="S404" s="62">
        <f t="shared" si="43"/>
        <v>3.568797456733658</v>
      </c>
      <c r="T404" s="59"/>
      <c r="U404" s="59"/>
      <c r="V404" s="59"/>
    </row>
    <row r="405" spans="7:22" x14ac:dyDescent="0.4">
      <c r="G405" s="64"/>
      <c r="H405" s="74">
        <v>39426</v>
      </c>
      <c r="I405" s="75">
        <v>2072.11010742187</v>
      </c>
      <c r="J405" s="70">
        <v>2.9995195865631099</v>
      </c>
      <c r="K405" s="76">
        <f t="shared" si="44"/>
        <v>125.74435324509447</v>
      </c>
      <c r="L405" s="59"/>
      <c r="M405" s="74">
        <v>39426</v>
      </c>
      <c r="N405" s="77">
        <f t="shared" si="46"/>
        <v>4416.629190843807</v>
      </c>
      <c r="O405" s="77">
        <f t="shared" si="47"/>
        <v>0</v>
      </c>
      <c r="P405" s="77">
        <f t="shared" si="45"/>
        <v>0</v>
      </c>
      <c r="Q405" s="61">
        <f t="shared" si="42"/>
        <v>4416.629190843807</v>
      </c>
      <c r="R405" s="61">
        <f t="shared" si="48"/>
        <v>-1273.6113511097008</v>
      </c>
      <c r="S405" s="62">
        <f t="shared" si="43"/>
        <v>3.4677998017178373</v>
      </c>
      <c r="T405" s="59"/>
      <c r="U405" s="59"/>
      <c r="V405" s="59"/>
    </row>
    <row r="406" spans="7:22" x14ac:dyDescent="0.4">
      <c r="G406" s="64"/>
      <c r="H406" s="74">
        <v>39433</v>
      </c>
      <c r="I406" s="75">
        <v>2111.77001953125</v>
      </c>
      <c r="J406" s="70">
        <v>2.9589073657989502</v>
      </c>
      <c r="K406" s="76">
        <f t="shared" si="44"/>
        <v>125.81585149647499</v>
      </c>
      <c r="L406" s="59"/>
      <c r="M406" s="74">
        <v>39433</v>
      </c>
      <c r="N406" s="77">
        <f t="shared" si="46"/>
        <v>4501.1628866648871</v>
      </c>
      <c r="O406" s="77">
        <f t="shared" si="47"/>
        <v>0</v>
      </c>
      <c r="P406" s="77">
        <f t="shared" si="45"/>
        <v>0</v>
      </c>
      <c r="Q406" s="61">
        <f t="shared" si="42"/>
        <v>4501.1628866648871</v>
      </c>
      <c r="R406" s="61">
        <f t="shared" si="48"/>
        <v>-1275.0817508130588</v>
      </c>
      <c r="S406" s="62">
        <f t="shared" si="43"/>
        <v>3.5300974888823484</v>
      </c>
      <c r="T406" s="59"/>
      <c r="U406" s="59"/>
      <c r="V406" s="59"/>
    </row>
    <row r="407" spans="7:22" x14ac:dyDescent="0.4">
      <c r="G407" s="64"/>
      <c r="H407" s="74">
        <v>39440</v>
      </c>
      <c r="I407" s="75">
        <v>2107.05004882812</v>
      </c>
      <c r="J407" s="70">
        <v>3.0895178318023602</v>
      </c>
      <c r="K407" s="76">
        <f t="shared" si="44"/>
        <v>125.88739040176814</v>
      </c>
      <c r="L407" s="59"/>
      <c r="M407" s="74">
        <v>39440</v>
      </c>
      <c r="N407" s="77">
        <f t="shared" si="46"/>
        <v>4491.102436540782</v>
      </c>
      <c r="O407" s="77">
        <f t="shared" si="47"/>
        <v>0</v>
      </c>
      <c r="P407" s="77">
        <f t="shared" si="45"/>
        <v>0</v>
      </c>
      <c r="Q407" s="61">
        <f t="shared" si="42"/>
        <v>4491.102436540782</v>
      </c>
      <c r="R407" s="61">
        <f t="shared" si="48"/>
        <v>-1276.5538481106519</v>
      </c>
      <c r="S407" s="62">
        <f t="shared" si="43"/>
        <v>3.518145703910402</v>
      </c>
      <c r="T407" s="59"/>
      <c r="U407" s="59"/>
      <c r="V407" s="59"/>
    </row>
    <row r="408" spans="7:22" ht="17.5" thickBot="1" x14ac:dyDescent="0.45">
      <c r="G408" s="81" t="s">
        <v>46</v>
      </c>
      <c r="H408" s="82">
        <v>39447</v>
      </c>
      <c r="I408" s="83">
        <v>1963.52001953125</v>
      </c>
      <c r="J408" s="84">
        <v>2.6973288059234601</v>
      </c>
      <c r="K408" s="85">
        <f t="shared" si="44"/>
        <v>125.95896998408975</v>
      </c>
      <c r="L408" s="86"/>
      <c r="M408" s="82">
        <v>39447</v>
      </c>
      <c r="N408" s="77">
        <f t="shared" si="46"/>
        <v>4185.1732704773303</v>
      </c>
      <c r="O408" s="77">
        <f t="shared" si="47"/>
        <v>0</v>
      </c>
      <c r="P408" s="77">
        <f t="shared" si="45"/>
        <v>0</v>
      </c>
      <c r="Q408" s="87">
        <f t="shared" si="42"/>
        <v>4185.1732704773303</v>
      </c>
      <c r="R408" s="61">
        <f t="shared" si="48"/>
        <v>-1278.0276449623734</v>
      </c>
      <c r="S408" s="88">
        <f t="shared" si="43"/>
        <v>3.2747126300233877</v>
      </c>
      <c r="T408" s="86"/>
      <c r="U408" s="86"/>
      <c r="V408" s="86"/>
    </row>
    <row r="409" spans="7:22" ht="17.5" thickTop="1" x14ac:dyDescent="0.4">
      <c r="G409" s="64"/>
      <c r="H409" s="74">
        <v>39454</v>
      </c>
      <c r="I409" s="75">
        <v>1912.81005859375</v>
      </c>
      <c r="J409" s="70">
        <v>2.5502970218658398</v>
      </c>
      <c r="K409" s="76">
        <f t="shared" si="44"/>
        <v>126.03059026656875</v>
      </c>
      <c r="L409" s="59"/>
      <c r="M409" s="74">
        <v>39454</v>
      </c>
      <c r="N409" s="77">
        <f t="shared" si="46"/>
        <v>4077.0867875530357</v>
      </c>
      <c r="O409" s="77">
        <f t="shared" si="47"/>
        <v>0</v>
      </c>
      <c r="P409" s="77">
        <f t="shared" si="45"/>
        <v>0</v>
      </c>
      <c r="Q409" s="61">
        <f t="shared" si="42"/>
        <v>4077.0867875530357</v>
      </c>
      <c r="R409" s="61">
        <f t="shared" si="48"/>
        <v>-1279.5031433303791</v>
      </c>
      <c r="S409" s="62">
        <f t="shared" si="43"/>
        <v>3.1864609390023948</v>
      </c>
      <c r="T409" s="59"/>
      <c r="U409" s="59"/>
      <c r="V409" s="59"/>
    </row>
    <row r="410" spans="7:22" x14ac:dyDescent="0.4">
      <c r="G410" s="64"/>
      <c r="H410" s="74">
        <v>39461</v>
      </c>
      <c r="I410" s="75">
        <v>1844.08996582031</v>
      </c>
      <c r="J410" s="70">
        <v>2.3445732593536301</v>
      </c>
      <c r="K410" s="76">
        <f t="shared" si="44"/>
        <v>126.10225127234729</v>
      </c>
      <c r="L410" s="59"/>
      <c r="M410" s="74">
        <v>39461</v>
      </c>
      <c r="N410" s="77">
        <f t="shared" si="46"/>
        <v>3930.6123474865763</v>
      </c>
      <c r="O410" s="77">
        <f t="shared" si="47"/>
        <v>0</v>
      </c>
      <c r="P410" s="77">
        <f t="shared" si="45"/>
        <v>0</v>
      </c>
      <c r="Q410" s="61">
        <f t="shared" si="42"/>
        <v>3930.6123474865763</v>
      </c>
      <c r="R410" s="61">
        <f t="shared" si="48"/>
        <v>-1280.9803451790899</v>
      </c>
      <c r="S410" s="62">
        <f t="shared" si="43"/>
        <v>3.0684407940209648</v>
      </c>
      <c r="T410" s="59"/>
      <c r="U410" s="59"/>
      <c r="V410" s="59"/>
    </row>
    <row r="411" spans="7:22" ht="17.5" customHeight="1" thickBot="1" x14ac:dyDescent="0.45">
      <c r="G411" s="65" t="s">
        <v>45</v>
      </c>
      <c r="H411" s="79">
        <v>39468</v>
      </c>
      <c r="I411" s="80">
        <v>1789.17004394531</v>
      </c>
      <c r="J411" s="70">
        <v>2.2009036540985099</v>
      </c>
      <c r="K411" s="76">
        <f t="shared" si="44"/>
        <v>126.17395302458061</v>
      </c>
      <c r="L411" s="59"/>
      <c r="M411" s="79">
        <v>39468</v>
      </c>
      <c r="N411" s="77">
        <f t="shared" si="46"/>
        <v>3813.5524821622466</v>
      </c>
      <c r="O411" s="77">
        <f t="shared" si="47"/>
        <v>0</v>
      </c>
      <c r="P411" s="77">
        <f t="shared" si="45"/>
        <v>0</v>
      </c>
      <c r="Q411" s="61">
        <f t="shared" si="42"/>
        <v>3813.5524821622466</v>
      </c>
      <c r="R411" s="61">
        <f t="shared" si="48"/>
        <v>-1282.4592524751952</v>
      </c>
      <c r="S411" s="62">
        <f t="shared" si="43"/>
        <v>2.9736246783684903</v>
      </c>
      <c r="T411" s="59"/>
      <c r="U411" s="59"/>
      <c r="V411" s="59"/>
    </row>
    <row r="412" spans="7:22" ht="17.5" customHeight="1" thickBot="1" x14ac:dyDescent="0.45">
      <c r="G412" s="66" t="s">
        <v>47</v>
      </c>
      <c r="H412" s="90">
        <v>39475</v>
      </c>
      <c r="I412" s="91">
        <v>1855.27001953125</v>
      </c>
      <c r="J412" s="70">
        <v>2.3690276145935001</v>
      </c>
      <c r="K412" s="76">
        <f t="shared" si="44"/>
        <v>126.24569554643718</v>
      </c>
      <c r="L412" s="59"/>
      <c r="M412" s="90">
        <v>39475</v>
      </c>
      <c r="N412" s="77">
        <f t="shared" si="46"/>
        <v>3954.4422353859095</v>
      </c>
      <c r="O412" s="77">
        <f t="shared" si="47"/>
        <v>0</v>
      </c>
      <c r="P412" s="77">
        <f t="shared" si="45"/>
        <v>0</v>
      </c>
      <c r="Q412" s="61">
        <f t="shared" si="42"/>
        <v>3954.4422353859095</v>
      </c>
      <c r="R412" s="61">
        <f t="shared" si="48"/>
        <v>-1283.9398671876545</v>
      </c>
      <c r="S412" s="62">
        <f t="shared" si="43"/>
        <v>3.0799279128606942</v>
      </c>
      <c r="T412" s="59"/>
      <c r="U412" s="59"/>
      <c r="V412" s="59"/>
    </row>
    <row r="413" spans="7:22" ht="17.5" customHeight="1" thickBot="1" x14ac:dyDescent="0.45">
      <c r="G413" s="65" t="s">
        <v>45</v>
      </c>
      <c r="H413" s="79">
        <v>39482</v>
      </c>
      <c r="I413" s="80">
        <v>1773.73999023437</v>
      </c>
      <c r="J413" s="70">
        <v>2.1550509929656898</v>
      </c>
      <c r="K413" s="76">
        <f t="shared" si="44"/>
        <v>126.31747886109858</v>
      </c>
      <c r="L413" s="59"/>
      <c r="M413" s="79">
        <v>39482</v>
      </c>
      <c r="N413" s="77">
        <f t="shared" si="46"/>
        <v>3780.663870021448</v>
      </c>
      <c r="O413" s="77">
        <f t="shared" si="47"/>
        <v>0</v>
      </c>
      <c r="P413" s="77">
        <f t="shared" si="45"/>
        <v>0</v>
      </c>
      <c r="Q413" s="61">
        <f t="shared" si="42"/>
        <v>3780.663870021448</v>
      </c>
      <c r="R413" s="61">
        <f t="shared" si="48"/>
        <v>-1285.4221912877006</v>
      </c>
      <c r="S413" s="62">
        <f t="shared" si="43"/>
        <v>2.9411845350468728</v>
      </c>
      <c r="T413" s="59"/>
      <c r="U413" s="59"/>
      <c r="V413" s="59"/>
    </row>
    <row r="414" spans="7:22" x14ac:dyDescent="0.4">
      <c r="G414" s="64"/>
      <c r="H414" s="74">
        <v>39489</v>
      </c>
      <c r="I414" s="75">
        <v>1780.38000488281</v>
      </c>
      <c r="J414" s="70">
        <v>2.1856191158294598</v>
      </c>
      <c r="K414" s="76">
        <f t="shared" si="44"/>
        <v>126.38930299175962</v>
      </c>
      <c r="L414" s="59"/>
      <c r="M414" s="74">
        <v>39489</v>
      </c>
      <c r="N414" s="77">
        <f t="shared" si="46"/>
        <v>3794.8168257060374</v>
      </c>
      <c r="O414" s="77">
        <f t="shared" si="47"/>
        <v>0</v>
      </c>
      <c r="P414" s="77">
        <f t="shared" si="45"/>
        <v>0</v>
      </c>
      <c r="Q414" s="61">
        <f t="shared" si="42"/>
        <v>3794.8168257060374</v>
      </c>
      <c r="R414" s="61">
        <f t="shared" si="48"/>
        <v>-1286.9062267488421</v>
      </c>
      <c r="S414" s="62">
        <f t="shared" si="43"/>
        <v>2.9487904765936372</v>
      </c>
      <c r="T414" s="59"/>
      <c r="U414" s="59"/>
      <c r="V414" s="59"/>
    </row>
    <row r="415" spans="7:22" x14ac:dyDescent="0.4">
      <c r="G415" s="64"/>
      <c r="H415" s="74">
        <v>39496</v>
      </c>
      <c r="I415" s="75">
        <v>1773.43994140625</v>
      </c>
      <c r="J415" s="70">
        <v>2.1703348159789999</v>
      </c>
      <c r="K415" s="76">
        <f t="shared" si="44"/>
        <v>126.46116796162829</v>
      </c>
      <c r="L415" s="59"/>
      <c r="M415" s="74">
        <v>39496</v>
      </c>
      <c r="N415" s="77">
        <f t="shared" si="46"/>
        <v>3780.0243265878216</v>
      </c>
      <c r="O415" s="77">
        <f t="shared" si="47"/>
        <v>0</v>
      </c>
      <c r="P415" s="77">
        <f t="shared" si="45"/>
        <v>0</v>
      </c>
      <c r="Q415" s="61">
        <f t="shared" si="42"/>
        <v>3780.0243265878216</v>
      </c>
      <c r="R415" s="61">
        <f t="shared" si="48"/>
        <v>-1288.391975546866</v>
      </c>
      <c r="S415" s="62">
        <f t="shared" si="43"/>
        <v>2.9339086227880045</v>
      </c>
      <c r="T415" s="59"/>
      <c r="U415" s="59"/>
      <c r="V415" s="59"/>
    </row>
    <row r="416" spans="7:22" x14ac:dyDescent="0.4">
      <c r="G416" s="64"/>
      <c r="H416" s="74">
        <v>39503</v>
      </c>
      <c r="I416" s="75">
        <v>1745.27001953125</v>
      </c>
      <c r="J416" s="70">
        <v>2.1012513637542698</v>
      </c>
      <c r="K416" s="76">
        <f t="shared" si="44"/>
        <v>126.53307379392575</v>
      </c>
      <c r="L416" s="59"/>
      <c r="M416" s="74">
        <v>39503</v>
      </c>
      <c r="N416" s="77">
        <f t="shared" si="46"/>
        <v>3719.9811373715338</v>
      </c>
      <c r="O416" s="77">
        <f t="shared" si="47"/>
        <v>0</v>
      </c>
      <c r="P416" s="77">
        <f t="shared" si="45"/>
        <v>0</v>
      </c>
      <c r="Q416" s="61">
        <f t="shared" si="42"/>
        <v>3719.9811373715338</v>
      </c>
      <c r="R416" s="61">
        <f t="shared" si="48"/>
        <v>-1289.8794396598405</v>
      </c>
      <c r="S416" s="62">
        <f t="shared" si="43"/>
        <v>2.8839758375810267</v>
      </c>
      <c r="T416" s="59"/>
      <c r="U416" s="59"/>
      <c r="V416" s="59"/>
    </row>
    <row r="417" spans="1:22" x14ac:dyDescent="0.4">
      <c r="G417" s="64"/>
      <c r="H417" s="74">
        <v>39510</v>
      </c>
      <c r="I417" s="75">
        <v>1707.5</v>
      </c>
      <c r="J417" s="70">
        <v>1.99395787715911</v>
      </c>
      <c r="K417" s="76">
        <f t="shared" si="44"/>
        <v>126.60502051188639</v>
      </c>
      <c r="L417" s="59"/>
      <c r="M417" s="74">
        <v>39510</v>
      </c>
      <c r="N417" s="77">
        <f t="shared" si="46"/>
        <v>3639.4756805413399</v>
      </c>
      <c r="O417" s="77">
        <f t="shared" si="47"/>
        <v>0</v>
      </c>
      <c r="P417" s="77">
        <f t="shared" si="45"/>
        <v>0</v>
      </c>
      <c r="Q417" s="61">
        <f t="shared" si="42"/>
        <v>3639.4756805413399</v>
      </c>
      <c r="R417" s="61">
        <f t="shared" si="48"/>
        <v>-1291.3686210681176</v>
      </c>
      <c r="S417" s="62">
        <f t="shared" si="43"/>
        <v>2.8183089020167258</v>
      </c>
      <c r="T417" s="59"/>
      <c r="U417" s="59"/>
      <c r="V417" s="59"/>
    </row>
    <row r="418" spans="1:22" x14ac:dyDescent="0.4">
      <c r="G418" s="64"/>
      <c r="H418" s="74">
        <v>39517</v>
      </c>
      <c r="I418" s="75">
        <v>1713.82995605468</v>
      </c>
      <c r="J418" s="70">
        <v>1.9967077970504701</v>
      </c>
      <c r="K418" s="76">
        <f t="shared" si="44"/>
        <v>126.67700813875781</v>
      </c>
      <c r="L418" s="59"/>
      <c r="M418" s="74">
        <v>39517</v>
      </c>
      <c r="N418" s="77">
        <f t="shared" si="46"/>
        <v>3652.9677573319132</v>
      </c>
      <c r="O418" s="77">
        <f t="shared" si="47"/>
        <v>0</v>
      </c>
      <c r="P418" s="77">
        <f t="shared" si="45"/>
        <v>0</v>
      </c>
      <c r="Q418" s="61">
        <f t="shared" si="42"/>
        <v>3652.9677573319132</v>
      </c>
      <c r="R418" s="61">
        <f t="shared" si="48"/>
        <v>-1292.8595217543354</v>
      </c>
      <c r="S418" s="62">
        <f t="shared" si="43"/>
        <v>2.8254947238003458</v>
      </c>
      <c r="T418" s="59"/>
      <c r="U418" s="59"/>
      <c r="V418" s="59"/>
    </row>
    <row r="419" spans="1:22" x14ac:dyDescent="0.4">
      <c r="G419" s="64"/>
      <c r="H419" s="74">
        <v>39524</v>
      </c>
      <c r="I419" s="75">
        <v>1751.98999023437</v>
      </c>
      <c r="J419" s="70">
        <v>2.06518030166625</v>
      </c>
      <c r="K419" s="76">
        <f t="shared" si="44"/>
        <v>126.7490366978008</v>
      </c>
      <c r="L419" s="59"/>
      <c r="M419" s="74">
        <v>39524</v>
      </c>
      <c r="N419" s="77">
        <f t="shared" si="46"/>
        <v>3734.3045165504245</v>
      </c>
      <c r="O419" s="77">
        <f t="shared" si="47"/>
        <v>0</v>
      </c>
      <c r="P419" s="77">
        <f t="shared" si="45"/>
        <v>0</v>
      </c>
      <c r="Q419" s="61">
        <f t="shared" si="42"/>
        <v>3734.3045165504245</v>
      </c>
      <c r="R419" s="61">
        <f t="shared" si="48"/>
        <v>-1294.352143703421</v>
      </c>
      <c r="S419" s="62">
        <f t="shared" si="43"/>
        <v>2.8850761631728541</v>
      </c>
      <c r="T419" s="59"/>
      <c r="U419" s="59"/>
      <c r="V419" s="59"/>
    </row>
    <row r="420" spans="1:22" x14ac:dyDescent="0.4">
      <c r="G420" s="64"/>
      <c r="H420" s="74">
        <v>39531</v>
      </c>
      <c r="I420" s="75">
        <v>1767.56994628906</v>
      </c>
      <c r="J420" s="70">
        <v>2.12906789779663</v>
      </c>
      <c r="K420" s="76">
        <f t="shared" si="44"/>
        <v>126.82110621228942</v>
      </c>
      <c r="L420" s="59"/>
      <c r="M420" s="74">
        <v>39531</v>
      </c>
      <c r="N420" s="77">
        <f t="shared" si="46"/>
        <v>3767.5126402195001</v>
      </c>
      <c r="O420" s="77">
        <f t="shared" si="47"/>
        <v>0</v>
      </c>
      <c r="P420" s="77">
        <f t="shared" si="45"/>
        <v>0</v>
      </c>
      <c r="Q420" s="61">
        <f t="shared" si="42"/>
        <v>3767.5126402195001</v>
      </c>
      <c r="R420" s="61">
        <f t="shared" si="48"/>
        <v>-1295.8464889025934</v>
      </c>
      <c r="S420" s="62">
        <f t="shared" si="43"/>
        <v>2.9073757366199091</v>
      </c>
      <c r="T420" s="59"/>
      <c r="U420" s="59"/>
      <c r="V420" s="59"/>
    </row>
    <row r="421" spans="1:22" ht="17.5" customHeight="1" thickBot="1" x14ac:dyDescent="0.45">
      <c r="G421" s="66" t="s">
        <v>47</v>
      </c>
      <c r="H421" s="90">
        <v>39538</v>
      </c>
      <c r="I421" s="91">
        <v>1865.86999511718</v>
      </c>
      <c r="J421" s="70">
        <v>2.3494639396667401</v>
      </c>
      <c r="K421" s="76">
        <f t="shared" si="44"/>
        <v>126.89321670551092</v>
      </c>
      <c r="L421" s="59"/>
      <c r="M421" s="90">
        <v>39538</v>
      </c>
      <c r="N421" s="77">
        <f t="shared" si="46"/>
        <v>3977.0357073386622</v>
      </c>
      <c r="O421" s="77">
        <f t="shared" si="47"/>
        <v>0</v>
      </c>
      <c r="P421" s="77">
        <f t="shared" si="45"/>
        <v>0</v>
      </c>
      <c r="Q421" s="61">
        <f t="shared" si="42"/>
        <v>3977.0357073386622</v>
      </c>
      <c r="R421" s="61">
        <f t="shared" si="48"/>
        <v>-1297.3425593413654</v>
      </c>
      <c r="S421" s="62">
        <f t="shared" si="43"/>
        <v>3.0655247364718559</v>
      </c>
      <c r="T421" s="59"/>
      <c r="U421" s="59"/>
      <c r="V421" s="59"/>
    </row>
    <row r="422" spans="1:22" ht="17.5" customHeight="1" thickBot="1" x14ac:dyDescent="0.45">
      <c r="G422" s="65" t="s">
        <v>45</v>
      </c>
      <c r="H422" s="79">
        <v>39545</v>
      </c>
      <c r="I422" s="80">
        <v>1798.71997070312</v>
      </c>
      <c r="J422" s="70">
        <v>2.19448471069335</v>
      </c>
      <c r="K422" s="76">
        <f t="shared" si="44"/>
        <v>126.96536820076582</v>
      </c>
      <c r="L422" s="59"/>
      <c r="M422" s="79">
        <v>39545</v>
      </c>
      <c r="N422" s="77">
        <f t="shared" si="46"/>
        <v>3833.9078122858195</v>
      </c>
      <c r="O422" s="77">
        <f t="shared" si="47"/>
        <v>0</v>
      </c>
      <c r="P422" s="77">
        <f t="shared" si="45"/>
        <v>0</v>
      </c>
      <c r="Q422" s="61">
        <f t="shared" si="42"/>
        <v>3833.9078122858195</v>
      </c>
      <c r="R422" s="61">
        <f t="shared" si="48"/>
        <v>-1298.840357011547</v>
      </c>
      <c r="S422" s="62">
        <f t="shared" si="43"/>
        <v>2.9517929525281414</v>
      </c>
      <c r="T422" s="59"/>
      <c r="U422" s="59"/>
      <c r="V422" s="59"/>
    </row>
    <row r="423" spans="1:22" ht="17.5" customHeight="1" thickBot="1" x14ac:dyDescent="0.45">
      <c r="G423" s="66" t="s">
        <v>47</v>
      </c>
      <c r="H423" s="90">
        <v>39552</v>
      </c>
      <c r="I423" s="91">
        <v>1900.28002929687</v>
      </c>
      <c r="J423" s="70">
        <v>2.42374539375305</v>
      </c>
      <c r="K423" s="76">
        <f t="shared" si="44"/>
        <v>127.03756072136788</v>
      </c>
      <c r="L423" s="59"/>
      <c r="M423" s="90">
        <v>39552</v>
      </c>
      <c r="N423" s="77">
        <f t="shared" si="46"/>
        <v>4050.3794745794103</v>
      </c>
      <c r="O423" s="77">
        <f t="shared" si="47"/>
        <v>0</v>
      </c>
      <c r="P423" s="77">
        <f t="shared" si="45"/>
        <v>0</v>
      </c>
      <c r="Q423" s="61">
        <f t="shared" si="42"/>
        <v>4050.3794745794103</v>
      </c>
      <c r="R423" s="61">
        <f t="shared" si="48"/>
        <v>-1300.3398839072479</v>
      </c>
      <c r="S423" s="62">
        <f t="shared" si="43"/>
        <v>3.1148621408188077</v>
      </c>
      <c r="T423" s="59"/>
      <c r="U423" s="59"/>
      <c r="V423" s="59"/>
    </row>
    <row r="424" spans="1:22" x14ac:dyDescent="0.4">
      <c r="G424" s="64"/>
      <c r="H424" s="74">
        <v>39559</v>
      </c>
      <c r="I424" s="75">
        <v>1918.57995605468</v>
      </c>
      <c r="J424" s="70">
        <v>2.4699025154113698</v>
      </c>
      <c r="K424" s="76">
        <f t="shared" si="44"/>
        <v>127.10979429064412</v>
      </c>
      <c r="L424" s="59"/>
      <c r="M424" s="74">
        <v>39559</v>
      </c>
      <c r="N424" s="77">
        <f t="shared" si="46"/>
        <v>4089.3851193177625</v>
      </c>
      <c r="O424" s="77">
        <f t="shared" si="47"/>
        <v>0</v>
      </c>
      <c r="P424" s="77">
        <f t="shared" si="45"/>
        <v>0</v>
      </c>
      <c r="Q424" s="61">
        <f t="shared" si="42"/>
        <v>4089.3851193177625</v>
      </c>
      <c r="R424" s="61">
        <f t="shared" si="48"/>
        <v>-1301.8411420248799</v>
      </c>
      <c r="S424" s="62">
        <f t="shared" si="43"/>
        <v>3.1412320499851041</v>
      </c>
      <c r="T424" s="59"/>
      <c r="U424" s="59"/>
      <c r="V424" s="59"/>
    </row>
    <row r="425" spans="1:22" x14ac:dyDescent="0.4">
      <c r="G425" s="64"/>
      <c r="H425" s="74">
        <v>39566</v>
      </c>
      <c r="I425" s="75">
        <v>1981.86999511718</v>
      </c>
      <c r="J425" s="70">
        <v>2.6548395156860298</v>
      </c>
      <c r="K425" s="76">
        <f t="shared" si="44"/>
        <v>127.18206893193481</v>
      </c>
      <c r="L425" s="59"/>
      <c r="M425" s="74">
        <v>39566</v>
      </c>
      <c r="N425" s="77">
        <f t="shared" si="46"/>
        <v>4224.2855925174581</v>
      </c>
      <c r="O425" s="77">
        <f t="shared" si="47"/>
        <v>0</v>
      </c>
      <c r="P425" s="77">
        <f t="shared" si="45"/>
        <v>0</v>
      </c>
      <c r="Q425" s="61">
        <f t="shared" si="42"/>
        <v>4224.2855925174581</v>
      </c>
      <c r="R425" s="61">
        <f t="shared" si="48"/>
        <v>-1303.3441333631595</v>
      </c>
      <c r="S425" s="62">
        <f t="shared" si="43"/>
        <v>3.2411129834275449</v>
      </c>
      <c r="T425" s="59"/>
      <c r="U425" s="59"/>
      <c r="V425" s="59"/>
    </row>
    <row r="426" spans="1:22" x14ac:dyDescent="0.4">
      <c r="G426" s="64"/>
      <c r="H426" s="74">
        <v>39573</v>
      </c>
      <c r="I426" s="75">
        <v>1960.2900390625</v>
      </c>
      <c r="J426" s="70">
        <v>2.5756676197052002</v>
      </c>
      <c r="K426" s="76">
        <f t="shared" si="44"/>
        <v>127.2543846685935</v>
      </c>
      <c r="L426" s="59"/>
      <c r="M426" s="74">
        <v>39573</v>
      </c>
      <c r="N426" s="77">
        <f t="shared" si="46"/>
        <v>4178.2886816839828</v>
      </c>
      <c r="O426" s="77">
        <f t="shared" si="47"/>
        <v>0</v>
      </c>
      <c r="P426" s="77">
        <f t="shared" si="45"/>
        <v>0</v>
      </c>
      <c r="Q426" s="61">
        <f t="shared" si="42"/>
        <v>4178.2886816839828</v>
      </c>
      <c r="R426" s="61">
        <f t="shared" si="48"/>
        <v>-1304.8488599231109</v>
      </c>
      <c r="S426" s="62">
        <f t="shared" si="43"/>
        <v>3.2021246368182377</v>
      </c>
      <c r="T426" s="59"/>
      <c r="U426" s="59"/>
      <c r="V426" s="59"/>
    </row>
    <row r="427" spans="1:22" x14ac:dyDescent="0.4">
      <c r="G427" s="64"/>
      <c r="H427" s="74">
        <v>39580</v>
      </c>
      <c r="I427" s="75">
        <v>2031.27001953125</v>
      </c>
      <c r="J427" s="70">
        <v>2.76946949958801</v>
      </c>
      <c r="K427" s="76">
        <f t="shared" si="44"/>
        <v>127.32674152398704</v>
      </c>
      <c r="L427" s="59"/>
      <c r="M427" s="74">
        <v>39580</v>
      </c>
      <c r="N427" s="77">
        <f t="shared" si="46"/>
        <v>4329.5799922089109</v>
      </c>
      <c r="O427" s="77">
        <f t="shared" si="47"/>
        <v>0</v>
      </c>
      <c r="P427" s="77">
        <f t="shared" si="45"/>
        <v>0</v>
      </c>
      <c r="Q427" s="61">
        <f t="shared" si="42"/>
        <v>4329.5799922089109</v>
      </c>
      <c r="R427" s="61">
        <f t="shared" si="48"/>
        <v>-1306.3553237080687</v>
      </c>
      <c r="S427" s="62">
        <f t="shared" si="43"/>
        <v>3.3142437693899907</v>
      </c>
      <c r="T427" s="59"/>
      <c r="U427" s="59"/>
      <c r="V427" s="59"/>
    </row>
    <row r="428" spans="1:22" x14ac:dyDescent="0.4">
      <c r="G428" s="64"/>
      <c r="H428" s="74">
        <v>39587</v>
      </c>
      <c r="I428" s="75">
        <v>1958.9599609375</v>
      </c>
      <c r="J428" s="70">
        <v>2.5683317184448202</v>
      </c>
      <c r="K428" s="76">
        <f t="shared" si="44"/>
        <v>127.39913952149553</v>
      </c>
      <c r="L428" s="59"/>
      <c r="M428" s="74">
        <v>39587</v>
      </c>
      <c r="N428" s="77">
        <f t="shared" si="46"/>
        <v>4175.4536673418697</v>
      </c>
      <c r="O428" s="77">
        <f t="shared" si="47"/>
        <v>0</v>
      </c>
      <c r="P428" s="77">
        <f t="shared" si="45"/>
        <v>0</v>
      </c>
      <c r="Q428" s="61">
        <f t="shared" si="42"/>
        <v>4175.4536673418697</v>
      </c>
      <c r="R428" s="61">
        <f t="shared" si="48"/>
        <v>-1307.8635267236798</v>
      </c>
      <c r="S428" s="62">
        <f t="shared" si="43"/>
        <v>3.192575969911609</v>
      </c>
      <c r="T428" s="59"/>
      <c r="U428" s="59"/>
      <c r="V428" s="59"/>
    </row>
    <row r="429" spans="1:22" x14ac:dyDescent="0.4">
      <c r="G429" s="64"/>
      <c r="H429" s="74">
        <v>39594</v>
      </c>
      <c r="I429" s="75">
        <v>2032.56994628906</v>
      </c>
      <c r="J429" s="70">
        <v>2.7664124965667698</v>
      </c>
      <c r="K429" s="76">
        <f t="shared" si="44"/>
        <v>127.47157868451238</v>
      </c>
      <c r="L429" s="59"/>
      <c r="M429" s="74">
        <v>39594</v>
      </c>
      <c r="N429" s="77">
        <f t="shared" si="46"/>
        <v>4332.3507399814052</v>
      </c>
      <c r="O429" s="77">
        <f t="shared" si="47"/>
        <v>0</v>
      </c>
      <c r="P429" s="77">
        <f t="shared" si="45"/>
        <v>0</v>
      </c>
      <c r="Q429" s="61">
        <f t="shared" si="42"/>
        <v>4332.3507399814052</v>
      </c>
      <c r="R429" s="61">
        <f t="shared" si="48"/>
        <v>-1309.3734709779073</v>
      </c>
      <c r="S429" s="62">
        <f t="shared" si="43"/>
        <v>3.3087204193512361</v>
      </c>
      <c r="T429" s="59"/>
      <c r="U429" s="59"/>
      <c r="V429" s="59"/>
    </row>
    <row r="430" spans="1:22" x14ac:dyDescent="0.4">
      <c r="G430" s="64"/>
      <c r="H430" s="74">
        <v>39601</v>
      </c>
      <c r="I430" s="75">
        <v>1990.39001464843</v>
      </c>
      <c r="J430" s="70">
        <v>2.6328315734863201</v>
      </c>
      <c r="K430" s="76">
        <f t="shared" si="44"/>
        <v>127.54405903644431</v>
      </c>
      <c r="L430" s="59"/>
      <c r="M430" s="74">
        <v>39601</v>
      </c>
      <c r="N430" s="77">
        <f t="shared" si="46"/>
        <v>4242.4457119211011</v>
      </c>
      <c r="O430" s="77">
        <f t="shared" si="47"/>
        <v>0</v>
      </c>
      <c r="P430" s="77">
        <f t="shared" si="45"/>
        <v>0</v>
      </c>
      <c r="Q430" s="61">
        <f t="shared" si="42"/>
        <v>4242.4457119211011</v>
      </c>
      <c r="R430" s="61">
        <f t="shared" si="48"/>
        <v>-1310.8851584810322</v>
      </c>
      <c r="S430" s="62">
        <f t="shared" si="43"/>
        <v>3.2363214157043085</v>
      </c>
      <c r="T430" s="59"/>
      <c r="U430" s="59"/>
      <c r="V430" s="59"/>
    </row>
    <row r="431" spans="1:22" x14ac:dyDescent="0.4">
      <c r="G431" s="64"/>
      <c r="H431" s="74">
        <v>39608</v>
      </c>
      <c r="I431" s="75">
        <v>1966.01000976562</v>
      </c>
      <c r="J431" s="70">
        <v>2.5719997882843</v>
      </c>
      <c r="K431" s="76">
        <f t="shared" si="44"/>
        <v>127.61658060071133</v>
      </c>
      <c r="L431" s="59"/>
      <c r="M431" s="74">
        <v>39608</v>
      </c>
      <c r="N431" s="77">
        <f t="shared" si="46"/>
        <v>4190.4805963354693</v>
      </c>
      <c r="O431" s="77">
        <f t="shared" si="47"/>
        <v>0</v>
      </c>
      <c r="P431" s="77">
        <f t="shared" si="45"/>
        <v>0</v>
      </c>
      <c r="Q431" s="61">
        <f t="shared" si="42"/>
        <v>4190.4805963354693</v>
      </c>
      <c r="R431" s="61">
        <f t="shared" si="48"/>
        <v>-1312.3985912456565</v>
      </c>
      <c r="S431" s="62">
        <f t="shared" si="43"/>
        <v>3.1929938238946871</v>
      </c>
      <c r="T431" s="59"/>
      <c r="U431" s="59"/>
      <c r="V431" s="59"/>
    </row>
    <row r="432" spans="1:22" ht="17.5" customHeight="1" x14ac:dyDescent="0.4">
      <c r="A432" s="4"/>
      <c r="G432" s="64"/>
      <c r="H432" s="74">
        <v>39615</v>
      </c>
      <c r="I432" s="75">
        <v>1928.39001464843</v>
      </c>
      <c r="J432" s="70">
        <v>2.4821293354034402</v>
      </c>
      <c r="K432" s="76">
        <f t="shared" si="44"/>
        <v>127.68914340074679</v>
      </c>
      <c r="L432" s="76"/>
      <c r="M432" s="74">
        <v>39615</v>
      </c>
      <c r="N432" s="77">
        <f t="shared" si="46"/>
        <v>4110.2949112220886</v>
      </c>
      <c r="O432" s="77">
        <f t="shared" si="47"/>
        <v>0</v>
      </c>
      <c r="P432" s="77">
        <f t="shared" si="45"/>
        <v>0</v>
      </c>
      <c r="Q432" s="61">
        <f t="shared" si="42"/>
        <v>4110.2949112220886</v>
      </c>
      <c r="R432" s="61">
        <f t="shared" si="48"/>
        <v>-1313.9137712867055</v>
      </c>
      <c r="S432" s="62">
        <f t="shared" si="43"/>
        <v>3.1282836066151503</v>
      </c>
      <c r="T432" s="59"/>
      <c r="U432" s="59"/>
      <c r="V432" s="59"/>
    </row>
    <row r="433" spans="2:22" ht="17.5" customHeight="1" thickBot="1" x14ac:dyDescent="0.45">
      <c r="G433" s="65" t="s">
        <v>45</v>
      </c>
      <c r="H433" s="79">
        <v>39622</v>
      </c>
      <c r="I433" s="80">
        <v>1855.71997070312</v>
      </c>
      <c r="J433" s="70">
        <v>2.2947473526000901</v>
      </c>
      <c r="K433" s="76">
        <f t="shared" si="44"/>
        <v>127.76174745999735</v>
      </c>
      <c r="L433" s="59"/>
      <c r="M433" s="79">
        <v>39622</v>
      </c>
      <c r="N433" s="77">
        <f t="shared" si="46"/>
        <v>3955.4012903478128</v>
      </c>
      <c r="O433" s="77">
        <f t="shared" si="47"/>
        <v>0</v>
      </c>
      <c r="P433" s="77">
        <f t="shared" si="45"/>
        <v>0</v>
      </c>
      <c r="Q433" s="61">
        <f t="shared" si="42"/>
        <v>3955.4012903478128</v>
      </c>
      <c r="R433" s="61">
        <f t="shared" si="48"/>
        <v>-1315.430700621431</v>
      </c>
      <c r="S433" s="62">
        <f t="shared" si="43"/>
        <v>3.0069248714350492</v>
      </c>
      <c r="T433" s="59"/>
      <c r="U433" s="59"/>
      <c r="V433" s="59"/>
    </row>
    <row r="434" spans="2:22" x14ac:dyDescent="0.4">
      <c r="G434" s="64"/>
      <c r="H434" s="74">
        <v>39629</v>
      </c>
      <c r="I434" s="75">
        <v>1816.34997558593</v>
      </c>
      <c r="J434" s="70">
        <v>2.1773533821105899</v>
      </c>
      <c r="K434" s="76">
        <f t="shared" si="44"/>
        <v>127.834392801923</v>
      </c>
      <c r="L434" s="59"/>
      <c r="M434" s="74">
        <v>39629</v>
      </c>
      <c r="N434" s="77">
        <f t="shared" si="46"/>
        <v>3871.4855423114764</v>
      </c>
      <c r="O434" s="77">
        <f t="shared" si="47"/>
        <v>0</v>
      </c>
      <c r="P434" s="77">
        <f t="shared" si="45"/>
        <v>0</v>
      </c>
      <c r="Q434" s="61">
        <f t="shared" si="42"/>
        <v>3871.4855423114764</v>
      </c>
      <c r="R434" s="61">
        <f t="shared" si="48"/>
        <v>-1316.9493812694138</v>
      </c>
      <c r="S434" s="62">
        <f t="shared" si="43"/>
        <v>2.9397375460093484</v>
      </c>
      <c r="T434" s="59"/>
      <c r="U434" s="59"/>
      <c r="V434" s="59"/>
    </row>
    <row r="435" spans="2:22" x14ac:dyDescent="0.4">
      <c r="G435" s="64"/>
      <c r="H435" s="74">
        <v>39636</v>
      </c>
      <c r="I435" s="75">
        <v>1810.88000488281</v>
      </c>
      <c r="J435" s="70">
        <v>2.1703205108642498</v>
      </c>
      <c r="K435" s="76">
        <f t="shared" si="44"/>
        <v>127.90707944999707</v>
      </c>
      <c r="L435" s="59"/>
      <c r="M435" s="74">
        <v>39636</v>
      </c>
      <c r="N435" s="77">
        <f t="shared" si="46"/>
        <v>3859.8264937918398</v>
      </c>
      <c r="O435" s="77">
        <f t="shared" si="47"/>
        <v>0</v>
      </c>
      <c r="P435" s="77">
        <f t="shared" si="45"/>
        <v>0</v>
      </c>
      <c r="Q435" s="61">
        <f t="shared" si="42"/>
        <v>3859.8264937918398</v>
      </c>
      <c r="R435" s="61">
        <f t="shared" si="48"/>
        <v>-1318.4698152525664</v>
      </c>
      <c r="S435" s="62">
        <f t="shared" si="43"/>
        <v>2.9275046338868598</v>
      </c>
      <c r="T435" s="59"/>
      <c r="U435" s="59"/>
      <c r="V435" s="59"/>
    </row>
    <row r="436" spans="2:22" x14ac:dyDescent="0.4">
      <c r="G436" s="64"/>
      <c r="H436" s="74">
        <v>39643</v>
      </c>
      <c r="I436" s="75">
        <v>1823.22998046875</v>
      </c>
      <c r="J436" s="70">
        <v>2.1938672065734801</v>
      </c>
      <c r="K436" s="76">
        <f t="shared" si="44"/>
        <v>127.97980742770625</v>
      </c>
      <c r="L436" s="59"/>
      <c r="M436" s="74">
        <v>39643</v>
      </c>
      <c r="N436" s="77">
        <f t="shared" si="46"/>
        <v>3886.1500286675687</v>
      </c>
      <c r="O436" s="77">
        <f t="shared" si="47"/>
        <v>0</v>
      </c>
      <c r="P436" s="77">
        <f t="shared" si="45"/>
        <v>0</v>
      </c>
      <c r="Q436" s="61">
        <f t="shared" si="42"/>
        <v>3886.1500286675687</v>
      </c>
      <c r="R436" s="61">
        <f t="shared" si="48"/>
        <v>-1319.9920045951351</v>
      </c>
      <c r="S436" s="62">
        <f t="shared" si="43"/>
        <v>2.9440708846259409</v>
      </c>
      <c r="T436" s="59"/>
      <c r="U436" s="59"/>
      <c r="V436" s="59"/>
    </row>
    <row r="437" spans="2:22" x14ac:dyDescent="0.4">
      <c r="G437" s="64"/>
      <c r="H437" s="74">
        <v>39650</v>
      </c>
      <c r="I437" s="75">
        <v>1846.55004882812</v>
      </c>
      <c r="J437" s="70">
        <v>2.2253658771514799</v>
      </c>
      <c r="K437" s="76">
        <f t="shared" si="44"/>
        <v>128.05257675855057</v>
      </c>
      <c r="L437" s="59"/>
      <c r="M437" s="74">
        <v>39650</v>
      </c>
      <c r="N437" s="77">
        <f t="shared" si="46"/>
        <v>3935.8559271521881</v>
      </c>
      <c r="O437" s="77">
        <f t="shared" si="47"/>
        <v>0</v>
      </c>
      <c r="P437" s="77">
        <f t="shared" si="45"/>
        <v>0</v>
      </c>
      <c r="Q437" s="61">
        <f t="shared" si="42"/>
        <v>3935.8559271521881</v>
      </c>
      <c r="R437" s="61">
        <f t="shared" si="48"/>
        <v>-1321.5159513237038</v>
      </c>
      <c r="S437" s="62">
        <f t="shared" si="43"/>
        <v>2.9782886261870818</v>
      </c>
      <c r="T437" s="59"/>
      <c r="U437" s="59"/>
      <c r="V437" s="59"/>
    </row>
    <row r="438" spans="2:22" x14ac:dyDescent="0.4">
      <c r="G438" s="64"/>
      <c r="H438" s="74">
        <v>39657</v>
      </c>
      <c r="I438" s="75">
        <v>1826.56005859375</v>
      </c>
      <c r="J438" s="70">
        <v>2.1984543800353999</v>
      </c>
      <c r="K438" s="76">
        <f t="shared" si="44"/>
        <v>128.12538746604343</v>
      </c>
      <c r="L438" s="59"/>
      <c r="M438" s="74">
        <v>39657</v>
      </c>
      <c r="N438" s="77">
        <f t="shared" si="46"/>
        <v>3893.2479720644878</v>
      </c>
      <c r="O438" s="77">
        <f t="shared" si="47"/>
        <v>0</v>
      </c>
      <c r="P438" s="77">
        <f t="shared" si="45"/>
        <v>0</v>
      </c>
      <c r="Q438" s="61">
        <f t="shared" si="42"/>
        <v>3893.2479720644878</v>
      </c>
      <c r="R438" s="61">
        <f t="shared" si="48"/>
        <v>-1323.0416574671956</v>
      </c>
      <c r="S438" s="62">
        <f t="shared" si="43"/>
        <v>2.942649575764412</v>
      </c>
      <c r="T438" s="59"/>
      <c r="U438" s="59"/>
      <c r="V438" s="59"/>
    </row>
    <row r="439" spans="2:22" ht="17.5" customHeight="1" thickBot="1" x14ac:dyDescent="0.45">
      <c r="E439" s="4"/>
      <c r="F439" s="4"/>
      <c r="G439" s="66" t="s">
        <v>47</v>
      </c>
      <c r="H439" s="90">
        <v>39664</v>
      </c>
      <c r="I439" s="91">
        <v>1926.22998046875</v>
      </c>
      <c r="J439" s="70">
        <v>2.4223062992095898</v>
      </c>
      <c r="K439" s="76">
        <f t="shared" si="44"/>
        <v>128.19823957371159</v>
      </c>
      <c r="L439" s="59"/>
      <c r="M439" s="90">
        <v>39664</v>
      </c>
      <c r="N439" s="77">
        <f t="shared" si="46"/>
        <v>4105.6908749901204</v>
      </c>
      <c r="O439" s="77">
        <f t="shared" si="47"/>
        <v>0</v>
      </c>
      <c r="P439" s="77">
        <f t="shared" si="45"/>
        <v>0</v>
      </c>
      <c r="Q439" s="61">
        <f t="shared" si="42"/>
        <v>4105.6908749901204</v>
      </c>
      <c r="R439" s="61">
        <f t="shared" si="48"/>
        <v>-1324.5691250568766</v>
      </c>
      <c r="S439" s="62">
        <f t="shared" si="43"/>
        <v>3.0996425911813574</v>
      </c>
      <c r="T439" s="59"/>
      <c r="U439" s="59"/>
      <c r="V439" s="59"/>
    </row>
    <row r="440" spans="2:22" x14ac:dyDescent="0.4">
      <c r="B440" s="27"/>
      <c r="C440" s="4"/>
      <c r="D440" s="4"/>
      <c r="G440" s="64"/>
      <c r="H440" s="74">
        <v>39671</v>
      </c>
      <c r="I440" s="75">
        <v>1957.56005859375</v>
      </c>
      <c r="J440" s="70">
        <v>2.5262804031371999</v>
      </c>
      <c r="K440" s="76">
        <f t="shared" si="44"/>
        <v>128.27113310509517</v>
      </c>
      <c r="L440" s="59"/>
      <c r="M440" s="74">
        <v>39671</v>
      </c>
      <c r="N440" s="77">
        <f t="shared" si="46"/>
        <v>4172.4698251543359</v>
      </c>
      <c r="O440" s="77">
        <f t="shared" si="47"/>
        <v>0</v>
      </c>
      <c r="P440" s="77">
        <f t="shared" si="45"/>
        <v>0</v>
      </c>
      <c r="Q440" s="61">
        <f t="shared" si="42"/>
        <v>4172.4698251543359</v>
      </c>
      <c r="R440" s="61">
        <f t="shared" si="48"/>
        <v>-1326.0983561263577</v>
      </c>
      <c r="S440" s="62">
        <f t="shared" si="43"/>
        <v>3.1464256070284735</v>
      </c>
      <c r="T440" s="59"/>
      <c r="U440" s="59"/>
      <c r="V440" s="59"/>
    </row>
    <row r="441" spans="2:22" x14ac:dyDescent="0.4">
      <c r="G441" s="64"/>
      <c r="H441" s="74">
        <v>39678</v>
      </c>
      <c r="I441" s="75">
        <v>1931.46997070312</v>
      </c>
      <c r="J441" s="70">
        <v>2.43423175811767</v>
      </c>
      <c r="K441" s="76">
        <f t="shared" si="44"/>
        <v>128.34406808374774</v>
      </c>
      <c r="L441" s="59"/>
      <c r="M441" s="74">
        <v>39678</v>
      </c>
      <c r="N441" s="77">
        <f t="shared" si="46"/>
        <v>4116.8597282986211</v>
      </c>
      <c r="O441" s="77">
        <f t="shared" si="47"/>
        <v>0</v>
      </c>
      <c r="P441" s="77">
        <f t="shared" si="45"/>
        <v>0</v>
      </c>
      <c r="Q441" s="61">
        <f t="shared" si="42"/>
        <v>4116.8597282986211</v>
      </c>
      <c r="R441" s="61">
        <f t="shared" si="48"/>
        <v>-1327.6293527115974</v>
      </c>
      <c r="S441" s="62">
        <f t="shared" si="43"/>
        <v>3.1009104460444479</v>
      </c>
      <c r="T441" s="59"/>
      <c r="U441" s="59"/>
      <c r="V441" s="59"/>
    </row>
    <row r="442" spans="2:22" ht="17.5" customHeight="1" thickBot="1" x14ac:dyDescent="0.45">
      <c r="G442" s="65" t="s">
        <v>45</v>
      </c>
      <c r="H442" s="79">
        <v>39685</v>
      </c>
      <c r="I442" s="80">
        <v>1872.5400390625</v>
      </c>
      <c r="J442" s="70">
        <v>2.2960071563720699</v>
      </c>
      <c r="K442" s="76">
        <f t="shared" si="44"/>
        <v>128.41704453323621</v>
      </c>
      <c r="L442" s="59"/>
      <c r="M442" s="79">
        <v>39685</v>
      </c>
      <c r="N442" s="77">
        <f t="shared" si="46"/>
        <v>3991.2526694043313</v>
      </c>
      <c r="O442" s="77">
        <f t="shared" si="47"/>
        <v>0</v>
      </c>
      <c r="P442" s="77">
        <f t="shared" si="45"/>
        <v>0</v>
      </c>
      <c r="Q442" s="61">
        <f t="shared" si="42"/>
        <v>3991.2526694043313</v>
      </c>
      <c r="R442" s="61">
        <f t="shared" si="48"/>
        <v>-1329.1621168509052</v>
      </c>
      <c r="S442" s="62">
        <f t="shared" si="43"/>
        <v>3.0028336038199304</v>
      </c>
      <c r="T442" s="59"/>
      <c r="U442" s="59"/>
      <c r="V442" s="59"/>
    </row>
    <row r="443" spans="2:22" x14ac:dyDescent="0.4">
      <c r="G443" s="64"/>
      <c r="H443" s="74">
        <v>39692</v>
      </c>
      <c r="I443" s="75">
        <v>1768.22998046875</v>
      </c>
      <c r="J443" s="70">
        <v>2.0486090183257999</v>
      </c>
      <c r="K443" s="76">
        <f t="shared" si="44"/>
        <v>128.4900624771409</v>
      </c>
      <c r="L443" s="59"/>
      <c r="M443" s="74">
        <v>39692</v>
      </c>
      <c r="N443" s="77">
        <f t="shared" si="46"/>
        <v>3768.9194796603811</v>
      </c>
      <c r="O443" s="77">
        <f t="shared" si="47"/>
        <v>0</v>
      </c>
      <c r="P443" s="77">
        <f t="shared" si="45"/>
        <v>0</v>
      </c>
      <c r="Q443" s="61">
        <f t="shared" si="42"/>
        <v>3768.9194796603811</v>
      </c>
      <c r="R443" s="61">
        <f t="shared" si="48"/>
        <v>-1330.6966505849437</v>
      </c>
      <c r="S443" s="62">
        <f t="shared" si="43"/>
        <v>2.83229049836689</v>
      </c>
      <c r="T443" s="59"/>
      <c r="U443" s="59"/>
      <c r="V443" s="59"/>
    </row>
    <row r="444" spans="2:22" x14ac:dyDescent="0.4">
      <c r="G444" s="64"/>
      <c r="H444" s="74">
        <v>39699</v>
      </c>
      <c r="I444" s="75">
        <v>1767.13000488281</v>
      </c>
      <c r="J444" s="70">
        <v>2.0544185638427699</v>
      </c>
      <c r="K444" s="76">
        <f t="shared" si="44"/>
        <v>128.56312193905552</v>
      </c>
      <c r="L444" s="59"/>
      <c r="M444" s="74">
        <v>39699</v>
      </c>
      <c r="N444" s="77">
        <f t="shared" si="46"/>
        <v>3766.5749207179401</v>
      </c>
      <c r="O444" s="77">
        <f t="shared" si="47"/>
        <v>0</v>
      </c>
      <c r="P444" s="77">
        <f t="shared" si="45"/>
        <v>0</v>
      </c>
      <c r="Q444" s="61">
        <f t="shared" si="42"/>
        <v>3766.5749207179401</v>
      </c>
      <c r="R444" s="61">
        <f t="shared" si="48"/>
        <v>-1332.2329559567313</v>
      </c>
      <c r="S444" s="62">
        <f t="shared" si="43"/>
        <v>2.8272644839453078</v>
      </c>
      <c r="T444" s="59"/>
      <c r="U444" s="59"/>
      <c r="V444" s="59"/>
    </row>
    <row r="445" spans="2:22" x14ac:dyDescent="0.4">
      <c r="G445" s="59"/>
      <c r="H445" s="74">
        <v>39706</v>
      </c>
      <c r="I445" s="75">
        <v>1745.06005859375</v>
      </c>
      <c r="J445" s="70">
        <v>1.9369883537292401</v>
      </c>
      <c r="K445" s="76">
        <f t="shared" si="44"/>
        <v>128.63622294258724</v>
      </c>
      <c r="L445" s="59"/>
      <c r="M445" s="74">
        <v>39706</v>
      </c>
      <c r="N445" s="77">
        <f t="shared" si="46"/>
        <v>3719.5336130811102</v>
      </c>
      <c r="O445" s="77">
        <f t="shared" si="47"/>
        <v>0</v>
      </c>
      <c r="P445" s="77">
        <f t="shared" si="45"/>
        <v>0</v>
      </c>
      <c r="Q445" s="61">
        <f t="shared" si="42"/>
        <v>3719.5336130811102</v>
      </c>
      <c r="R445" s="61">
        <f t="shared" si="48"/>
        <v>-1333.7710350116452</v>
      </c>
      <c r="S445" s="62">
        <f t="shared" si="43"/>
        <v>2.7887347344056206</v>
      </c>
      <c r="T445" s="59"/>
      <c r="U445" s="59"/>
      <c r="V445" s="59"/>
    </row>
    <row r="446" spans="2:22" x14ac:dyDescent="0.4">
      <c r="G446" s="59"/>
      <c r="H446" s="74">
        <v>39713</v>
      </c>
      <c r="I446" s="75">
        <v>1672.0400390625</v>
      </c>
      <c r="J446" s="70">
        <v>1.79815137386322</v>
      </c>
      <c r="K446" s="76">
        <f t="shared" si="44"/>
        <v>128.70936551135662</v>
      </c>
      <c r="L446" s="59"/>
      <c r="M446" s="74">
        <v>39713</v>
      </c>
      <c r="N446" s="77">
        <f t="shared" si="46"/>
        <v>3563.894031659946</v>
      </c>
      <c r="O446" s="77">
        <f t="shared" si="47"/>
        <v>0</v>
      </c>
      <c r="P446" s="77">
        <f t="shared" si="45"/>
        <v>0</v>
      </c>
      <c r="Q446" s="61">
        <f t="shared" si="42"/>
        <v>3563.894031659946</v>
      </c>
      <c r="R446" s="61">
        <f t="shared" si="48"/>
        <v>-1335.3108897974239</v>
      </c>
      <c r="S446" s="62">
        <f t="shared" si="43"/>
        <v>2.6689620064437682</v>
      </c>
      <c r="T446" s="59"/>
      <c r="U446" s="59"/>
      <c r="V446" s="59"/>
    </row>
    <row r="447" spans="2:22" x14ac:dyDescent="0.4">
      <c r="G447" s="59"/>
      <c r="H447" s="74">
        <v>39720</v>
      </c>
      <c r="I447" s="75">
        <v>1470.83996582031</v>
      </c>
      <c r="J447" s="70">
        <v>1.36849176883697</v>
      </c>
      <c r="K447" s="76">
        <f t="shared" si="44"/>
        <v>128.78254966899766</v>
      </c>
      <c r="L447" s="59"/>
      <c r="M447" s="74">
        <v>39720</v>
      </c>
      <c r="N447" s="77">
        <f t="shared" si="46"/>
        <v>3135.043212633248</v>
      </c>
      <c r="O447" s="77">
        <f t="shared" si="47"/>
        <v>0</v>
      </c>
      <c r="P447" s="77">
        <f t="shared" si="45"/>
        <v>0</v>
      </c>
      <c r="Q447" s="61">
        <f t="shared" si="42"/>
        <v>3135.043212633248</v>
      </c>
      <c r="R447" s="61">
        <f t="shared" si="48"/>
        <v>-1336.8525223641705</v>
      </c>
      <c r="S447" s="62">
        <f t="shared" si="43"/>
        <v>2.3450927908555306</v>
      </c>
      <c r="T447" s="59"/>
      <c r="U447" s="59"/>
      <c r="V447" s="59"/>
    </row>
    <row r="448" spans="2:22" x14ac:dyDescent="0.4">
      <c r="G448" s="59"/>
      <c r="H448" s="74">
        <v>39727</v>
      </c>
      <c r="I448" s="75">
        <v>1269.80004882812</v>
      </c>
      <c r="J448" s="70">
        <v>1.0186470746994001</v>
      </c>
      <c r="K448" s="76">
        <f t="shared" si="44"/>
        <v>128.85577543915778</v>
      </c>
      <c r="L448" s="59"/>
      <c r="M448" s="74">
        <v>39727</v>
      </c>
      <c r="N448" s="77">
        <f t="shared" si="46"/>
        <v>2706.5337609722674</v>
      </c>
      <c r="O448" s="77">
        <f t="shared" si="47"/>
        <v>0</v>
      </c>
      <c r="P448" s="77">
        <f t="shared" si="45"/>
        <v>0</v>
      </c>
      <c r="Q448" s="61">
        <f t="shared" si="42"/>
        <v>2706.5337609722674</v>
      </c>
      <c r="R448" s="61">
        <f t="shared" si="48"/>
        <v>-1338.3959347643543</v>
      </c>
      <c r="S448" s="62">
        <f t="shared" si="43"/>
        <v>2.0222220425742665</v>
      </c>
      <c r="T448" s="59"/>
      <c r="U448" s="59"/>
      <c r="V448" s="59"/>
    </row>
    <row r="449" spans="7:22" x14ac:dyDescent="0.4">
      <c r="G449" s="59"/>
      <c r="H449" s="74">
        <v>39734</v>
      </c>
      <c r="I449" s="75">
        <v>1311.71997070312</v>
      </c>
      <c r="J449" s="70">
        <v>1.0458632707595801</v>
      </c>
      <c r="K449" s="76">
        <f t="shared" si="44"/>
        <v>128.92904284549789</v>
      </c>
      <c r="L449" s="59"/>
      <c r="M449" s="74">
        <v>39734</v>
      </c>
      <c r="N449" s="77">
        <f t="shared" si="46"/>
        <v>2795.8845874403523</v>
      </c>
      <c r="O449" s="77">
        <f t="shared" si="47"/>
        <v>0</v>
      </c>
      <c r="P449" s="77">
        <f t="shared" si="45"/>
        <v>0</v>
      </c>
      <c r="Q449" s="61">
        <f t="shared" si="42"/>
        <v>2795.8845874403523</v>
      </c>
      <c r="R449" s="61">
        <f t="shared" si="48"/>
        <v>-1339.9411290528146</v>
      </c>
      <c r="S449" s="62">
        <f t="shared" si="43"/>
        <v>2.08657270593427</v>
      </c>
      <c r="T449" s="59"/>
      <c r="U449" s="59"/>
      <c r="V449" s="59"/>
    </row>
    <row r="450" spans="7:22" x14ac:dyDescent="0.4">
      <c r="G450" s="59"/>
      <c r="H450" s="74">
        <v>39741</v>
      </c>
      <c r="I450" s="75">
        <v>1202.27001953125</v>
      </c>
      <c r="J450" s="70">
        <v>0.87399947643279996</v>
      </c>
      <c r="K450" s="76">
        <f t="shared" si="44"/>
        <v>129.0023519116923</v>
      </c>
      <c r="L450" s="59"/>
      <c r="M450" s="74">
        <v>39741</v>
      </c>
      <c r="N450" s="77">
        <f t="shared" si="46"/>
        <v>2562.5958989914752</v>
      </c>
      <c r="O450" s="77">
        <f t="shared" si="47"/>
        <v>0</v>
      </c>
      <c r="P450" s="77">
        <f t="shared" si="45"/>
        <v>0</v>
      </c>
      <c r="Q450" s="61">
        <f t="shared" ref="Q450:Q513" si="49">SUM(N450:P450)</f>
        <v>2562.5958989914752</v>
      </c>
      <c r="R450" s="61">
        <f t="shared" si="48"/>
        <v>-1341.4881072867629</v>
      </c>
      <c r="S450" s="62">
        <f t="shared" ref="S450:S513" si="50">Q450/-R450</f>
        <v>1.9102635983664986</v>
      </c>
      <c r="T450" s="59"/>
      <c r="U450" s="59"/>
      <c r="V450" s="59"/>
    </row>
    <row r="451" spans="7:22" x14ac:dyDescent="0.4">
      <c r="G451" s="59"/>
      <c r="H451" s="74">
        <v>39748</v>
      </c>
      <c r="I451" s="75">
        <v>1334.78002929687</v>
      </c>
      <c r="J451" s="70">
        <v>1.0636001825332599</v>
      </c>
      <c r="K451" s="76">
        <f t="shared" ref="K451:K514" si="51">K450*(1+Tbill_YTM)^(1/52)</f>
        <v>129.07570266142881</v>
      </c>
      <c r="L451" s="59"/>
      <c r="M451" s="74">
        <v>39748</v>
      </c>
      <c r="N451" s="77">
        <f t="shared" si="46"/>
        <v>2845.0362843327748</v>
      </c>
      <c r="O451" s="77">
        <f t="shared" si="47"/>
        <v>0</v>
      </c>
      <c r="P451" s="77">
        <f t="shared" ref="P451:P514" si="52">IF(YEAR(M451)&lt;&gt;YEAR(M450), Q450*$C$7, P450)*(1+Tbill_YTM)^(1/52)</f>
        <v>0</v>
      </c>
      <c r="Q451" s="61">
        <f t="shared" si="49"/>
        <v>2845.0362843327748</v>
      </c>
      <c r="R451" s="61">
        <f t="shared" si="48"/>
        <v>-1343.036871525786</v>
      </c>
      <c r="S451" s="62">
        <f t="shared" si="50"/>
        <v>2.1183605190977444</v>
      </c>
      <c r="T451" s="59"/>
      <c r="U451" s="59"/>
      <c r="V451" s="59"/>
    </row>
    <row r="452" spans="7:22" x14ac:dyDescent="0.4">
      <c r="G452" s="59"/>
      <c r="H452" s="74">
        <v>39755</v>
      </c>
      <c r="I452" s="75">
        <v>1271.61999511718</v>
      </c>
      <c r="J452" s="70">
        <v>0.95075780153274503</v>
      </c>
      <c r="K452" s="76">
        <f t="shared" si="51"/>
        <v>129.1490951184087</v>
      </c>
      <c r="L452" s="59"/>
      <c r="M452" s="74">
        <v>39755</v>
      </c>
      <c r="N452" s="77">
        <f t="shared" ref="N452:N515" si="53">IF(YEAR(M452)&lt;&gt;YEAR(M451), Q451*$C$5, N451)*(I452/I451)</f>
        <v>2710.4129119291779</v>
      </c>
      <c r="O452" s="77">
        <f t="shared" ref="O452:O515" si="54">IF(YEAR(M452)&lt;&gt;YEAR(M451), Q451*$C$6, O451)*(J452/J451)</f>
        <v>0</v>
      </c>
      <c r="P452" s="77">
        <f t="shared" si="52"/>
        <v>0</v>
      </c>
      <c r="Q452" s="61">
        <f t="shared" si="49"/>
        <v>2710.4129119291779</v>
      </c>
      <c r="R452" s="61">
        <f t="shared" ref="R452:R515" si="55">R451*EXP($C$20/52)</f>
        <v>-1344.5874238318481</v>
      </c>
      <c r="S452" s="62">
        <f t="shared" si="50"/>
        <v>2.0157952275092361</v>
      </c>
      <c r="T452" s="59"/>
      <c r="U452" s="59"/>
      <c r="V452" s="59"/>
    </row>
    <row r="453" spans="7:22" x14ac:dyDescent="0.4">
      <c r="G453" s="59"/>
      <c r="H453" s="74">
        <v>39762</v>
      </c>
      <c r="I453" s="75">
        <v>1179.63000488281</v>
      </c>
      <c r="J453" s="70">
        <v>0.81283783912658603</v>
      </c>
      <c r="K453" s="76">
        <f t="shared" si="51"/>
        <v>129.2225293063467</v>
      </c>
      <c r="L453" s="59"/>
      <c r="M453" s="74">
        <v>39762</v>
      </c>
      <c r="N453" s="77">
        <f t="shared" si="53"/>
        <v>2514.3395108684313</v>
      </c>
      <c r="O453" s="77">
        <f t="shared" si="54"/>
        <v>0</v>
      </c>
      <c r="P453" s="77">
        <f t="shared" si="52"/>
        <v>0</v>
      </c>
      <c r="Q453" s="61">
        <f t="shared" si="49"/>
        <v>2514.3395108684313</v>
      </c>
      <c r="R453" s="61">
        <f t="shared" si="55"/>
        <v>-1346.1397662692946</v>
      </c>
      <c r="S453" s="62">
        <f t="shared" si="50"/>
        <v>1.8678146013297694</v>
      </c>
      <c r="T453" s="59"/>
      <c r="U453" s="59"/>
      <c r="V453" s="59"/>
    </row>
    <row r="454" spans="7:22" x14ac:dyDescent="0.4">
      <c r="G454" s="59"/>
      <c r="H454" s="74">
        <v>39769</v>
      </c>
      <c r="I454" s="75">
        <v>1085.56994628906</v>
      </c>
      <c r="J454" s="70">
        <v>0.68042343854904097</v>
      </c>
      <c r="K454" s="76">
        <f t="shared" si="51"/>
        <v>129.29600524897106</v>
      </c>
      <c r="L454" s="59"/>
      <c r="M454" s="74">
        <v>39769</v>
      </c>
      <c r="N454" s="77">
        <f t="shared" si="53"/>
        <v>2313.8538325303662</v>
      </c>
      <c r="O454" s="77">
        <f t="shared" si="54"/>
        <v>0</v>
      </c>
      <c r="P454" s="77">
        <f t="shared" si="52"/>
        <v>0</v>
      </c>
      <c r="Q454" s="61">
        <f t="shared" si="49"/>
        <v>2313.8538325303662</v>
      </c>
      <c r="R454" s="61">
        <f t="shared" si="55"/>
        <v>-1347.6939009048535</v>
      </c>
      <c r="S454" s="62">
        <f t="shared" si="50"/>
        <v>1.7168986451425092</v>
      </c>
      <c r="T454" s="59"/>
      <c r="U454" s="59"/>
      <c r="V454" s="59"/>
    </row>
    <row r="455" spans="7:22" x14ac:dyDescent="0.4">
      <c r="G455" s="59"/>
      <c r="H455" s="74">
        <v>39776</v>
      </c>
      <c r="I455" s="75">
        <v>1185.75</v>
      </c>
      <c r="J455" s="70">
        <v>0.80855667591094904</v>
      </c>
      <c r="K455" s="76">
        <f t="shared" si="51"/>
        <v>129.36952297002347</v>
      </c>
      <c r="L455" s="59"/>
      <c r="M455" s="74">
        <v>39776</v>
      </c>
      <c r="N455" s="77">
        <f t="shared" si="53"/>
        <v>2527.3840633686041</v>
      </c>
      <c r="O455" s="77">
        <f t="shared" si="54"/>
        <v>0</v>
      </c>
      <c r="P455" s="77">
        <f t="shared" si="52"/>
        <v>0</v>
      </c>
      <c r="Q455" s="61">
        <f t="shared" si="49"/>
        <v>2527.3840633686041</v>
      </c>
      <c r="R455" s="61">
        <f t="shared" si="55"/>
        <v>-1349.2498298076393</v>
      </c>
      <c r="S455" s="62">
        <f t="shared" si="50"/>
        <v>1.8731772334030456</v>
      </c>
      <c r="T455" s="59"/>
      <c r="U455" s="59"/>
      <c r="V455" s="59"/>
    </row>
    <row r="456" spans="7:22" x14ac:dyDescent="0.4">
      <c r="G456" s="59"/>
      <c r="H456" s="74">
        <v>39783</v>
      </c>
      <c r="I456" s="75">
        <v>1177.86999511718</v>
      </c>
      <c r="J456" s="70">
        <v>0.78623300790786699</v>
      </c>
      <c r="K456" s="76">
        <f t="shared" si="51"/>
        <v>129.44308249325914</v>
      </c>
      <c r="L456" s="59"/>
      <c r="M456" s="74">
        <v>39783</v>
      </c>
      <c r="N456" s="77">
        <f t="shared" si="53"/>
        <v>2510.5881124851076</v>
      </c>
      <c r="O456" s="77">
        <f t="shared" si="54"/>
        <v>0</v>
      </c>
      <c r="P456" s="77">
        <f t="shared" si="52"/>
        <v>0</v>
      </c>
      <c r="Q456" s="61">
        <f t="shared" si="49"/>
        <v>2510.5881124851076</v>
      </c>
      <c r="R456" s="61">
        <f t="shared" si="55"/>
        <v>-1350.8075550491553</v>
      </c>
      <c r="S456" s="62">
        <f t="shared" si="50"/>
        <v>1.8585831143013916</v>
      </c>
      <c r="T456" s="59"/>
      <c r="U456" s="59"/>
      <c r="V456" s="59"/>
    </row>
    <row r="457" spans="7:22" ht="17.5" customHeight="1" x14ac:dyDescent="0.4">
      <c r="G457" s="59"/>
      <c r="H457" s="74">
        <v>39790</v>
      </c>
      <c r="I457" s="75">
        <v>1206.65002441406</v>
      </c>
      <c r="J457" s="70">
        <v>0.82537645101547197</v>
      </c>
      <c r="K457" s="76">
        <f t="shared" si="51"/>
        <v>129.51668384244684</v>
      </c>
      <c r="L457" s="59"/>
      <c r="M457" s="74">
        <v>39790</v>
      </c>
      <c r="N457" s="77">
        <f t="shared" si="53"/>
        <v>2571.9317240290384</v>
      </c>
      <c r="O457" s="77">
        <f t="shared" si="54"/>
        <v>0</v>
      </c>
      <c r="P457" s="77">
        <f t="shared" si="52"/>
        <v>0</v>
      </c>
      <c r="Q457" s="61">
        <f t="shared" si="49"/>
        <v>2571.9317240290384</v>
      </c>
      <c r="R457" s="61">
        <f t="shared" si="55"/>
        <v>-1352.3670787032961</v>
      </c>
      <c r="S457" s="62">
        <f t="shared" si="50"/>
        <v>1.9018000101681785</v>
      </c>
      <c r="T457" s="59"/>
      <c r="U457" s="59"/>
      <c r="V457" s="59"/>
    </row>
    <row r="458" spans="7:22" x14ac:dyDescent="0.4">
      <c r="G458" s="59"/>
      <c r="H458" s="74">
        <v>39797</v>
      </c>
      <c r="I458" s="75">
        <v>1217.18994140625</v>
      </c>
      <c r="J458" s="70">
        <v>0.83271586894989003</v>
      </c>
      <c r="K458" s="76">
        <f t="shared" si="51"/>
        <v>129.59032704136877</v>
      </c>
      <c r="L458" s="59"/>
      <c r="M458" s="74">
        <v>39797</v>
      </c>
      <c r="N458" s="77">
        <f t="shared" si="53"/>
        <v>2594.3971832196676</v>
      </c>
      <c r="O458" s="77">
        <f t="shared" si="54"/>
        <v>0</v>
      </c>
      <c r="P458" s="77">
        <f t="shared" si="52"/>
        <v>0</v>
      </c>
      <c r="Q458" s="61">
        <f t="shared" si="49"/>
        <v>2594.3971832196676</v>
      </c>
      <c r="R458" s="61">
        <f t="shared" si="55"/>
        <v>-1353.928402846351</v>
      </c>
      <c r="S458" s="62">
        <f t="shared" si="50"/>
        <v>1.9161996880820955</v>
      </c>
      <c r="T458" s="59"/>
      <c r="U458" s="59"/>
      <c r="V458" s="59"/>
    </row>
    <row r="459" spans="7:22" x14ac:dyDescent="0.4">
      <c r="G459" s="59"/>
      <c r="H459" s="74">
        <v>39804</v>
      </c>
      <c r="I459" s="75">
        <v>1185.43994140625</v>
      </c>
      <c r="J459" s="70">
        <v>0.79296076297759999</v>
      </c>
      <c r="K459" s="76">
        <f t="shared" si="51"/>
        <v>129.66401211382072</v>
      </c>
      <c r="L459" s="59"/>
      <c r="M459" s="74">
        <v>39804</v>
      </c>
      <c r="N459" s="77">
        <f t="shared" si="53"/>
        <v>2526.7231844746088</v>
      </c>
      <c r="O459" s="77">
        <f t="shared" si="54"/>
        <v>0</v>
      </c>
      <c r="P459" s="77">
        <f t="shared" si="52"/>
        <v>0</v>
      </c>
      <c r="Q459" s="61">
        <f t="shared" si="49"/>
        <v>2526.7231844746088</v>
      </c>
      <c r="R459" s="61">
        <f t="shared" si="55"/>
        <v>-1355.4915295570061</v>
      </c>
      <c r="S459" s="62">
        <f t="shared" si="50"/>
        <v>1.8640641637210216</v>
      </c>
      <c r="T459" s="59"/>
      <c r="U459" s="59"/>
      <c r="V459" s="59"/>
    </row>
    <row r="460" spans="7:22" ht="17.5" customHeight="1" thickBot="1" x14ac:dyDescent="0.45">
      <c r="G460" s="86" t="s">
        <v>46</v>
      </c>
      <c r="H460" s="82">
        <v>39811</v>
      </c>
      <c r="I460" s="83">
        <v>1263.69995117187</v>
      </c>
      <c r="J460" s="84">
        <v>0.89479446411132801</v>
      </c>
      <c r="K460" s="85">
        <f t="shared" si="51"/>
        <v>129.73773908361196</v>
      </c>
      <c r="L460" s="86"/>
      <c r="M460" s="82">
        <v>39811</v>
      </c>
      <c r="N460" s="77">
        <f t="shared" si="53"/>
        <v>2693.5316192042733</v>
      </c>
      <c r="O460" s="77">
        <f t="shared" si="54"/>
        <v>0</v>
      </c>
      <c r="P460" s="77">
        <f t="shared" si="52"/>
        <v>0</v>
      </c>
      <c r="Q460" s="87">
        <f t="shared" si="49"/>
        <v>2693.5316192042733</v>
      </c>
      <c r="R460" s="61">
        <f t="shared" si="55"/>
        <v>-1357.0564609163475</v>
      </c>
      <c r="S460" s="88">
        <f t="shared" si="50"/>
        <v>1.9848338641602838</v>
      </c>
      <c r="T460" s="86"/>
      <c r="U460" s="86"/>
      <c r="V460" s="86"/>
    </row>
    <row r="461" spans="7:22" ht="17.5" customHeight="1" thickTop="1" x14ac:dyDescent="0.4">
      <c r="G461" s="59"/>
      <c r="H461" s="74">
        <v>39818</v>
      </c>
      <c r="I461" s="75">
        <v>1223.01000976562</v>
      </c>
      <c r="J461" s="70">
        <v>0.84158384799957198</v>
      </c>
      <c r="K461" s="76">
        <f t="shared" si="51"/>
        <v>129.81150797456533</v>
      </c>
      <c r="L461" s="59"/>
      <c r="M461" s="74">
        <v>39818</v>
      </c>
      <c r="N461" s="77">
        <f t="shared" si="53"/>
        <v>2606.8024524747279</v>
      </c>
      <c r="O461" s="77">
        <f t="shared" si="54"/>
        <v>0</v>
      </c>
      <c r="P461" s="77">
        <f t="shared" si="52"/>
        <v>0</v>
      </c>
      <c r="Q461" s="61">
        <f t="shared" si="49"/>
        <v>2606.8024524747279</v>
      </c>
      <c r="R461" s="61">
        <f t="shared" si="55"/>
        <v>-1358.6231990078641</v>
      </c>
      <c r="S461" s="62">
        <f t="shared" si="50"/>
        <v>1.918708921191945</v>
      </c>
      <c r="T461" s="59"/>
      <c r="U461" s="59"/>
      <c r="V461" s="59"/>
    </row>
    <row r="462" spans="7:22" ht="17.5" customHeight="1" x14ac:dyDescent="0.4">
      <c r="G462" s="59"/>
      <c r="H462" s="74">
        <v>39825</v>
      </c>
      <c r="I462" s="75">
        <v>1198.14001464843</v>
      </c>
      <c r="J462" s="70">
        <v>0.80274677276611295</v>
      </c>
      <c r="K462" s="76">
        <f t="shared" si="51"/>
        <v>129.88531881051722</v>
      </c>
      <c r="L462" s="59"/>
      <c r="M462" s="74">
        <v>39825</v>
      </c>
      <c r="N462" s="77">
        <f t="shared" si="53"/>
        <v>2553.7929400857415</v>
      </c>
      <c r="O462" s="77">
        <f t="shared" si="54"/>
        <v>0</v>
      </c>
      <c r="P462" s="77">
        <f t="shared" si="52"/>
        <v>0</v>
      </c>
      <c r="Q462" s="61">
        <f t="shared" si="49"/>
        <v>2553.7929400857415</v>
      </c>
      <c r="R462" s="61">
        <f t="shared" si="55"/>
        <v>-1360.1917459174497</v>
      </c>
      <c r="S462" s="62">
        <f t="shared" si="50"/>
        <v>1.8775242150607285</v>
      </c>
      <c r="T462" s="59"/>
      <c r="U462" s="59"/>
      <c r="V462" s="59"/>
    </row>
    <row r="463" spans="7:22" ht="17.5" customHeight="1" x14ac:dyDescent="0.4">
      <c r="G463" s="59"/>
      <c r="H463" s="74">
        <v>39832</v>
      </c>
      <c r="I463" s="75">
        <v>1175.89001464843</v>
      </c>
      <c r="J463" s="70">
        <v>0.76849615573883001</v>
      </c>
      <c r="K463" s="76">
        <f t="shared" si="51"/>
        <v>129.95917161531756</v>
      </c>
      <c r="L463" s="59"/>
      <c r="M463" s="74">
        <v>39832</v>
      </c>
      <c r="N463" s="77">
        <f t="shared" si="53"/>
        <v>2506.3678543510155</v>
      </c>
      <c r="O463" s="77">
        <f t="shared" si="54"/>
        <v>0</v>
      </c>
      <c r="P463" s="77">
        <f t="shared" si="52"/>
        <v>0</v>
      </c>
      <c r="Q463" s="61">
        <f t="shared" si="49"/>
        <v>2506.3678543510155</v>
      </c>
      <c r="R463" s="61">
        <f t="shared" si="55"/>
        <v>-1361.7621037334068</v>
      </c>
      <c r="S463" s="62">
        <f t="shared" si="50"/>
        <v>1.840532826900938</v>
      </c>
      <c r="T463" s="59"/>
      <c r="U463" s="59"/>
      <c r="V463" s="59"/>
    </row>
    <row r="464" spans="7:22" ht="17.5" customHeight="1" x14ac:dyDescent="0.4">
      <c r="G464" s="59"/>
      <c r="H464" s="74">
        <v>39839</v>
      </c>
      <c r="I464" s="75">
        <v>1180.25</v>
      </c>
      <c r="J464" s="70">
        <v>0.77461218833923295</v>
      </c>
      <c r="K464" s="76">
        <f t="shared" si="51"/>
        <v>130.03306641282981</v>
      </c>
      <c r="L464" s="59"/>
      <c r="M464" s="74">
        <v>39839</v>
      </c>
      <c r="N464" s="77">
        <f t="shared" si="53"/>
        <v>2515.661008467885</v>
      </c>
      <c r="O464" s="77">
        <f t="shared" si="54"/>
        <v>0</v>
      </c>
      <c r="P464" s="77">
        <f t="shared" si="52"/>
        <v>0</v>
      </c>
      <c r="Q464" s="61">
        <f t="shared" si="49"/>
        <v>2515.661008467885</v>
      </c>
      <c r="R464" s="61">
        <f t="shared" si="55"/>
        <v>-1363.3342745464488</v>
      </c>
      <c r="S464" s="62">
        <f t="shared" si="50"/>
        <v>1.8452268496695647</v>
      </c>
      <c r="T464" s="59"/>
      <c r="U464" s="59"/>
      <c r="V464" s="59"/>
    </row>
    <row r="465" spans="7:22" x14ac:dyDescent="0.4">
      <c r="G465" s="59"/>
      <c r="H465" s="74">
        <v>39846</v>
      </c>
      <c r="I465" s="75">
        <v>1277.48999023437</v>
      </c>
      <c r="J465" s="70">
        <v>0.90182846784591597</v>
      </c>
      <c r="K465" s="76">
        <f t="shared" si="51"/>
        <v>130.10700322693106</v>
      </c>
      <c r="L465" s="59"/>
      <c r="M465" s="74">
        <v>39846</v>
      </c>
      <c r="N465" s="77">
        <f t="shared" si="53"/>
        <v>2722.9245982974994</v>
      </c>
      <c r="O465" s="77">
        <f t="shared" si="54"/>
        <v>0</v>
      </c>
      <c r="P465" s="77">
        <f t="shared" si="52"/>
        <v>0</v>
      </c>
      <c r="Q465" s="61">
        <f t="shared" si="49"/>
        <v>2722.9245982974994</v>
      </c>
      <c r="R465" s="61">
        <f t="shared" si="55"/>
        <v>-1364.9082604497025</v>
      </c>
      <c r="S465" s="62">
        <f t="shared" si="50"/>
        <v>1.9949506330926337</v>
      </c>
      <c r="T465" s="59"/>
      <c r="U465" s="59"/>
      <c r="V465" s="59"/>
    </row>
    <row r="466" spans="7:22" x14ac:dyDescent="0.4">
      <c r="G466" s="59"/>
      <c r="H466" s="74">
        <v>39853</v>
      </c>
      <c r="I466" s="75">
        <v>1236.84997558593</v>
      </c>
      <c r="J466" s="70">
        <v>0.84708839654922397</v>
      </c>
      <c r="K466" s="76">
        <f t="shared" si="51"/>
        <v>130.18098208151193</v>
      </c>
      <c r="L466" s="59"/>
      <c r="M466" s="74">
        <v>39853</v>
      </c>
      <c r="N466" s="77">
        <f t="shared" si="53"/>
        <v>2636.3018486811943</v>
      </c>
      <c r="O466" s="77">
        <f t="shared" si="54"/>
        <v>0</v>
      </c>
      <c r="P466" s="77">
        <f t="shared" si="52"/>
        <v>0</v>
      </c>
      <c r="Q466" s="61">
        <f t="shared" si="49"/>
        <v>2636.3018486811943</v>
      </c>
      <c r="R466" s="61">
        <f t="shared" si="55"/>
        <v>-1366.4840635387118</v>
      </c>
      <c r="S466" s="62">
        <f t="shared" si="50"/>
        <v>1.9292591249502773</v>
      </c>
      <c r="T466" s="59"/>
      <c r="U466" s="59"/>
      <c r="V466" s="59"/>
    </row>
    <row r="467" spans="7:22" x14ac:dyDescent="0.4">
      <c r="G467" s="59"/>
      <c r="H467" s="74">
        <v>39860</v>
      </c>
      <c r="I467" s="75">
        <v>1172.7099609375</v>
      </c>
      <c r="J467" s="70">
        <v>0.760545134544372</v>
      </c>
      <c r="K467" s="76">
        <f t="shared" si="51"/>
        <v>130.25500300047665</v>
      </c>
      <c r="L467" s="59"/>
      <c r="M467" s="74">
        <v>39860</v>
      </c>
      <c r="N467" s="77">
        <f t="shared" si="53"/>
        <v>2499.5896826709304</v>
      </c>
      <c r="O467" s="77">
        <f t="shared" si="54"/>
        <v>0</v>
      </c>
      <c r="P467" s="77">
        <f t="shared" si="52"/>
        <v>0</v>
      </c>
      <c r="Q467" s="61">
        <f t="shared" si="49"/>
        <v>2499.5896826709304</v>
      </c>
      <c r="R467" s="61">
        <f t="shared" si="55"/>
        <v>-1368.0616859114396</v>
      </c>
      <c r="S467" s="62">
        <f t="shared" si="50"/>
        <v>1.8271030527440262</v>
      </c>
      <c r="T467" s="59"/>
      <c r="U467" s="59"/>
      <c r="V467" s="59"/>
    </row>
    <row r="468" spans="7:22" x14ac:dyDescent="0.4">
      <c r="G468" s="59"/>
      <c r="H468" s="74">
        <v>39867</v>
      </c>
      <c r="I468" s="75">
        <v>1116.98999023437</v>
      </c>
      <c r="J468" s="70">
        <v>0.68867981433868397</v>
      </c>
      <c r="K468" s="76">
        <f t="shared" si="51"/>
        <v>130.32906600774302</v>
      </c>
      <c r="L468" s="59"/>
      <c r="M468" s="74">
        <v>39867</v>
      </c>
      <c r="N468" s="77">
        <f t="shared" si="53"/>
        <v>2380.8245416492509</v>
      </c>
      <c r="O468" s="77">
        <f t="shared" si="54"/>
        <v>0</v>
      </c>
      <c r="P468" s="77">
        <f t="shared" si="52"/>
        <v>0</v>
      </c>
      <c r="Q468" s="61">
        <f t="shared" si="49"/>
        <v>2380.8245416492509</v>
      </c>
      <c r="R468" s="61">
        <f t="shared" si="55"/>
        <v>-1369.6411296682707</v>
      </c>
      <c r="S468" s="62">
        <f t="shared" si="50"/>
        <v>1.7382834744645048</v>
      </c>
      <c r="T468" s="59"/>
      <c r="U468" s="59"/>
      <c r="V468" s="59"/>
    </row>
    <row r="469" spans="7:22" x14ac:dyDescent="0.4">
      <c r="G469" s="59"/>
      <c r="H469" s="74">
        <v>39874</v>
      </c>
      <c r="I469" s="75">
        <v>1064.69995117187</v>
      </c>
      <c r="J469" s="70">
        <v>0.62782448530197099</v>
      </c>
      <c r="K469" s="76">
        <f t="shared" si="51"/>
        <v>130.40317112724247</v>
      </c>
      <c r="L469" s="59"/>
      <c r="M469" s="74">
        <v>39874</v>
      </c>
      <c r="N469" s="77">
        <f t="shared" si="53"/>
        <v>2269.3701782509929</v>
      </c>
      <c r="O469" s="77">
        <f t="shared" si="54"/>
        <v>0</v>
      </c>
      <c r="P469" s="77">
        <f t="shared" si="52"/>
        <v>0</v>
      </c>
      <c r="Q469" s="61">
        <f t="shared" si="49"/>
        <v>2269.3701782509929</v>
      </c>
      <c r="R469" s="61">
        <f t="shared" si="55"/>
        <v>-1371.2223969120153</v>
      </c>
      <c r="S469" s="62">
        <f t="shared" si="50"/>
        <v>1.6549978933844729</v>
      </c>
      <c r="T469" s="59"/>
      <c r="U469" s="59"/>
      <c r="V469" s="59"/>
    </row>
    <row r="470" spans="7:22" x14ac:dyDescent="0.4">
      <c r="G470" s="59"/>
      <c r="H470" s="74">
        <v>39881</v>
      </c>
      <c r="I470" s="75">
        <v>1168.52001953125</v>
      </c>
      <c r="J470" s="70">
        <v>0.74494844675063998</v>
      </c>
      <c r="K470" s="76">
        <f t="shared" si="51"/>
        <v>130.47731838292003</v>
      </c>
      <c r="L470" s="59"/>
      <c r="M470" s="74">
        <v>39881</v>
      </c>
      <c r="N470" s="77">
        <f t="shared" si="53"/>
        <v>2490.6589711916095</v>
      </c>
      <c r="O470" s="77">
        <f t="shared" si="54"/>
        <v>0</v>
      </c>
      <c r="P470" s="77">
        <f t="shared" si="52"/>
        <v>0</v>
      </c>
      <c r="Q470" s="61">
        <f t="shared" si="49"/>
        <v>2490.6589711916095</v>
      </c>
      <c r="R470" s="61">
        <f t="shared" si="55"/>
        <v>-1372.805489747911</v>
      </c>
      <c r="S470" s="62">
        <f t="shared" si="50"/>
        <v>1.8142839534018549</v>
      </c>
      <c r="T470" s="59"/>
      <c r="U470" s="59"/>
      <c r="V470" s="59"/>
    </row>
    <row r="471" spans="7:22" x14ac:dyDescent="0.4">
      <c r="G471" s="59"/>
      <c r="H471" s="74">
        <v>39888</v>
      </c>
      <c r="I471" s="75">
        <v>1187.18005371093</v>
      </c>
      <c r="J471" s="70">
        <v>0.76818990707397405</v>
      </c>
      <c r="K471" s="76">
        <f t="shared" si="51"/>
        <v>130.55150779873432</v>
      </c>
      <c r="L471" s="59"/>
      <c r="M471" s="74">
        <v>39888</v>
      </c>
      <c r="N471" s="77">
        <f t="shared" si="53"/>
        <v>2530.4321721257324</v>
      </c>
      <c r="O471" s="77">
        <f t="shared" si="54"/>
        <v>0</v>
      </c>
      <c r="P471" s="77">
        <f t="shared" si="52"/>
        <v>0</v>
      </c>
      <c r="Q471" s="61">
        <f t="shared" si="49"/>
        <v>2530.4321721257324</v>
      </c>
      <c r="R471" s="61">
        <f t="shared" si="55"/>
        <v>-1374.3904102836259</v>
      </c>
      <c r="S471" s="62">
        <f t="shared" si="50"/>
        <v>1.8411305500913238</v>
      </c>
      <c r="T471" s="59"/>
      <c r="U471" s="59"/>
      <c r="V471" s="59"/>
    </row>
    <row r="472" spans="7:22" x14ac:dyDescent="0.4">
      <c r="G472" s="59"/>
      <c r="H472" s="74">
        <v>39895</v>
      </c>
      <c r="I472" s="75">
        <v>1251.46997070312</v>
      </c>
      <c r="J472" s="70">
        <v>0.850757896900177</v>
      </c>
      <c r="K472" s="76">
        <f t="shared" si="51"/>
        <v>130.6257393986576</v>
      </c>
      <c r="L472" s="59"/>
      <c r="M472" s="74">
        <v>39895</v>
      </c>
      <c r="N472" s="77">
        <f t="shared" si="53"/>
        <v>2667.4638496642956</v>
      </c>
      <c r="O472" s="77">
        <f t="shared" si="54"/>
        <v>0</v>
      </c>
      <c r="P472" s="77">
        <f t="shared" si="52"/>
        <v>0</v>
      </c>
      <c r="Q472" s="61">
        <f t="shared" si="49"/>
        <v>2667.4638496642956</v>
      </c>
      <c r="R472" s="61">
        <f t="shared" si="55"/>
        <v>-1375.9771606292618</v>
      </c>
      <c r="S472" s="62">
        <f t="shared" si="50"/>
        <v>1.9385960217860092</v>
      </c>
      <c r="T472" s="59"/>
      <c r="U472" s="59"/>
      <c r="V472" s="59"/>
    </row>
    <row r="473" spans="7:22" x14ac:dyDescent="0.4">
      <c r="G473" s="59"/>
      <c r="H473" s="74">
        <v>39902</v>
      </c>
      <c r="I473" s="75">
        <v>1316.16003417968</v>
      </c>
      <c r="J473" s="70">
        <v>0.93638426065444902</v>
      </c>
      <c r="K473" s="76">
        <f t="shared" si="51"/>
        <v>130.70001320667575</v>
      </c>
      <c r="L473" s="59"/>
      <c r="M473" s="74">
        <v>39902</v>
      </c>
      <c r="N473" s="77">
        <f t="shared" si="53"/>
        <v>2805.3484252400585</v>
      </c>
      <c r="O473" s="77">
        <f t="shared" si="54"/>
        <v>0</v>
      </c>
      <c r="P473" s="77">
        <f t="shared" si="52"/>
        <v>0</v>
      </c>
      <c r="Q473" s="61">
        <f t="shared" si="49"/>
        <v>2805.3484252400585</v>
      </c>
      <c r="R473" s="61">
        <f t="shared" si="55"/>
        <v>-1377.5657428973561</v>
      </c>
      <c r="S473" s="62">
        <f t="shared" si="50"/>
        <v>2.0364533886707488</v>
      </c>
      <c r="T473" s="59"/>
      <c r="U473" s="59"/>
      <c r="V473" s="59"/>
    </row>
    <row r="474" spans="7:22" x14ac:dyDescent="0.4">
      <c r="G474" s="59"/>
      <c r="H474" s="74">
        <v>39909</v>
      </c>
      <c r="I474" s="75">
        <v>1340.28002929687</v>
      </c>
      <c r="J474" s="70">
        <v>0.96788311004638605</v>
      </c>
      <c r="K474" s="76">
        <f t="shared" si="51"/>
        <v>130.77432924678828</v>
      </c>
      <c r="L474" s="59"/>
      <c r="M474" s="74">
        <v>39909</v>
      </c>
      <c r="N474" s="77">
        <f t="shared" si="53"/>
        <v>2856.7593392334929</v>
      </c>
      <c r="O474" s="77">
        <f t="shared" si="54"/>
        <v>0</v>
      </c>
      <c r="P474" s="77">
        <f t="shared" si="52"/>
        <v>0</v>
      </c>
      <c r="Q474" s="61">
        <f t="shared" si="49"/>
        <v>2856.7593392334929</v>
      </c>
      <c r="R474" s="61">
        <f t="shared" si="55"/>
        <v>-1379.1561592028856</v>
      </c>
      <c r="S474" s="62">
        <f t="shared" si="50"/>
        <v>2.071382069514609</v>
      </c>
      <c r="T474" s="59"/>
      <c r="U474" s="59"/>
      <c r="V474" s="59"/>
    </row>
    <row r="475" spans="7:22" x14ac:dyDescent="0.4">
      <c r="G475" s="59"/>
      <c r="H475" s="74">
        <v>39916</v>
      </c>
      <c r="I475" s="75">
        <v>1353.92004394531</v>
      </c>
      <c r="J475" s="70">
        <v>0.98653680086135798</v>
      </c>
      <c r="K475" s="76">
        <f t="shared" si="51"/>
        <v>130.8486875430084</v>
      </c>
      <c r="L475" s="59"/>
      <c r="M475" s="74">
        <v>39916</v>
      </c>
      <c r="N475" s="77">
        <f t="shared" si="53"/>
        <v>2885.8325466099059</v>
      </c>
      <c r="O475" s="77">
        <f t="shared" si="54"/>
        <v>0</v>
      </c>
      <c r="P475" s="77">
        <f t="shared" si="52"/>
        <v>0</v>
      </c>
      <c r="Q475" s="61">
        <f t="shared" si="49"/>
        <v>2885.8325466099059</v>
      </c>
      <c r="R475" s="61">
        <f t="shared" si="55"/>
        <v>-1380.7484116632686</v>
      </c>
      <c r="S475" s="62">
        <f t="shared" si="50"/>
        <v>2.090049513896302</v>
      </c>
      <c r="T475" s="59"/>
      <c r="U475" s="59"/>
      <c r="V475" s="59"/>
    </row>
    <row r="476" spans="7:22" x14ac:dyDescent="0.4">
      <c r="G476" s="59"/>
      <c r="H476" s="74">
        <v>39923</v>
      </c>
      <c r="I476" s="75">
        <v>1373.28002929687</v>
      </c>
      <c r="J476" s="70">
        <v>1.0103895664214999</v>
      </c>
      <c r="K476" s="76">
        <f t="shared" si="51"/>
        <v>130.92308811936292</v>
      </c>
      <c r="L476" s="59"/>
      <c r="M476" s="74">
        <v>39923</v>
      </c>
      <c r="N476" s="77">
        <f t="shared" si="53"/>
        <v>2927.0976686378062</v>
      </c>
      <c r="O476" s="77">
        <f t="shared" si="54"/>
        <v>0</v>
      </c>
      <c r="P476" s="77">
        <f t="shared" si="52"/>
        <v>0</v>
      </c>
      <c r="Q476" s="61">
        <f t="shared" si="49"/>
        <v>2927.0976686378062</v>
      </c>
      <c r="R476" s="61">
        <f t="shared" si="55"/>
        <v>-1382.3425023983682</v>
      </c>
      <c r="S476" s="62">
        <f t="shared" si="50"/>
        <v>2.1174908993677639</v>
      </c>
      <c r="T476" s="59"/>
      <c r="U476" s="59"/>
      <c r="V476" s="59"/>
    </row>
    <row r="477" spans="7:22" x14ac:dyDescent="0.4">
      <c r="G477" s="59"/>
      <c r="H477" s="74">
        <v>39930</v>
      </c>
      <c r="I477" s="75">
        <v>1396.61999511718</v>
      </c>
      <c r="J477" s="70">
        <v>1.04892182350158</v>
      </c>
      <c r="K477" s="76">
        <f t="shared" si="51"/>
        <v>130.99753099989232</v>
      </c>
      <c r="L477" s="59"/>
      <c r="M477" s="74">
        <v>39930</v>
      </c>
      <c r="N477" s="77">
        <f t="shared" si="53"/>
        <v>2976.8459778546053</v>
      </c>
      <c r="O477" s="77">
        <f t="shared" si="54"/>
        <v>0</v>
      </c>
      <c r="P477" s="77">
        <f t="shared" si="52"/>
        <v>0</v>
      </c>
      <c r="Q477" s="61">
        <f t="shared" si="49"/>
        <v>2976.8459778546053</v>
      </c>
      <c r="R477" s="61">
        <f t="shared" si="55"/>
        <v>-1383.9384335304946</v>
      </c>
      <c r="S477" s="62">
        <f t="shared" si="50"/>
        <v>2.1509959588740704</v>
      </c>
      <c r="T477" s="59"/>
      <c r="U477" s="59"/>
      <c r="V477" s="59"/>
    </row>
    <row r="478" spans="7:22" x14ac:dyDescent="0.4">
      <c r="G478" s="59"/>
      <c r="H478" s="74">
        <v>39937</v>
      </c>
      <c r="I478" s="75">
        <v>1394.16003417968</v>
      </c>
      <c r="J478" s="70">
        <v>1.0412768125534</v>
      </c>
      <c r="K478" s="76">
        <f t="shared" si="51"/>
        <v>131.07201620865078</v>
      </c>
      <c r="L478" s="59"/>
      <c r="M478" s="74">
        <v>39937</v>
      </c>
      <c r="N478" s="77">
        <f t="shared" si="53"/>
        <v>2971.602658377526</v>
      </c>
      <c r="O478" s="77">
        <f t="shared" si="54"/>
        <v>0</v>
      </c>
      <c r="P478" s="77">
        <f t="shared" si="52"/>
        <v>0</v>
      </c>
      <c r="Q478" s="61">
        <f t="shared" si="49"/>
        <v>2971.602658377526</v>
      </c>
      <c r="R478" s="61">
        <f t="shared" si="55"/>
        <v>-1385.5362071844086</v>
      </c>
      <c r="S478" s="62">
        <f t="shared" si="50"/>
        <v>2.1447311466628598</v>
      </c>
      <c r="T478" s="59"/>
      <c r="U478" s="59"/>
      <c r="V478" s="59"/>
    </row>
    <row r="479" spans="7:22" x14ac:dyDescent="0.4">
      <c r="G479" s="59"/>
      <c r="H479" s="74">
        <v>39944</v>
      </c>
      <c r="I479" s="75">
        <v>1355.10998535156</v>
      </c>
      <c r="J479" s="70">
        <v>0.98378503322601296</v>
      </c>
      <c r="K479" s="76">
        <f t="shared" si="51"/>
        <v>131.14654376970611</v>
      </c>
      <c r="L479" s="59"/>
      <c r="M479" s="74">
        <v>39944</v>
      </c>
      <c r="N479" s="77">
        <f t="shared" si="53"/>
        <v>2888.368864507017</v>
      </c>
      <c r="O479" s="77">
        <f t="shared" si="54"/>
        <v>0</v>
      </c>
      <c r="P479" s="77">
        <f t="shared" si="52"/>
        <v>0</v>
      </c>
      <c r="Q479" s="61">
        <f t="shared" si="49"/>
        <v>2888.368864507017</v>
      </c>
      <c r="R479" s="61">
        <f t="shared" si="55"/>
        <v>-1387.1358254873237</v>
      </c>
      <c r="S479" s="62">
        <f t="shared" si="50"/>
        <v>2.0822538149732277</v>
      </c>
      <c r="T479" s="59"/>
      <c r="U479" s="59"/>
      <c r="V479" s="59"/>
    </row>
    <row r="480" spans="7:22" x14ac:dyDescent="0.4">
      <c r="G480" s="59"/>
      <c r="H480" s="74">
        <v>39951</v>
      </c>
      <c r="I480" s="75">
        <v>1363.17004394531</v>
      </c>
      <c r="J480" s="70">
        <v>0.99387627840042103</v>
      </c>
      <c r="K480" s="76">
        <f t="shared" si="51"/>
        <v>131.22111370713986</v>
      </c>
      <c r="L480" s="59"/>
      <c r="M480" s="74">
        <v>39951</v>
      </c>
      <c r="N480" s="77">
        <f t="shared" si="53"/>
        <v>2905.5485934883882</v>
      </c>
      <c r="O480" s="77">
        <f t="shared" si="54"/>
        <v>0</v>
      </c>
      <c r="P480" s="77">
        <f t="shared" si="52"/>
        <v>0</v>
      </c>
      <c r="Q480" s="61">
        <f t="shared" si="49"/>
        <v>2905.5485934883882</v>
      </c>
      <c r="R480" s="61">
        <f t="shared" si="55"/>
        <v>-1388.7372905689097</v>
      </c>
      <c r="S480" s="62">
        <f t="shared" si="50"/>
        <v>2.0922233551445157</v>
      </c>
      <c r="T480" s="59"/>
      <c r="U480" s="59"/>
      <c r="V480" s="59"/>
    </row>
    <row r="481" spans="1:22" x14ac:dyDescent="0.4">
      <c r="G481" s="59"/>
      <c r="H481" s="74">
        <v>39958</v>
      </c>
      <c r="I481" s="75">
        <v>1435.56994628906</v>
      </c>
      <c r="J481" s="70">
        <v>1.1039670705795199</v>
      </c>
      <c r="K481" s="76">
        <f t="shared" si="51"/>
        <v>131.29572604504722</v>
      </c>
      <c r="L481" s="59"/>
      <c r="M481" s="74">
        <v>39958</v>
      </c>
      <c r="N481" s="77">
        <f t="shared" si="53"/>
        <v>3059.8664171215632</v>
      </c>
      <c r="O481" s="77">
        <f t="shared" si="54"/>
        <v>0</v>
      </c>
      <c r="P481" s="77">
        <f t="shared" si="52"/>
        <v>0</v>
      </c>
      <c r="Q481" s="61">
        <f t="shared" si="49"/>
        <v>3059.8664171215632</v>
      </c>
      <c r="R481" s="61">
        <f t="shared" si="55"/>
        <v>-1390.3406045612946</v>
      </c>
      <c r="S481" s="62">
        <f t="shared" si="50"/>
        <v>2.200803462894668</v>
      </c>
      <c r="T481" s="59"/>
      <c r="U481" s="59"/>
      <c r="V481" s="59"/>
    </row>
    <row r="482" spans="1:22" x14ac:dyDescent="0.4">
      <c r="G482" s="59"/>
      <c r="H482" s="74">
        <v>39965</v>
      </c>
      <c r="I482" s="75">
        <v>1493.2099609375</v>
      </c>
      <c r="J482" s="70">
        <v>1.19418084621429</v>
      </c>
      <c r="K482" s="76">
        <f t="shared" si="51"/>
        <v>131.37038080753712</v>
      </c>
      <c r="L482" s="59"/>
      <c r="M482" s="74">
        <v>39965</v>
      </c>
      <c r="N482" s="77">
        <f t="shared" si="53"/>
        <v>3182.7240637037266</v>
      </c>
      <c r="O482" s="77">
        <f t="shared" si="54"/>
        <v>0</v>
      </c>
      <c r="P482" s="77">
        <f t="shared" si="52"/>
        <v>0</v>
      </c>
      <c r="Q482" s="61">
        <f t="shared" si="49"/>
        <v>3182.7240637037266</v>
      </c>
      <c r="R482" s="61">
        <f t="shared" si="55"/>
        <v>-1391.9457695990686</v>
      </c>
      <c r="S482" s="62">
        <f t="shared" si="50"/>
        <v>2.2865287809455879</v>
      </c>
      <c r="T482" s="59"/>
      <c r="U482" s="59"/>
      <c r="V482" s="59"/>
    </row>
    <row r="483" spans="1:22" x14ac:dyDescent="0.4">
      <c r="G483" s="59"/>
      <c r="H483" s="74">
        <v>39972</v>
      </c>
      <c r="I483" s="75">
        <v>1489.96997070312</v>
      </c>
      <c r="J483" s="70">
        <v>1.18561840057373</v>
      </c>
      <c r="K483" s="76">
        <f t="shared" si="51"/>
        <v>131.44507801873215</v>
      </c>
      <c r="L483" s="59"/>
      <c r="M483" s="74">
        <v>39972</v>
      </c>
      <c r="N483" s="77">
        <f t="shared" si="53"/>
        <v>3175.8181394500125</v>
      </c>
      <c r="O483" s="77">
        <f t="shared" si="54"/>
        <v>0</v>
      </c>
      <c r="P483" s="77">
        <f t="shared" si="52"/>
        <v>0</v>
      </c>
      <c r="Q483" s="61">
        <f t="shared" si="49"/>
        <v>3175.8181394500125</v>
      </c>
      <c r="R483" s="61">
        <f t="shared" si="55"/>
        <v>-1393.5527878192859</v>
      </c>
      <c r="S483" s="62">
        <f t="shared" si="50"/>
        <v>2.2789363755783669</v>
      </c>
      <c r="T483" s="59"/>
      <c r="U483" s="59"/>
      <c r="V483" s="59"/>
    </row>
    <row r="484" spans="1:22" ht="17.5" customHeight="1" x14ac:dyDescent="0.4">
      <c r="A484" s="4"/>
      <c r="G484" s="59"/>
      <c r="H484" s="74">
        <v>39979</v>
      </c>
      <c r="I484" s="75">
        <v>1471.22998046875</v>
      </c>
      <c r="J484" s="70">
        <v>1.1528965234756401</v>
      </c>
      <c r="K484" s="76">
        <f t="shared" si="51"/>
        <v>131.51981770276868</v>
      </c>
      <c r="L484" s="76"/>
      <c r="M484" s="74">
        <v>39979</v>
      </c>
      <c r="N484" s="77">
        <f t="shared" si="53"/>
        <v>3135.8745150215664</v>
      </c>
      <c r="O484" s="77">
        <f t="shared" si="54"/>
        <v>0</v>
      </c>
      <c r="P484" s="77">
        <f t="shared" si="52"/>
        <v>0</v>
      </c>
      <c r="Q484" s="61">
        <f t="shared" si="49"/>
        <v>3135.8745150215664</v>
      </c>
      <c r="R484" s="61">
        <f t="shared" si="55"/>
        <v>-1395.1616613614678</v>
      </c>
      <c r="S484" s="62">
        <f t="shared" si="50"/>
        <v>2.2476782453736757</v>
      </c>
      <c r="T484" s="59"/>
      <c r="U484" s="59"/>
      <c r="V484" s="59"/>
    </row>
    <row r="485" spans="1:22" ht="17.5" customHeight="1" x14ac:dyDescent="0.4">
      <c r="G485" s="59"/>
      <c r="H485" s="74">
        <v>39986</v>
      </c>
      <c r="I485" s="75">
        <v>1480.19995117187</v>
      </c>
      <c r="J485" s="70">
        <v>1.16665828227996</v>
      </c>
      <c r="K485" s="76">
        <f t="shared" si="51"/>
        <v>131.59459988379675</v>
      </c>
      <c r="L485" s="59"/>
      <c r="M485" s="74">
        <v>39986</v>
      </c>
      <c r="N485" s="77">
        <f t="shared" si="53"/>
        <v>3154.993689387114</v>
      </c>
      <c r="O485" s="77">
        <f t="shared" si="54"/>
        <v>0</v>
      </c>
      <c r="P485" s="77">
        <f t="shared" si="52"/>
        <v>0</v>
      </c>
      <c r="Q485" s="61">
        <f t="shared" si="49"/>
        <v>3154.993689387114</v>
      </c>
      <c r="R485" s="61">
        <f t="shared" si="55"/>
        <v>-1396.7723923676062</v>
      </c>
      <c r="S485" s="62">
        <f t="shared" si="50"/>
        <v>2.2587743762884842</v>
      </c>
      <c r="T485" s="59"/>
      <c r="U485" s="59"/>
      <c r="V485" s="59"/>
    </row>
    <row r="486" spans="1:22" x14ac:dyDescent="0.4">
      <c r="G486" s="59"/>
      <c r="H486" s="74">
        <v>39993</v>
      </c>
      <c r="I486" s="75">
        <v>1446.28002929687</v>
      </c>
      <c r="J486" s="70">
        <v>1.11681079864501</v>
      </c>
      <c r="K486" s="76">
        <f t="shared" si="51"/>
        <v>131.66942458598015</v>
      </c>
      <c r="L486" s="59"/>
      <c r="M486" s="74">
        <v>39993</v>
      </c>
      <c r="N486" s="77">
        <f t="shared" si="53"/>
        <v>3082.6945791382564</v>
      </c>
      <c r="O486" s="77">
        <f t="shared" si="54"/>
        <v>0</v>
      </c>
      <c r="P486" s="77">
        <f t="shared" si="52"/>
        <v>0</v>
      </c>
      <c r="Q486" s="61">
        <f t="shared" si="49"/>
        <v>3082.6945791382564</v>
      </c>
      <c r="R486" s="61">
        <f t="shared" si="55"/>
        <v>-1398.3849829821656</v>
      </c>
      <c r="S486" s="62">
        <f t="shared" si="50"/>
        <v>2.2044677371779038</v>
      </c>
      <c r="T486" s="59"/>
      <c r="U486" s="59"/>
      <c r="V486" s="59"/>
    </row>
    <row r="487" spans="1:22" x14ac:dyDescent="0.4">
      <c r="G487" s="59"/>
      <c r="H487" s="74">
        <v>40000</v>
      </c>
      <c r="I487" s="75">
        <v>1419.83996582031</v>
      </c>
      <c r="J487" s="70">
        <v>1.07338631153106</v>
      </c>
      <c r="K487" s="76">
        <f t="shared" si="51"/>
        <v>131.74429183349645</v>
      </c>
      <c r="L487" s="59"/>
      <c r="M487" s="74">
        <v>40000</v>
      </c>
      <c r="N487" s="77">
        <f t="shared" si="53"/>
        <v>3026.338521735674</v>
      </c>
      <c r="O487" s="77">
        <f t="shared" si="54"/>
        <v>0</v>
      </c>
      <c r="P487" s="77">
        <f t="shared" si="52"/>
        <v>0</v>
      </c>
      <c r="Q487" s="61">
        <f t="shared" si="49"/>
        <v>3026.338521735674</v>
      </c>
      <c r="R487" s="61">
        <f t="shared" si="55"/>
        <v>-1399.9994353520865</v>
      </c>
      <c r="S487" s="62">
        <f t="shared" si="50"/>
        <v>2.1616712445134514</v>
      </c>
      <c r="T487" s="59"/>
      <c r="U487" s="59"/>
      <c r="V487" s="59"/>
    </row>
    <row r="488" spans="1:22" x14ac:dyDescent="0.4">
      <c r="G488" s="59"/>
      <c r="H488" s="74">
        <v>40007</v>
      </c>
      <c r="I488" s="75">
        <v>1527.26000976562</v>
      </c>
      <c r="J488" s="70">
        <v>1.2376058101653999</v>
      </c>
      <c r="K488" s="76">
        <f t="shared" si="51"/>
        <v>131.81920165053691</v>
      </c>
      <c r="L488" s="59"/>
      <c r="M488" s="74">
        <v>40007</v>
      </c>
      <c r="N488" s="77">
        <f t="shared" si="53"/>
        <v>3255.3005349372183</v>
      </c>
      <c r="O488" s="77">
        <f t="shared" si="54"/>
        <v>0</v>
      </c>
      <c r="P488" s="77">
        <f t="shared" si="52"/>
        <v>0</v>
      </c>
      <c r="Q488" s="61">
        <f t="shared" si="49"/>
        <v>3255.3005349372183</v>
      </c>
      <c r="R488" s="61">
        <f t="shared" si="55"/>
        <v>-1401.6157516267879</v>
      </c>
      <c r="S488" s="62">
        <f t="shared" si="50"/>
        <v>2.3225342117901771</v>
      </c>
      <c r="T488" s="59"/>
      <c r="U488" s="59"/>
      <c r="V488" s="59"/>
    </row>
    <row r="489" spans="1:22" x14ac:dyDescent="0.4">
      <c r="G489" s="59"/>
      <c r="H489" s="74">
        <v>40014</v>
      </c>
      <c r="I489" s="75">
        <v>1599.06005859375</v>
      </c>
      <c r="J489" s="70">
        <v>1.3571760654449401</v>
      </c>
      <c r="K489" s="76">
        <f t="shared" si="51"/>
        <v>131.89415406130655</v>
      </c>
      <c r="L489" s="59"/>
      <c r="M489" s="74">
        <v>40014</v>
      </c>
      <c r="N489" s="77">
        <f t="shared" si="53"/>
        <v>3408.3397920802104</v>
      </c>
      <c r="O489" s="77">
        <f t="shared" si="54"/>
        <v>0</v>
      </c>
      <c r="P489" s="77">
        <f t="shared" si="52"/>
        <v>0</v>
      </c>
      <c r="Q489" s="61">
        <f t="shared" si="49"/>
        <v>3408.3397920802104</v>
      </c>
      <c r="R489" s="61">
        <f t="shared" si="55"/>
        <v>-1403.2339339581702</v>
      </c>
      <c r="S489" s="62">
        <f t="shared" si="50"/>
        <v>2.4289177375194604</v>
      </c>
      <c r="T489" s="59"/>
      <c r="U489" s="59"/>
      <c r="V489" s="59"/>
    </row>
    <row r="490" spans="1:22" ht="17.5" customHeight="1" x14ac:dyDescent="0.4">
      <c r="G490" s="59"/>
      <c r="H490" s="74">
        <v>40021</v>
      </c>
      <c r="I490" s="75">
        <v>1603.35998535156</v>
      </c>
      <c r="J490" s="70">
        <v>1.36329233646392</v>
      </c>
      <c r="K490" s="76">
        <f t="shared" si="51"/>
        <v>131.96914909002419</v>
      </c>
      <c r="L490" s="59"/>
      <c r="M490" s="74">
        <v>40021</v>
      </c>
      <c r="N490" s="77">
        <f t="shared" si="53"/>
        <v>3417.5049334349155</v>
      </c>
      <c r="O490" s="77">
        <f t="shared" si="54"/>
        <v>0</v>
      </c>
      <c r="P490" s="77">
        <f t="shared" si="52"/>
        <v>0</v>
      </c>
      <c r="Q490" s="61">
        <f t="shared" si="49"/>
        <v>3417.5049334349155</v>
      </c>
      <c r="R490" s="61">
        <f t="shared" si="55"/>
        <v>-1404.8539845006187</v>
      </c>
      <c r="S490" s="62">
        <f t="shared" si="50"/>
        <v>2.4326406666737901</v>
      </c>
      <c r="T490" s="59"/>
      <c r="U490" s="59"/>
      <c r="V490" s="59"/>
    </row>
    <row r="491" spans="1:22" x14ac:dyDescent="0.4">
      <c r="E491" s="4"/>
      <c r="F491" s="4"/>
      <c r="G491" s="59"/>
      <c r="H491" s="74">
        <v>40028</v>
      </c>
      <c r="I491" s="75">
        <v>1619.48999023437</v>
      </c>
      <c r="J491" s="70">
        <v>1.3914265632629299</v>
      </c>
      <c r="K491" s="76">
        <f t="shared" si="51"/>
        <v>132.0441867609224</v>
      </c>
      <c r="L491" s="59"/>
      <c r="M491" s="74">
        <v>40028</v>
      </c>
      <c r="N491" s="77">
        <f t="shared" si="53"/>
        <v>3451.8854666694692</v>
      </c>
      <c r="O491" s="77">
        <f t="shared" si="54"/>
        <v>0</v>
      </c>
      <c r="P491" s="77">
        <f t="shared" si="52"/>
        <v>0</v>
      </c>
      <c r="Q491" s="61">
        <f t="shared" si="49"/>
        <v>3451.8854666694692</v>
      </c>
      <c r="R491" s="61">
        <f t="shared" si="55"/>
        <v>-1406.4759054110054</v>
      </c>
      <c r="S491" s="62">
        <f t="shared" si="50"/>
        <v>2.4542798446737319</v>
      </c>
      <c r="T491" s="59"/>
      <c r="U491" s="59"/>
      <c r="V491" s="59"/>
    </row>
    <row r="492" spans="1:22" x14ac:dyDescent="0.4">
      <c r="B492" s="27"/>
      <c r="C492" s="4"/>
      <c r="D492" s="4"/>
      <c r="G492" s="59"/>
      <c r="H492" s="74">
        <v>40035</v>
      </c>
      <c r="I492" s="75">
        <v>1611.57995605468</v>
      </c>
      <c r="J492" s="70">
        <v>1.3752194643020601</v>
      </c>
      <c r="K492" s="76">
        <f t="shared" si="51"/>
        <v>132.11926709824752</v>
      </c>
      <c r="L492" s="59"/>
      <c r="M492" s="74">
        <v>40035</v>
      </c>
      <c r="N492" s="77">
        <f t="shared" si="53"/>
        <v>3435.0255094049112</v>
      </c>
      <c r="O492" s="77">
        <f t="shared" si="54"/>
        <v>0</v>
      </c>
      <c r="P492" s="77">
        <f t="shared" si="52"/>
        <v>0</v>
      </c>
      <c r="Q492" s="61">
        <f t="shared" si="49"/>
        <v>3435.0255094049112</v>
      </c>
      <c r="R492" s="61">
        <f t="shared" si="55"/>
        <v>-1408.0996988486929</v>
      </c>
      <c r="S492" s="62">
        <f t="shared" si="50"/>
        <v>2.4394760628196264</v>
      </c>
      <c r="T492" s="59"/>
      <c r="U492" s="59"/>
      <c r="V492" s="59"/>
    </row>
    <row r="493" spans="1:22" x14ac:dyDescent="0.4">
      <c r="G493" s="64"/>
      <c r="H493" s="74">
        <v>40042</v>
      </c>
      <c r="I493" s="75">
        <v>1637.78002929687</v>
      </c>
      <c r="J493" s="70">
        <v>1.41711473464965</v>
      </c>
      <c r="K493" s="76">
        <f t="shared" si="51"/>
        <v>132.19439012625966</v>
      </c>
      <c r="L493" s="59"/>
      <c r="M493" s="74">
        <v>40042</v>
      </c>
      <c r="N493" s="77">
        <f t="shared" si="53"/>
        <v>3490.8700361360106</v>
      </c>
      <c r="O493" s="77">
        <f t="shared" si="54"/>
        <v>0</v>
      </c>
      <c r="P493" s="77">
        <f t="shared" si="52"/>
        <v>0</v>
      </c>
      <c r="Q493" s="61">
        <f t="shared" si="49"/>
        <v>3490.8700361360106</v>
      </c>
      <c r="R493" s="61">
        <f t="shared" si="55"/>
        <v>-1409.7253669755366</v>
      </c>
      <c r="S493" s="62">
        <f t="shared" si="50"/>
        <v>2.4762766691397622</v>
      </c>
      <c r="T493" s="59"/>
      <c r="U493" s="59"/>
      <c r="V493" s="59"/>
    </row>
    <row r="494" spans="1:22" ht="17.5" customHeight="1" thickBot="1" x14ac:dyDescent="0.45">
      <c r="G494" s="66" t="s">
        <v>47</v>
      </c>
      <c r="H494" s="90">
        <v>40049</v>
      </c>
      <c r="I494" s="91">
        <v>1643.23999023437</v>
      </c>
      <c r="J494" s="70">
        <v>1.42995834350585</v>
      </c>
      <c r="K494" s="76">
        <f t="shared" si="51"/>
        <v>132.26955586923279</v>
      </c>
      <c r="L494" s="59"/>
      <c r="M494" s="90">
        <v>40049</v>
      </c>
      <c r="N494" s="77">
        <f t="shared" si="53"/>
        <v>3502.5077491953002</v>
      </c>
      <c r="O494" s="77">
        <f t="shared" si="54"/>
        <v>0</v>
      </c>
      <c r="P494" s="77">
        <f t="shared" si="52"/>
        <v>0</v>
      </c>
      <c r="Q494" s="61">
        <f t="shared" si="49"/>
        <v>3502.5077491953002</v>
      </c>
      <c r="R494" s="61">
        <f t="shared" si="55"/>
        <v>-1411.3529119558877</v>
      </c>
      <c r="S494" s="62">
        <f t="shared" si="50"/>
        <v>2.4816668598794602</v>
      </c>
      <c r="T494" s="59"/>
      <c r="U494" s="59"/>
      <c r="V494" s="59"/>
    </row>
    <row r="495" spans="1:22" x14ac:dyDescent="0.4">
      <c r="G495" s="64"/>
      <c r="H495" s="74">
        <v>40056</v>
      </c>
      <c r="I495" s="75">
        <v>1638.06994628906</v>
      </c>
      <c r="J495" s="70">
        <v>1.4207842350006099</v>
      </c>
      <c r="K495" s="76">
        <f t="shared" si="51"/>
        <v>132.34476435145461</v>
      </c>
      <c r="L495" s="59"/>
      <c r="M495" s="74">
        <v>40056</v>
      </c>
      <c r="N495" s="77">
        <f t="shared" si="53"/>
        <v>3491.4879839207551</v>
      </c>
      <c r="O495" s="77">
        <f t="shared" si="54"/>
        <v>0</v>
      </c>
      <c r="P495" s="77">
        <f t="shared" si="52"/>
        <v>0</v>
      </c>
      <c r="Q495" s="61">
        <f t="shared" si="49"/>
        <v>3491.4879839207551</v>
      </c>
      <c r="R495" s="61">
        <f t="shared" si="55"/>
        <v>-1412.9823359565964</v>
      </c>
      <c r="S495" s="62">
        <f t="shared" si="50"/>
        <v>2.4710061089029818</v>
      </c>
      <c r="T495" s="59"/>
      <c r="U495" s="59"/>
      <c r="V495" s="59"/>
    </row>
    <row r="496" spans="1:22" x14ac:dyDescent="0.4">
      <c r="G496" s="64"/>
      <c r="H496" s="74">
        <v>40063</v>
      </c>
      <c r="I496" s="75">
        <v>1685.4599609375</v>
      </c>
      <c r="J496" s="70">
        <v>1.50335252285003</v>
      </c>
      <c r="K496" s="76">
        <f t="shared" si="51"/>
        <v>132.42001559722669</v>
      </c>
      <c r="L496" s="59"/>
      <c r="M496" s="74">
        <v>40063</v>
      </c>
      <c r="N496" s="77">
        <f t="shared" si="53"/>
        <v>3592.4981190970334</v>
      </c>
      <c r="O496" s="77">
        <f t="shared" si="54"/>
        <v>0</v>
      </c>
      <c r="P496" s="77">
        <f t="shared" si="52"/>
        <v>0</v>
      </c>
      <c r="Q496" s="61">
        <f t="shared" si="49"/>
        <v>3592.4981190970334</v>
      </c>
      <c r="R496" s="61">
        <f t="shared" si="55"/>
        <v>-1414.6136411470145</v>
      </c>
      <c r="S496" s="62">
        <f t="shared" si="50"/>
        <v>2.5395613435369673</v>
      </c>
      <c r="T496" s="59"/>
      <c r="U496" s="59"/>
      <c r="V496" s="59"/>
    </row>
    <row r="497" spans="7:22" x14ac:dyDescent="0.4">
      <c r="G497" s="64"/>
      <c r="H497" s="74">
        <v>40070</v>
      </c>
      <c r="I497" s="75">
        <v>1725.23999023437</v>
      </c>
      <c r="J497" s="70">
        <v>1.5764409303665099</v>
      </c>
      <c r="K497" s="76">
        <f t="shared" si="51"/>
        <v>132.49530963086437</v>
      </c>
      <c r="L497" s="59"/>
      <c r="M497" s="74">
        <v>40070</v>
      </c>
      <c r="N497" s="77">
        <f t="shared" si="53"/>
        <v>3677.2878404423805</v>
      </c>
      <c r="O497" s="77">
        <f t="shared" si="54"/>
        <v>0</v>
      </c>
      <c r="P497" s="77">
        <f t="shared" si="52"/>
        <v>0</v>
      </c>
      <c r="Q497" s="61">
        <f t="shared" si="49"/>
        <v>3677.2878404423805</v>
      </c>
      <c r="R497" s="61">
        <f t="shared" si="55"/>
        <v>-1416.246829698998</v>
      </c>
      <c r="S497" s="62">
        <f t="shared" si="50"/>
        <v>2.5965020809430039</v>
      </c>
      <c r="T497" s="59"/>
      <c r="U497" s="59"/>
      <c r="V497" s="59"/>
    </row>
    <row r="498" spans="7:22" x14ac:dyDescent="0.4">
      <c r="G498" s="64"/>
      <c r="H498" s="74">
        <v>40077</v>
      </c>
      <c r="I498" s="75">
        <v>1694.15002441406</v>
      </c>
      <c r="J498" s="70">
        <v>1.5195608139037999</v>
      </c>
      <c r="K498" s="76">
        <f t="shared" si="51"/>
        <v>132.57064647669682</v>
      </c>
      <c r="L498" s="59"/>
      <c r="M498" s="74">
        <v>40077</v>
      </c>
      <c r="N498" s="77">
        <f t="shared" si="53"/>
        <v>3611.020681138205</v>
      </c>
      <c r="O498" s="77">
        <f t="shared" si="54"/>
        <v>0</v>
      </c>
      <c r="P498" s="77">
        <f t="shared" si="52"/>
        <v>0</v>
      </c>
      <c r="Q498" s="61">
        <f t="shared" si="49"/>
        <v>3611.020681138205</v>
      </c>
      <c r="R498" s="61">
        <f t="shared" si="55"/>
        <v>-1417.8819037869107</v>
      </c>
      <c r="S498" s="62">
        <f t="shared" si="50"/>
        <v>2.5467711178863417</v>
      </c>
      <c r="T498" s="59"/>
      <c r="U498" s="59"/>
      <c r="V498" s="59"/>
    </row>
    <row r="499" spans="7:22" x14ac:dyDescent="0.4">
      <c r="G499" s="64"/>
      <c r="H499" s="74">
        <v>40084</v>
      </c>
      <c r="I499" s="75">
        <v>1662.48999023437</v>
      </c>
      <c r="J499" s="70">
        <v>1.4577876329421899</v>
      </c>
      <c r="K499" s="76">
        <f t="shared" si="51"/>
        <v>132.64602615906708</v>
      </c>
      <c r="L499" s="59"/>
      <c r="M499" s="74">
        <v>40084</v>
      </c>
      <c r="N499" s="77">
        <f t="shared" si="53"/>
        <v>3543.5384413478159</v>
      </c>
      <c r="O499" s="77">
        <f t="shared" si="54"/>
        <v>0</v>
      </c>
      <c r="P499" s="77">
        <f t="shared" si="52"/>
        <v>0</v>
      </c>
      <c r="Q499" s="61">
        <f t="shared" si="49"/>
        <v>3543.5384413478159</v>
      </c>
      <c r="R499" s="61">
        <f t="shared" si="55"/>
        <v>-1419.5188655876266</v>
      </c>
      <c r="S499" s="62">
        <f t="shared" si="50"/>
        <v>2.4962954189981312</v>
      </c>
      <c r="T499" s="59"/>
      <c r="U499" s="59"/>
      <c r="V499" s="59"/>
    </row>
    <row r="500" spans="7:22" x14ac:dyDescent="0.4">
      <c r="G500" s="64"/>
      <c r="H500" s="74">
        <v>40091</v>
      </c>
      <c r="I500" s="75">
        <v>1727.76000976562</v>
      </c>
      <c r="J500" s="70">
        <v>1.57215940952301</v>
      </c>
      <c r="K500" s="76">
        <f t="shared" si="51"/>
        <v>132.721448702332</v>
      </c>
      <c r="L500" s="59"/>
      <c r="M500" s="74">
        <v>40091</v>
      </c>
      <c r="N500" s="77">
        <f t="shared" si="53"/>
        <v>3682.6591726816032</v>
      </c>
      <c r="O500" s="77">
        <f t="shared" si="54"/>
        <v>0</v>
      </c>
      <c r="P500" s="77">
        <f t="shared" si="52"/>
        <v>0</v>
      </c>
      <c r="Q500" s="61">
        <f t="shared" si="49"/>
        <v>3682.6591726816032</v>
      </c>
      <c r="R500" s="61">
        <f t="shared" si="55"/>
        <v>-1421.157717280533</v>
      </c>
      <c r="S500" s="62">
        <f t="shared" si="50"/>
        <v>2.5913092740533985</v>
      </c>
      <c r="T500" s="59"/>
      <c r="U500" s="59"/>
      <c r="V500" s="59"/>
    </row>
    <row r="501" spans="7:22" x14ac:dyDescent="0.4">
      <c r="G501" s="64"/>
      <c r="H501" s="74">
        <v>40098</v>
      </c>
      <c r="I501" s="75">
        <v>1739.31994628906</v>
      </c>
      <c r="J501" s="70">
        <v>1.59631788730621</v>
      </c>
      <c r="K501" s="76">
        <f t="shared" si="51"/>
        <v>132.79691413086229</v>
      </c>
      <c r="L501" s="59"/>
      <c r="M501" s="74">
        <v>40098</v>
      </c>
      <c r="N501" s="77">
        <f t="shared" si="53"/>
        <v>3707.2987673203506</v>
      </c>
      <c r="O501" s="77">
        <f t="shared" si="54"/>
        <v>0</v>
      </c>
      <c r="P501" s="77">
        <f t="shared" si="52"/>
        <v>0</v>
      </c>
      <c r="Q501" s="61">
        <f t="shared" si="49"/>
        <v>3707.2987673203506</v>
      </c>
      <c r="R501" s="61">
        <f t="shared" si="55"/>
        <v>-1422.7984610475332</v>
      </c>
      <c r="S501" s="62">
        <f t="shared" si="50"/>
        <v>2.605638724539284</v>
      </c>
      <c r="T501" s="59"/>
      <c r="U501" s="59"/>
      <c r="V501" s="59"/>
    </row>
    <row r="502" spans="7:22" x14ac:dyDescent="0.4">
      <c r="G502" s="64"/>
      <c r="H502" s="74">
        <v>40105</v>
      </c>
      <c r="I502" s="75">
        <v>1753.63000488281</v>
      </c>
      <c r="J502" s="70">
        <v>1.6223120689392001</v>
      </c>
      <c r="K502" s="76">
        <f t="shared" si="51"/>
        <v>132.87242246904253</v>
      </c>
      <c r="L502" s="59"/>
      <c r="M502" s="74">
        <v>40105</v>
      </c>
      <c r="N502" s="77">
        <f t="shared" si="53"/>
        <v>3737.8001495979934</v>
      </c>
      <c r="O502" s="77">
        <f t="shared" si="54"/>
        <v>0</v>
      </c>
      <c r="P502" s="77">
        <f t="shared" si="52"/>
        <v>0</v>
      </c>
      <c r="Q502" s="61">
        <f t="shared" si="49"/>
        <v>3737.8001495979934</v>
      </c>
      <c r="R502" s="61">
        <f t="shared" si="55"/>
        <v>-1424.4410990730498</v>
      </c>
      <c r="S502" s="62">
        <f t="shared" si="50"/>
        <v>2.6240468293356281</v>
      </c>
      <c r="T502" s="59"/>
      <c r="U502" s="59"/>
      <c r="V502" s="59"/>
    </row>
    <row r="503" spans="7:22" x14ac:dyDescent="0.4">
      <c r="G503" s="64"/>
      <c r="H503" s="74">
        <v>40112</v>
      </c>
      <c r="I503" s="75">
        <v>1667.13000488281</v>
      </c>
      <c r="J503" s="70">
        <v>1.4587043523788401</v>
      </c>
      <c r="K503" s="76">
        <f t="shared" si="51"/>
        <v>132.94797374127114</v>
      </c>
      <c r="L503" s="59"/>
      <c r="M503" s="74">
        <v>40112</v>
      </c>
      <c r="N503" s="77">
        <f t="shared" si="53"/>
        <v>3553.4284679775978</v>
      </c>
      <c r="O503" s="77">
        <f t="shared" si="54"/>
        <v>0</v>
      </c>
      <c r="P503" s="77">
        <f t="shared" si="52"/>
        <v>0</v>
      </c>
      <c r="Q503" s="61">
        <f t="shared" si="49"/>
        <v>3553.4284679775978</v>
      </c>
      <c r="R503" s="61">
        <f t="shared" si="55"/>
        <v>-1426.0856335440271</v>
      </c>
      <c r="S503" s="62">
        <f t="shared" si="50"/>
        <v>2.491735688513192</v>
      </c>
      <c r="T503" s="59"/>
      <c r="U503" s="59"/>
      <c r="V503" s="59"/>
    </row>
    <row r="504" spans="7:22" x14ac:dyDescent="0.4">
      <c r="G504" s="64"/>
      <c r="H504" s="74">
        <v>40119</v>
      </c>
      <c r="I504" s="75">
        <v>1730.76000976562</v>
      </c>
      <c r="J504" s="70">
        <v>1.5764409303665099</v>
      </c>
      <c r="K504" s="76">
        <f t="shared" si="51"/>
        <v>133.02356797196043</v>
      </c>
      <c r="L504" s="59"/>
      <c r="M504" s="74">
        <v>40119</v>
      </c>
      <c r="N504" s="77">
        <f t="shared" si="53"/>
        <v>3689.053566263814</v>
      </c>
      <c r="O504" s="77">
        <f t="shared" si="54"/>
        <v>0</v>
      </c>
      <c r="P504" s="77">
        <f t="shared" si="52"/>
        <v>0</v>
      </c>
      <c r="Q504" s="61">
        <f t="shared" si="49"/>
        <v>3689.053566263814</v>
      </c>
      <c r="R504" s="61">
        <f t="shared" si="55"/>
        <v>-1427.7320666499343</v>
      </c>
      <c r="S504" s="62">
        <f t="shared" si="50"/>
        <v>2.5838556494145992</v>
      </c>
      <c r="T504" s="59"/>
      <c r="U504" s="59"/>
      <c r="V504" s="59"/>
    </row>
    <row r="505" spans="7:22" x14ac:dyDescent="0.4">
      <c r="G505" s="64"/>
      <c r="H505" s="74">
        <v>40126</v>
      </c>
      <c r="I505" s="75">
        <v>1788.60998535156</v>
      </c>
      <c r="J505" s="70">
        <v>1.68225085735321</v>
      </c>
      <c r="K505" s="76">
        <f t="shared" si="51"/>
        <v>133.09920518553656</v>
      </c>
      <c r="L505" s="59"/>
      <c r="M505" s="74">
        <v>40126</v>
      </c>
      <c r="N505" s="77">
        <f t="shared" si="53"/>
        <v>3812.3587371363992</v>
      </c>
      <c r="O505" s="77">
        <f t="shared" si="54"/>
        <v>0</v>
      </c>
      <c r="P505" s="77">
        <f t="shared" si="52"/>
        <v>0</v>
      </c>
      <c r="Q505" s="61">
        <f t="shared" si="49"/>
        <v>3812.3587371363992</v>
      </c>
      <c r="R505" s="61">
        <f t="shared" si="55"/>
        <v>-1429.3804005827683</v>
      </c>
      <c r="S505" s="62">
        <f t="shared" si="50"/>
        <v>2.6671407664342355</v>
      </c>
      <c r="T505" s="59"/>
      <c r="U505" s="59"/>
      <c r="V505" s="59"/>
    </row>
    <row r="506" spans="7:22" x14ac:dyDescent="0.4">
      <c r="G506" s="64"/>
      <c r="H506" s="74">
        <v>40133</v>
      </c>
      <c r="I506" s="75">
        <v>1764.39001464843</v>
      </c>
      <c r="J506" s="70">
        <v>1.6385192871093699</v>
      </c>
      <c r="K506" s="76">
        <f t="shared" si="51"/>
        <v>133.17488540643964</v>
      </c>
      <c r="L506" s="59"/>
      <c r="M506" s="74">
        <v>40133</v>
      </c>
      <c r="N506" s="77">
        <f t="shared" si="53"/>
        <v>3760.7347287279276</v>
      </c>
      <c r="O506" s="77">
        <f t="shared" si="54"/>
        <v>0</v>
      </c>
      <c r="P506" s="77">
        <f t="shared" si="52"/>
        <v>0</v>
      </c>
      <c r="Q506" s="61">
        <f t="shared" si="49"/>
        <v>3760.7347287279276</v>
      </c>
      <c r="R506" s="61">
        <f t="shared" si="55"/>
        <v>-1431.0306375370567</v>
      </c>
      <c r="S506" s="62">
        <f t="shared" si="50"/>
        <v>2.627990365880998</v>
      </c>
      <c r="T506" s="59"/>
      <c r="U506" s="59"/>
      <c r="V506" s="59"/>
    </row>
    <row r="507" spans="7:22" x14ac:dyDescent="0.4">
      <c r="G507" s="64"/>
      <c r="H507" s="74">
        <v>40140</v>
      </c>
      <c r="I507" s="75">
        <v>1765.4599609375</v>
      </c>
      <c r="J507" s="70">
        <v>1.6409660577773999</v>
      </c>
      <c r="K507" s="76">
        <f t="shared" si="51"/>
        <v>133.25060865912363</v>
      </c>
      <c r="L507" s="59"/>
      <c r="M507" s="74">
        <v>40140</v>
      </c>
      <c r="N507" s="77">
        <f t="shared" si="53"/>
        <v>3763.0152812893075</v>
      </c>
      <c r="O507" s="77">
        <f t="shared" si="54"/>
        <v>0</v>
      </c>
      <c r="P507" s="77">
        <f t="shared" si="52"/>
        <v>0</v>
      </c>
      <c r="Q507" s="61">
        <f t="shared" si="49"/>
        <v>3763.0152812893075</v>
      </c>
      <c r="R507" s="61">
        <f t="shared" si="55"/>
        <v>-1432.6827797098611</v>
      </c>
      <c r="S507" s="62">
        <f t="shared" si="50"/>
        <v>2.626551623696749</v>
      </c>
      <c r="T507" s="59"/>
      <c r="U507" s="59"/>
      <c r="V507" s="59"/>
    </row>
    <row r="508" spans="7:22" x14ac:dyDescent="0.4">
      <c r="G508" s="64"/>
      <c r="H508" s="74">
        <v>40147</v>
      </c>
      <c r="I508" s="75">
        <v>1791.91003417968</v>
      </c>
      <c r="J508" s="70">
        <v>1.6862257719039899</v>
      </c>
      <c r="K508" s="76">
        <f t="shared" si="51"/>
        <v>133.3263749680564</v>
      </c>
      <c r="L508" s="59"/>
      <c r="M508" s="74">
        <v>40147</v>
      </c>
      <c r="N508" s="77">
        <f t="shared" si="53"/>
        <v>3819.3926741522364</v>
      </c>
      <c r="O508" s="77">
        <f t="shared" si="54"/>
        <v>0</v>
      </c>
      <c r="P508" s="77">
        <f t="shared" si="52"/>
        <v>0</v>
      </c>
      <c r="Q508" s="61">
        <f t="shared" si="49"/>
        <v>3819.3926741522364</v>
      </c>
      <c r="R508" s="61">
        <f t="shared" si="55"/>
        <v>-1434.3368293007788</v>
      </c>
      <c r="S508" s="62">
        <f t="shared" si="50"/>
        <v>2.66282828142546</v>
      </c>
      <c r="T508" s="59"/>
      <c r="U508" s="59"/>
      <c r="V508" s="59"/>
    </row>
    <row r="509" spans="7:22" x14ac:dyDescent="0.4">
      <c r="G509" s="59"/>
      <c r="H509" s="74">
        <v>40154</v>
      </c>
      <c r="I509" s="75">
        <v>1792.06005859375</v>
      </c>
      <c r="J509" s="70">
        <v>1.6871436834335301</v>
      </c>
      <c r="K509" s="76">
        <f t="shared" si="51"/>
        <v>133.40218435771973</v>
      </c>
      <c r="L509" s="59"/>
      <c r="M509" s="74">
        <v>40154</v>
      </c>
      <c r="N509" s="77">
        <f t="shared" si="53"/>
        <v>3819.7124458690714</v>
      </c>
      <c r="O509" s="77">
        <f t="shared" si="54"/>
        <v>0</v>
      </c>
      <c r="P509" s="77">
        <f t="shared" si="52"/>
        <v>0</v>
      </c>
      <c r="Q509" s="61">
        <f t="shared" si="49"/>
        <v>3819.7124458690714</v>
      </c>
      <c r="R509" s="61">
        <f t="shared" si="55"/>
        <v>-1435.9927885119475</v>
      </c>
      <c r="S509" s="62">
        <f t="shared" si="50"/>
        <v>2.6599802425381687</v>
      </c>
      <c r="T509" s="59"/>
      <c r="U509" s="59"/>
      <c r="V509" s="59"/>
    </row>
    <row r="510" spans="7:22" x14ac:dyDescent="0.4">
      <c r="G510" s="59"/>
      <c r="H510" s="74">
        <v>40161</v>
      </c>
      <c r="I510" s="75">
        <v>1807.35998535156</v>
      </c>
      <c r="J510" s="70">
        <v>1.7155833244323699</v>
      </c>
      <c r="K510" s="76">
        <f t="shared" si="51"/>
        <v>133.47803685260934</v>
      </c>
      <c r="L510" s="59"/>
      <c r="M510" s="74">
        <v>40161</v>
      </c>
      <c r="N510" s="77">
        <f t="shared" si="53"/>
        <v>3852.3236970252137</v>
      </c>
      <c r="O510" s="77">
        <f t="shared" si="54"/>
        <v>0</v>
      </c>
      <c r="P510" s="77">
        <f t="shared" si="52"/>
        <v>0</v>
      </c>
      <c r="Q510" s="61">
        <f t="shared" si="49"/>
        <v>3852.3236970252137</v>
      </c>
      <c r="R510" s="61">
        <f t="shared" si="55"/>
        <v>-1437.6506595480469</v>
      </c>
      <c r="S510" s="62">
        <f t="shared" si="50"/>
        <v>2.6795965149393566</v>
      </c>
      <c r="T510" s="59"/>
      <c r="U510" s="59"/>
      <c r="V510" s="59"/>
    </row>
    <row r="511" spans="7:22" x14ac:dyDescent="0.4">
      <c r="G511" s="59"/>
      <c r="H511" s="74">
        <v>40168</v>
      </c>
      <c r="I511" s="75">
        <v>1869.83996582031</v>
      </c>
      <c r="J511" s="70">
        <v>1.8342369794845499</v>
      </c>
      <c r="K511" s="76">
        <f t="shared" si="51"/>
        <v>133.55393247723484</v>
      </c>
      <c r="L511" s="59"/>
      <c r="M511" s="74">
        <v>40168</v>
      </c>
      <c r="N511" s="77">
        <f t="shared" si="53"/>
        <v>3985.4975590672129</v>
      </c>
      <c r="O511" s="77">
        <f t="shared" si="54"/>
        <v>0</v>
      </c>
      <c r="P511" s="77">
        <f t="shared" si="52"/>
        <v>0</v>
      </c>
      <c r="Q511" s="61">
        <f t="shared" si="49"/>
        <v>3985.4975590672129</v>
      </c>
      <c r="R511" s="61">
        <f t="shared" si="55"/>
        <v>-1439.3104446163018</v>
      </c>
      <c r="S511" s="62">
        <f t="shared" si="50"/>
        <v>2.7690326113972485</v>
      </c>
      <c r="T511" s="59"/>
      <c r="U511" s="59"/>
      <c r="V511" s="59"/>
    </row>
    <row r="512" spans="7:22" ht="17.5" thickBot="1" x14ac:dyDescent="0.45">
      <c r="G512" s="86" t="s">
        <v>46</v>
      </c>
      <c r="H512" s="82">
        <v>40175</v>
      </c>
      <c r="I512" s="83">
        <v>1860.31005859375</v>
      </c>
      <c r="J512" s="84">
        <v>1.8189463615417401</v>
      </c>
      <c r="K512" s="85">
        <f t="shared" si="51"/>
        <v>133.62987125611983</v>
      </c>
      <c r="L512" s="86"/>
      <c r="M512" s="82">
        <v>40175</v>
      </c>
      <c r="N512" s="77">
        <f t="shared" si="53"/>
        <v>3965.1848998643545</v>
      </c>
      <c r="O512" s="77">
        <f t="shared" si="54"/>
        <v>0</v>
      </c>
      <c r="P512" s="77">
        <f t="shared" si="52"/>
        <v>0</v>
      </c>
      <c r="Q512" s="87">
        <f t="shared" si="49"/>
        <v>3965.1848998643545</v>
      </c>
      <c r="R512" s="61">
        <f t="shared" si="55"/>
        <v>-1440.9721459264854</v>
      </c>
      <c r="S512" s="88">
        <f t="shared" si="50"/>
        <v>2.7517429195794101</v>
      </c>
      <c r="T512" s="86"/>
      <c r="U512" s="86"/>
      <c r="V512" s="86"/>
    </row>
    <row r="513" spans="7:22" ht="17.5" thickTop="1" x14ac:dyDescent="0.4">
      <c r="G513" s="59"/>
      <c r="H513" s="74">
        <v>40182</v>
      </c>
      <c r="I513" s="75">
        <v>1892.58996582031</v>
      </c>
      <c r="J513" s="70">
        <v>1.87857937812805</v>
      </c>
      <c r="K513" s="76">
        <f t="shared" si="51"/>
        <v>133.70585321380182</v>
      </c>
      <c r="L513" s="59"/>
      <c r="M513" s="74">
        <v>40182</v>
      </c>
      <c r="N513" s="77">
        <f t="shared" si="53"/>
        <v>4033.9883770656402</v>
      </c>
      <c r="O513" s="77">
        <f t="shared" si="54"/>
        <v>0</v>
      </c>
      <c r="P513" s="77">
        <f t="shared" si="52"/>
        <v>0</v>
      </c>
      <c r="Q513" s="61">
        <f t="shared" si="49"/>
        <v>4033.9883770656402</v>
      </c>
      <c r="R513" s="61">
        <f t="shared" si="55"/>
        <v>-1442.6357656909222</v>
      </c>
      <c r="S513" s="62">
        <f t="shared" si="50"/>
        <v>2.7962625584384013</v>
      </c>
      <c r="T513" s="59"/>
      <c r="U513" s="59"/>
      <c r="V513" s="59"/>
    </row>
    <row r="514" spans="7:22" x14ac:dyDescent="0.4">
      <c r="G514" s="59"/>
      <c r="H514" s="74">
        <v>40189</v>
      </c>
      <c r="I514" s="75">
        <v>1864.52001953125</v>
      </c>
      <c r="J514" s="70">
        <v>1.82261621952056</v>
      </c>
      <c r="K514" s="76">
        <f t="shared" si="51"/>
        <v>133.78187837483227</v>
      </c>
      <c r="L514" s="59"/>
      <c r="M514" s="74">
        <v>40189</v>
      </c>
      <c r="N514" s="77">
        <f t="shared" si="53"/>
        <v>3974.1582822643895</v>
      </c>
      <c r="O514" s="77">
        <f t="shared" si="54"/>
        <v>0</v>
      </c>
      <c r="P514" s="77">
        <f t="shared" si="52"/>
        <v>0</v>
      </c>
      <c r="Q514" s="61">
        <f t="shared" ref="Q514:Q577" si="56">SUM(N514:P514)</f>
        <v>3974.1582822643895</v>
      </c>
      <c r="R514" s="61">
        <f t="shared" si="55"/>
        <v>-1444.301306124491</v>
      </c>
      <c r="S514" s="62">
        <f t="shared" ref="S514:S577" si="57">Q514/-R514</f>
        <v>2.751613022443558</v>
      </c>
      <c r="T514" s="59"/>
      <c r="U514" s="59"/>
      <c r="V514" s="59"/>
    </row>
    <row r="515" spans="7:22" x14ac:dyDescent="0.4">
      <c r="G515" s="59"/>
      <c r="H515" s="74">
        <v>40196</v>
      </c>
      <c r="I515" s="75">
        <v>1794.81994628906</v>
      </c>
      <c r="J515" s="70">
        <v>1.68836677074432</v>
      </c>
      <c r="K515" s="76">
        <f t="shared" ref="K515:K578" si="58">K514*(1+Tbill_YTM)^(1/52)</f>
        <v>133.85794676377662</v>
      </c>
      <c r="L515" s="59"/>
      <c r="M515" s="74">
        <v>40196</v>
      </c>
      <c r="N515" s="77">
        <f t="shared" si="53"/>
        <v>3825.5950485912417</v>
      </c>
      <c r="O515" s="77">
        <f t="shared" si="54"/>
        <v>0</v>
      </c>
      <c r="P515" s="77">
        <f t="shared" ref="P515:P578" si="59">IF(YEAR(M515)&lt;&gt;YEAR(M514), Q514*$C$7, P514)*(1+Tbill_YTM)^(1/52)</f>
        <v>0</v>
      </c>
      <c r="Q515" s="61">
        <f t="shared" si="56"/>
        <v>3825.5950485912417</v>
      </c>
      <c r="R515" s="61">
        <f t="shared" si="55"/>
        <v>-1445.9687694446275</v>
      </c>
      <c r="S515" s="62">
        <f t="shared" si="57"/>
        <v>2.6456968707979698</v>
      </c>
      <c r="T515" s="59"/>
      <c r="U515" s="59"/>
      <c r="V515" s="59"/>
    </row>
    <row r="516" spans="7:22" x14ac:dyDescent="0.4">
      <c r="G516" s="59"/>
      <c r="H516" s="74">
        <v>40203</v>
      </c>
      <c r="I516" s="75">
        <v>1741.0400390625</v>
      </c>
      <c r="J516" s="70">
        <v>1.5822510719299301</v>
      </c>
      <c r="K516" s="76">
        <f t="shared" si="58"/>
        <v>133.93405840521424</v>
      </c>
      <c r="L516" s="59"/>
      <c r="M516" s="74">
        <v>40203</v>
      </c>
      <c r="N516" s="77">
        <f t="shared" ref="N516:N579" si="60">IF(YEAR(M516)&lt;&gt;YEAR(M515), Q515*$C$5, N515)*(I516/I515)</f>
        <v>3710.9650840507825</v>
      </c>
      <c r="O516" s="77">
        <f t="shared" ref="O516:O579" si="61">IF(YEAR(M516)&lt;&gt;YEAR(M515), Q515*$C$6, O515)*(J516/J515)</f>
        <v>0</v>
      </c>
      <c r="P516" s="77">
        <f t="shared" si="59"/>
        <v>0</v>
      </c>
      <c r="Q516" s="61">
        <f t="shared" si="56"/>
        <v>3710.9650840507825</v>
      </c>
      <c r="R516" s="61">
        <f t="shared" ref="R516:R579" si="62">R515*EXP($C$20/52)</f>
        <v>-1447.6381578713274</v>
      </c>
      <c r="S516" s="62">
        <f t="shared" si="57"/>
        <v>2.5634617765999987</v>
      </c>
      <c r="T516" s="59"/>
      <c r="U516" s="59"/>
      <c r="V516" s="59"/>
    </row>
    <row r="517" spans="7:22" x14ac:dyDescent="0.4">
      <c r="G517" s="59"/>
      <c r="H517" s="74">
        <v>40210</v>
      </c>
      <c r="I517" s="75">
        <v>1746.11999511718</v>
      </c>
      <c r="J517" s="70">
        <v>1.59173107147216</v>
      </c>
      <c r="K517" s="76">
        <f t="shared" si="58"/>
        <v>134.01021332373853</v>
      </c>
      <c r="L517" s="59"/>
      <c r="M517" s="74">
        <v>40210</v>
      </c>
      <c r="N517" s="77">
        <f t="shared" si="60"/>
        <v>3721.7928301821012</v>
      </c>
      <c r="O517" s="77">
        <f t="shared" si="61"/>
        <v>0</v>
      </c>
      <c r="P517" s="77">
        <f t="shared" si="59"/>
        <v>0</v>
      </c>
      <c r="Q517" s="61">
        <f t="shared" si="56"/>
        <v>3721.7928301821012</v>
      </c>
      <c r="R517" s="61">
        <f t="shared" si="62"/>
        <v>-1449.3094736271496</v>
      </c>
      <c r="S517" s="62">
        <f t="shared" si="57"/>
        <v>2.5679766108667361</v>
      </c>
      <c r="T517" s="59"/>
      <c r="U517" s="59"/>
      <c r="V517" s="59"/>
    </row>
    <row r="518" spans="7:22" x14ac:dyDescent="0.4">
      <c r="G518" s="59"/>
      <c r="H518" s="74">
        <v>40217</v>
      </c>
      <c r="I518" s="75">
        <v>1779.10998535156</v>
      </c>
      <c r="J518" s="70">
        <v>1.6519752740859901</v>
      </c>
      <c r="K518" s="76">
        <f t="shared" si="58"/>
        <v>134.08641154395684</v>
      </c>
      <c r="L518" s="59"/>
      <c r="M518" s="74">
        <v>40217</v>
      </c>
      <c r="N518" s="77">
        <f t="shared" si="60"/>
        <v>3792.109824126067</v>
      </c>
      <c r="O518" s="77">
        <f t="shared" si="61"/>
        <v>0</v>
      </c>
      <c r="P518" s="77">
        <f t="shared" si="59"/>
        <v>0</v>
      </c>
      <c r="Q518" s="61">
        <f t="shared" si="56"/>
        <v>3792.109824126067</v>
      </c>
      <c r="R518" s="61">
        <f t="shared" si="62"/>
        <v>-1450.9827189372188</v>
      </c>
      <c r="S518" s="62">
        <f t="shared" si="57"/>
        <v>2.6134769040554948</v>
      </c>
      <c r="T518" s="59"/>
      <c r="U518" s="59"/>
      <c r="V518" s="59"/>
    </row>
    <row r="519" spans="7:22" x14ac:dyDescent="0.4">
      <c r="G519" s="59"/>
      <c r="H519" s="74">
        <v>40224</v>
      </c>
      <c r="I519" s="75">
        <v>1823.31994628906</v>
      </c>
      <c r="J519" s="70">
        <v>1.73148524761199</v>
      </c>
      <c r="K519" s="76">
        <f t="shared" si="58"/>
        <v>134.16265309049052</v>
      </c>
      <c r="L519" s="59"/>
      <c r="M519" s="74">
        <v>40224</v>
      </c>
      <c r="N519" s="77">
        <f t="shared" si="60"/>
        <v>3886.3417876222388</v>
      </c>
      <c r="O519" s="77">
        <f t="shared" si="61"/>
        <v>0</v>
      </c>
      <c r="P519" s="77">
        <f t="shared" si="59"/>
        <v>0</v>
      </c>
      <c r="Q519" s="61">
        <f t="shared" si="56"/>
        <v>3886.3417876222388</v>
      </c>
      <c r="R519" s="61">
        <f t="shared" si="62"/>
        <v>-1452.6578960292286</v>
      </c>
      <c r="S519" s="62">
        <f t="shared" si="57"/>
        <v>2.6753317475817049</v>
      </c>
      <c r="T519" s="59"/>
      <c r="U519" s="59"/>
      <c r="V519" s="59"/>
    </row>
    <row r="520" spans="7:22" x14ac:dyDescent="0.4">
      <c r="G520" s="59"/>
      <c r="H520" s="74">
        <v>40231</v>
      </c>
      <c r="I520" s="75">
        <v>1818.68005371093</v>
      </c>
      <c r="J520" s="70">
        <v>1.7272039651870701</v>
      </c>
      <c r="K520" s="76">
        <f t="shared" si="58"/>
        <v>134.23893798797491</v>
      </c>
      <c r="L520" s="59"/>
      <c r="M520" s="74">
        <v>40231</v>
      </c>
      <c r="N520" s="77">
        <f t="shared" si="60"/>
        <v>3876.4520211809922</v>
      </c>
      <c r="O520" s="77">
        <f t="shared" si="61"/>
        <v>0</v>
      </c>
      <c r="P520" s="77">
        <f t="shared" si="59"/>
        <v>0</v>
      </c>
      <c r="Q520" s="61">
        <f t="shared" si="56"/>
        <v>3876.4520211809922</v>
      </c>
      <c r="R520" s="61">
        <f t="shared" si="62"/>
        <v>-1454.3350071334448</v>
      </c>
      <c r="S520" s="62">
        <f t="shared" si="57"/>
        <v>2.6654464082671305</v>
      </c>
      <c r="T520" s="59"/>
      <c r="U520" s="59"/>
      <c r="V520" s="59"/>
    </row>
    <row r="521" spans="7:22" x14ac:dyDescent="0.4">
      <c r="G521" s="59"/>
      <c r="H521" s="74">
        <v>40238</v>
      </c>
      <c r="I521" s="75">
        <v>1888.56005859375</v>
      </c>
      <c r="J521" s="70">
        <v>1.8553377389907799</v>
      </c>
      <c r="K521" s="76">
        <f t="shared" si="58"/>
        <v>134.31526626105935</v>
      </c>
      <c r="L521" s="59"/>
      <c r="M521" s="74">
        <v>40238</v>
      </c>
      <c r="N521" s="77">
        <f t="shared" si="60"/>
        <v>4025.3987727635003</v>
      </c>
      <c r="O521" s="77">
        <f t="shared" si="61"/>
        <v>0</v>
      </c>
      <c r="P521" s="77">
        <f t="shared" si="59"/>
        <v>0</v>
      </c>
      <c r="Q521" s="61">
        <f t="shared" si="56"/>
        <v>4025.3987727635003</v>
      </c>
      <c r="R521" s="61">
        <f t="shared" si="62"/>
        <v>-1456.0140544827079</v>
      </c>
      <c r="S521" s="62">
        <f t="shared" si="57"/>
        <v>2.7646702724951666</v>
      </c>
      <c r="T521" s="59"/>
      <c r="U521" s="59"/>
      <c r="V521" s="59"/>
    </row>
    <row r="522" spans="7:22" x14ac:dyDescent="0.4">
      <c r="G522" s="59"/>
      <c r="H522" s="74">
        <v>40245</v>
      </c>
      <c r="I522" s="75">
        <v>1924.43005371093</v>
      </c>
      <c r="J522" s="70">
        <v>1.9314836263656601</v>
      </c>
      <c r="K522" s="76">
        <f t="shared" si="58"/>
        <v>134.39163793440724</v>
      </c>
      <c r="L522" s="59"/>
      <c r="M522" s="74">
        <v>40245</v>
      </c>
      <c r="N522" s="77">
        <f t="shared" si="60"/>
        <v>4101.8543949539035</v>
      </c>
      <c r="O522" s="77">
        <f t="shared" si="61"/>
        <v>0</v>
      </c>
      <c r="P522" s="77">
        <f t="shared" si="59"/>
        <v>0</v>
      </c>
      <c r="Q522" s="61">
        <f t="shared" si="56"/>
        <v>4101.8543949539035</v>
      </c>
      <c r="R522" s="61">
        <f t="shared" si="62"/>
        <v>-1457.695040312436</v>
      </c>
      <c r="S522" s="62">
        <f t="shared" si="57"/>
        <v>2.8139317768926002</v>
      </c>
      <c r="T522" s="59"/>
      <c r="U522" s="59"/>
      <c r="V522" s="59"/>
    </row>
    <row r="523" spans="7:22" x14ac:dyDescent="0.4">
      <c r="G523" s="59"/>
      <c r="H523" s="74">
        <v>40252</v>
      </c>
      <c r="I523" s="75">
        <v>1932.43005371093</v>
      </c>
      <c r="J523" s="70">
        <v>1.94524538516998</v>
      </c>
      <c r="K523" s="76">
        <f t="shared" si="58"/>
        <v>134.46805303269596</v>
      </c>
      <c r="L523" s="59"/>
      <c r="M523" s="74">
        <v>40252</v>
      </c>
      <c r="N523" s="77">
        <f t="shared" si="60"/>
        <v>4118.9061111731307</v>
      </c>
      <c r="O523" s="77">
        <f t="shared" si="61"/>
        <v>0</v>
      </c>
      <c r="P523" s="77">
        <f t="shared" si="59"/>
        <v>0</v>
      </c>
      <c r="Q523" s="61">
        <f t="shared" si="56"/>
        <v>4118.9061111731307</v>
      </c>
      <c r="R523" s="61">
        <f t="shared" si="62"/>
        <v>-1459.3779668606285</v>
      </c>
      <c r="S523" s="62">
        <f t="shared" si="57"/>
        <v>2.8223710407479992</v>
      </c>
      <c r="T523" s="59"/>
      <c r="U523" s="59"/>
      <c r="V523" s="59"/>
    </row>
    <row r="524" spans="7:22" x14ac:dyDescent="0.4">
      <c r="G524" s="59"/>
      <c r="H524" s="74">
        <v>40259</v>
      </c>
      <c r="I524" s="75">
        <v>1952.63000488281</v>
      </c>
      <c r="J524" s="70">
        <v>1.9877525568008401</v>
      </c>
      <c r="K524" s="76">
        <f t="shared" si="58"/>
        <v>134.54451158061693</v>
      </c>
      <c r="L524" s="59"/>
      <c r="M524" s="74">
        <v>40259</v>
      </c>
      <c r="N524" s="77">
        <f t="shared" si="60"/>
        <v>4161.9615905512746</v>
      </c>
      <c r="O524" s="77">
        <f t="shared" si="61"/>
        <v>0</v>
      </c>
      <c r="P524" s="77">
        <f t="shared" si="59"/>
        <v>0</v>
      </c>
      <c r="Q524" s="61">
        <f t="shared" si="56"/>
        <v>4161.9615905512746</v>
      </c>
      <c r="R524" s="61">
        <f t="shared" si="62"/>
        <v>-1461.0628363678679</v>
      </c>
      <c r="S524" s="62">
        <f t="shared" si="57"/>
        <v>2.8485849389597173</v>
      </c>
      <c r="T524" s="59"/>
      <c r="U524" s="59"/>
      <c r="V524" s="59"/>
    </row>
    <row r="525" spans="7:22" x14ac:dyDescent="0.4">
      <c r="G525" s="59"/>
      <c r="H525" s="74">
        <v>40266</v>
      </c>
      <c r="I525" s="75">
        <v>1959.56005859375</v>
      </c>
      <c r="J525" s="70">
        <v>1.99937307834625</v>
      </c>
      <c r="K525" s="76">
        <f t="shared" si="58"/>
        <v>134.62101360287562</v>
      </c>
      <c r="L525" s="59"/>
      <c r="M525" s="74">
        <v>40266</v>
      </c>
      <c r="N525" s="77">
        <f t="shared" si="60"/>
        <v>4176.7327542091443</v>
      </c>
      <c r="O525" s="77">
        <f t="shared" si="61"/>
        <v>0</v>
      </c>
      <c r="P525" s="77">
        <f t="shared" si="59"/>
        <v>0</v>
      </c>
      <c r="Q525" s="61">
        <f t="shared" si="56"/>
        <v>4176.7327542091443</v>
      </c>
      <c r="R525" s="61">
        <f t="shared" si="62"/>
        <v>-1462.7496510773244</v>
      </c>
      <c r="S525" s="62">
        <f t="shared" si="57"/>
        <v>2.8553982228831529</v>
      </c>
      <c r="T525" s="59"/>
      <c r="U525" s="59"/>
      <c r="V525" s="59"/>
    </row>
    <row r="526" spans="7:22" x14ac:dyDescent="0.4">
      <c r="G526" s="59"/>
      <c r="H526" s="74">
        <v>40273</v>
      </c>
      <c r="I526" s="75">
        <v>1994.43005371093</v>
      </c>
      <c r="J526" s="70">
        <v>2.0697090625762899</v>
      </c>
      <c r="K526" s="76">
        <f t="shared" si="58"/>
        <v>134.69755912419154</v>
      </c>
      <c r="L526" s="59"/>
      <c r="M526" s="74">
        <v>40273</v>
      </c>
      <c r="N526" s="77">
        <f t="shared" si="60"/>
        <v>4251.0569118721442</v>
      </c>
      <c r="O526" s="77">
        <f t="shared" si="61"/>
        <v>0</v>
      </c>
      <c r="P526" s="77">
        <f t="shared" si="59"/>
        <v>0</v>
      </c>
      <c r="Q526" s="61">
        <f t="shared" si="56"/>
        <v>4251.0569118721442</v>
      </c>
      <c r="R526" s="61">
        <f t="shared" si="62"/>
        <v>-1464.4384132347573</v>
      </c>
      <c r="S526" s="62">
        <f t="shared" si="57"/>
        <v>2.9028581014083774</v>
      </c>
      <c r="T526" s="59"/>
      <c r="U526" s="59"/>
      <c r="V526" s="59"/>
    </row>
    <row r="527" spans="7:22" x14ac:dyDescent="0.4">
      <c r="G527" s="59"/>
      <c r="H527" s="74">
        <v>40280</v>
      </c>
      <c r="I527" s="75">
        <v>2012.83996582031</v>
      </c>
      <c r="J527" s="70">
        <v>2.1122162342071502</v>
      </c>
      <c r="K527" s="76">
        <f t="shared" si="58"/>
        <v>134.77414816929826</v>
      </c>
      <c r="L527" s="59"/>
      <c r="M527" s="74">
        <v>40280</v>
      </c>
      <c r="N527" s="77">
        <f t="shared" si="60"/>
        <v>4290.2969864859024</v>
      </c>
      <c r="O527" s="77">
        <f t="shared" si="61"/>
        <v>0</v>
      </c>
      <c r="P527" s="77">
        <f t="shared" si="59"/>
        <v>0</v>
      </c>
      <c r="Q527" s="61">
        <f t="shared" si="56"/>
        <v>4290.2969864859024</v>
      </c>
      <c r="R527" s="61">
        <f t="shared" si="62"/>
        <v>-1466.1291250885188</v>
      </c>
      <c r="S527" s="62">
        <f t="shared" si="57"/>
        <v>2.9262749870185356</v>
      </c>
      <c r="T527" s="59"/>
      <c r="U527" s="59"/>
      <c r="V527" s="59"/>
    </row>
    <row r="528" spans="7:22" x14ac:dyDescent="0.4">
      <c r="G528" s="59"/>
      <c r="H528" s="74">
        <v>40287</v>
      </c>
      <c r="I528" s="75">
        <v>2055.330078125</v>
      </c>
      <c r="J528" s="70">
        <v>2.1957023143768302</v>
      </c>
      <c r="K528" s="76">
        <f t="shared" si="58"/>
        <v>134.8507807629434</v>
      </c>
      <c r="L528" s="59"/>
      <c r="M528" s="74">
        <v>40287</v>
      </c>
      <c r="N528" s="77">
        <f t="shared" si="60"/>
        <v>4380.8631536287367</v>
      </c>
      <c r="O528" s="77">
        <f t="shared" si="61"/>
        <v>0</v>
      </c>
      <c r="P528" s="77">
        <f t="shared" si="59"/>
        <v>0</v>
      </c>
      <c r="Q528" s="61">
        <f t="shared" si="56"/>
        <v>4380.8631536287367</v>
      </c>
      <c r="R528" s="61">
        <f t="shared" si="62"/>
        <v>-1467.8217888895567</v>
      </c>
      <c r="S528" s="62">
        <f t="shared" si="57"/>
        <v>2.9846015277801317</v>
      </c>
      <c r="T528" s="59"/>
      <c r="U528" s="59"/>
      <c r="V528" s="59"/>
    </row>
    <row r="529" spans="1:22" x14ac:dyDescent="0.4">
      <c r="G529" s="59"/>
      <c r="H529" s="74">
        <v>40294</v>
      </c>
      <c r="I529" s="75">
        <v>2000.63000488281</v>
      </c>
      <c r="J529" s="70">
        <v>2.08561110496521</v>
      </c>
      <c r="K529" s="76">
        <f t="shared" si="58"/>
        <v>134.92745692988871</v>
      </c>
      <c r="L529" s="59"/>
      <c r="M529" s="74">
        <v>40294</v>
      </c>
      <c r="N529" s="77">
        <f t="shared" si="60"/>
        <v>4264.2718878666401</v>
      </c>
      <c r="O529" s="77">
        <f t="shared" si="61"/>
        <v>0</v>
      </c>
      <c r="P529" s="77">
        <f t="shared" si="59"/>
        <v>0</v>
      </c>
      <c r="Q529" s="61">
        <f t="shared" si="56"/>
        <v>4264.2718878666401</v>
      </c>
      <c r="R529" s="61">
        <f t="shared" si="62"/>
        <v>-1469.516406891418</v>
      </c>
      <c r="S529" s="62">
        <f t="shared" si="57"/>
        <v>2.9018198557491339</v>
      </c>
      <c r="T529" s="59"/>
      <c r="U529" s="59"/>
      <c r="V529" s="59"/>
    </row>
    <row r="530" spans="1:22" x14ac:dyDescent="0.4">
      <c r="G530" s="59"/>
      <c r="H530" s="74">
        <v>40301</v>
      </c>
      <c r="I530" s="75">
        <v>1849.43994140625</v>
      </c>
      <c r="J530" s="70">
        <v>1.771240234375</v>
      </c>
      <c r="K530" s="76">
        <f t="shared" si="58"/>
        <v>135.00417669490992</v>
      </c>
      <c r="L530" s="59"/>
      <c r="M530" s="74">
        <v>40301</v>
      </c>
      <c r="N530" s="77">
        <f t="shared" si="60"/>
        <v>3942.0156306704812</v>
      </c>
      <c r="O530" s="77">
        <f t="shared" si="61"/>
        <v>0</v>
      </c>
      <c r="P530" s="77">
        <f t="shared" si="59"/>
        <v>0</v>
      </c>
      <c r="Q530" s="61">
        <f t="shared" si="56"/>
        <v>3942.0156306704812</v>
      </c>
      <c r="R530" s="61">
        <f t="shared" si="62"/>
        <v>-1471.2129813502511</v>
      </c>
      <c r="S530" s="62">
        <f t="shared" si="57"/>
        <v>2.6794323328037621</v>
      </c>
      <c r="T530" s="59"/>
      <c r="U530" s="59"/>
      <c r="V530" s="59"/>
    </row>
    <row r="531" spans="1:22" x14ac:dyDescent="0.4">
      <c r="G531" s="59"/>
      <c r="H531" s="74">
        <v>40308</v>
      </c>
      <c r="I531" s="75">
        <v>1907.09997558593</v>
      </c>
      <c r="J531" s="70">
        <v>1.8819428682327199</v>
      </c>
      <c r="K531" s="76">
        <f t="shared" si="58"/>
        <v>135.08094008279693</v>
      </c>
      <c r="L531" s="59"/>
      <c r="M531" s="74">
        <v>40308</v>
      </c>
      <c r="N531" s="77">
        <f t="shared" si="60"/>
        <v>4064.9159481733382</v>
      </c>
      <c r="O531" s="77">
        <f t="shared" si="61"/>
        <v>0</v>
      </c>
      <c r="P531" s="77">
        <f t="shared" si="59"/>
        <v>0</v>
      </c>
      <c r="Q531" s="61">
        <f t="shared" si="56"/>
        <v>4064.9159481733382</v>
      </c>
      <c r="R531" s="61">
        <f t="shared" si="62"/>
        <v>-1472.9115145248093</v>
      </c>
      <c r="S531" s="62">
        <f t="shared" si="57"/>
        <v>2.7597828573461598</v>
      </c>
      <c r="T531" s="59"/>
      <c r="U531" s="59"/>
      <c r="V531" s="59"/>
    </row>
    <row r="532" spans="1:22" x14ac:dyDescent="0.4">
      <c r="G532" s="59"/>
      <c r="H532" s="74">
        <v>40315</v>
      </c>
      <c r="I532" s="75">
        <v>1822.77001953125</v>
      </c>
      <c r="J532" s="70">
        <v>1.7128313779830899</v>
      </c>
      <c r="K532" s="76">
        <f t="shared" si="58"/>
        <v>135.15774711835368</v>
      </c>
      <c r="L532" s="59"/>
      <c r="M532" s="74">
        <v>40315</v>
      </c>
      <c r="N532" s="77">
        <f t="shared" si="60"/>
        <v>3885.1696382452983</v>
      </c>
      <c r="O532" s="77">
        <f t="shared" si="61"/>
        <v>0</v>
      </c>
      <c r="P532" s="77">
        <f t="shared" si="59"/>
        <v>0</v>
      </c>
      <c r="Q532" s="61">
        <f t="shared" si="56"/>
        <v>3885.1696382452983</v>
      </c>
      <c r="R532" s="61">
        <f t="shared" si="62"/>
        <v>-1474.6120086764533</v>
      </c>
      <c r="S532" s="62">
        <f t="shared" si="57"/>
        <v>2.634706360307248</v>
      </c>
      <c r="T532" s="59"/>
      <c r="U532" s="59"/>
      <c r="V532" s="59"/>
    </row>
    <row r="533" spans="1:22" x14ac:dyDescent="0.4">
      <c r="G533" s="59"/>
      <c r="H533" s="74">
        <v>40322</v>
      </c>
      <c r="I533" s="75">
        <v>1852.39001464843</v>
      </c>
      <c r="J533" s="70">
        <v>1.7672653198242101</v>
      </c>
      <c r="K533" s="76">
        <f t="shared" si="58"/>
        <v>135.23459782639827</v>
      </c>
      <c r="L533" s="59"/>
      <c r="M533" s="74">
        <v>40322</v>
      </c>
      <c r="N533" s="77">
        <f t="shared" si="60"/>
        <v>3948.3036071394304</v>
      </c>
      <c r="O533" s="77">
        <f t="shared" si="61"/>
        <v>0</v>
      </c>
      <c r="P533" s="77">
        <f t="shared" si="59"/>
        <v>0</v>
      </c>
      <c r="Q533" s="61">
        <f t="shared" si="56"/>
        <v>3948.3036071394304</v>
      </c>
      <c r="R533" s="61">
        <f t="shared" si="62"/>
        <v>-1476.3144660691553</v>
      </c>
      <c r="S533" s="62">
        <f t="shared" si="57"/>
        <v>2.674432648250213</v>
      </c>
      <c r="T533" s="59"/>
      <c r="U533" s="59"/>
      <c r="V533" s="59"/>
    </row>
    <row r="534" spans="1:22" x14ac:dyDescent="0.4">
      <c r="G534" s="59"/>
      <c r="H534" s="74">
        <v>40329</v>
      </c>
      <c r="I534" s="75">
        <v>1832.0400390625</v>
      </c>
      <c r="J534" s="70">
        <v>1.7287335395812899</v>
      </c>
      <c r="K534" s="76">
        <f t="shared" si="58"/>
        <v>135.31149223176286</v>
      </c>
      <c r="L534" s="59"/>
      <c r="M534" s="74">
        <v>40329</v>
      </c>
      <c r="N534" s="77">
        <f t="shared" si="60"/>
        <v>3904.9283560444946</v>
      </c>
      <c r="O534" s="77">
        <f t="shared" si="61"/>
        <v>0</v>
      </c>
      <c r="P534" s="77">
        <f t="shared" si="59"/>
        <v>0</v>
      </c>
      <c r="Q534" s="61">
        <f t="shared" si="56"/>
        <v>3904.9283560444946</v>
      </c>
      <c r="R534" s="61">
        <f t="shared" si="62"/>
        <v>-1478.0188889695005</v>
      </c>
      <c r="S534" s="62">
        <f t="shared" si="57"/>
        <v>2.642001658562751</v>
      </c>
      <c r="T534" s="59"/>
      <c r="U534" s="59"/>
      <c r="V534" s="59"/>
    </row>
    <row r="535" spans="1:22" x14ac:dyDescent="0.4">
      <c r="G535" s="59"/>
      <c r="H535" s="74">
        <v>40336</v>
      </c>
      <c r="I535" s="75">
        <v>1847.15002441406</v>
      </c>
      <c r="J535" s="70">
        <v>1.75258636474609</v>
      </c>
      <c r="K535" s="76">
        <f t="shared" si="58"/>
        <v>135.38843035929375</v>
      </c>
      <c r="L535" s="59"/>
      <c r="M535" s="74">
        <v>40336</v>
      </c>
      <c r="N535" s="77">
        <f t="shared" si="60"/>
        <v>3937.1347538309305</v>
      </c>
      <c r="O535" s="77">
        <f t="shared" si="61"/>
        <v>0</v>
      </c>
      <c r="P535" s="77">
        <f t="shared" si="59"/>
        <v>0</v>
      </c>
      <c r="Q535" s="61">
        <f t="shared" si="56"/>
        <v>3937.1347538309305</v>
      </c>
      <c r="R535" s="61">
        <f t="shared" si="62"/>
        <v>-1479.7252796466914</v>
      </c>
      <c r="S535" s="62">
        <f t="shared" si="57"/>
        <v>2.6607200728306717</v>
      </c>
      <c r="T535" s="59"/>
      <c r="U535" s="59"/>
      <c r="V535" s="59"/>
    </row>
    <row r="536" spans="1:22" ht="17.5" customHeight="1" x14ac:dyDescent="0.4">
      <c r="A536" s="4"/>
      <c r="G536" s="59"/>
      <c r="H536" s="74">
        <v>40343</v>
      </c>
      <c r="I536" s="75">
        <v>1913.47998046875</v>
      </c>
      <c r="J536" s="70">
        <v>1.8798029422760001</v>
      </c>
      <c r="K536" s="76">
        <f t="shared" si="58"/>
        <v>135.46541223385137</v>
      </c>
      <c r="L536" s="76"/>
      <c r="M536" s="74">
        <v>40343</v>
      </c>
      <c r="N536" s="77">
        <f t="shared" si="60"/>
        <v>4078.5147022657302</v>
      </c>
      <c r="O536" s="77">
        <f t="shared" si="61"/>
        <v>0</v>
      </c>
      <c r="P536" s="77">
        <f t="shared" si="59"/>
        <v>0</v>
      </c>
      <c r="Q536" s="61">
        <f t="shared" si="56"/>
        <v>4078.5147022657302</v>
      </c>
      <c r="R536" s="61">
        <f t="shared" si="62"/>
        <v>-1481.4336403725501</v>
      </c>
      <c r="S536" s="62">
        <f t="shared" si="57"/>
        <v>2.7530863287538598</v>
      </c>
      <c r="T536" s="59"/>
      <c r="U536" s="59"/>
      <c r="V536" s="59"/>
    </row>
    <row r="537" spans="1:22" ht="17.5" customHeight="1" x14ac:dyDescent="0.4">
      <c r="G537" s="59"/>
      <c r="H537" s="74">
        <v>40350</v>
      </c>
      <c r="I537" s="75">
        <v>1838.52001953125</v>
      </c>
      <c r="J537" s="70">
        <v>1.7400478124618499</v>
      </c>
      <c r="K537" s="76">
        <f t="shared" si="58"/>
        <v>135.54243788031027</v>
      </c>
      <c r="L537" s="59"/>
      <c r="M537" s="74">
        <v>40350</v>
      </c>
      <c r="N537" s="77">
        <f t="shared" si="60"/>
        <v>3918.7402045519029</v>
      </c>
      <c r="O537" s="77">
        <f t="shared" si="61"/>
        <v>0</v>
      </c>
      <c r="P537" s="77">
        <f t="shared" si="59"/>
        <v>0</v>
      </c>
      <c r="Q537" s="61">
        <f t="shared" si="56"/>
        <v>3918.7402045519029</v>
      </c>
      <c r="R537" s="61">
        <f t="shared" si="62"/>
        <v>-1483.1439734215217</v>
      </c>
      <c r="S537" s="62">
        <f t="shared" si="57"/>
        <v>2.6421846258874053</v>
      </c>
      <c r="T537" s="59"/>
      <c r="U537" s="59"/>
      <c r="V537" s="59"/>
    </row>
    <row r="538" spans="1:22" x14ac:dyDescent="0.4">
      <c r="G538" s="59"/>
      <c r="H538" s="74">
        <v>40357</v>
      </c>
      <c r="I538" s="75">
        <v>1728.33996582031</v>
      </c>
      <c r="J538" s="70">
        <v>1.52934694290161</v>
      </c>
      <c r="K538" s="76">
        <f t="shared" si="58"/>
        <v>135.61950732355919</v>
      </c>
      <c r="L538" s="59"/>
      <c r="M538" s="74">
        <v>40357</v>
      </c>
      <c r="N538" s="77">
        <f t="shared" si="60"/>
        <v>3683.8953284396307</v>
      </c>
      <c r="O538" s="77">
        <f t="shared" si="61"/>
        <v>0</v>
      </c>
      <c r="P538" s="77">
        <f t="shared" si="59"/>
        <v>0</v>
      </c>
      <c r="Q538" s="61">
        <f t="shared" si="56"/>
        <v>3683.8953284396307</v>
      </c>
      <c r="R538" s="61">
        <f t="shared" si="62"/>
        <v>-1484.8562810706769</v>
      </c>
      <c r="S538" s="62">
        <f t="shared" si="57"/>
        <v>2.4809777049825357</v>
      </c>
      <c r="T538" s="59"/>
      <c r="U538" s="59"/>
      <c r="V538" s="59"/>
    </row>
    <row r="539" spans="1:22" x14ac:dyDescent="0.4">
      <c r="G539" s="59"/>
      <c r="H539" s="74">
        <v>40364</v>
      </c>
      <c r="I539" s="75">
        <v>1814.7900390625</v>
      </c>
      <c r="J539" s="70">
        <v>1.68500244617462</v>
      </c>
      <c r="K539" s="76">
        <f t="shared" si="58"/>
        <v>135.69662058850096</v>
      </c>
      <c r="L539" s="59"/>
      <c r="M539" s="74">
        <v>40364</v>
      </c>
      <c r="N539" s="77">
        <f t="shared" si="60"/>
        <v>3868.1605929467864</v>
      </c>
      <c r="O539" s="77">
        <f t="shared" si="61"/>
        <v>0</v>
      </c>
      <c r="P539" s="77">
        <f t="shared" si="59"/>
        <v>0</v>
      </c>
      <c r="Q539" s="61">
        <f t="shared" si="56"/>
        <v>3868.1605929467864</v>
      </c>
      <c r="R539" s="61">
        <f t="shared" si="62"/>
        <v>-1486.5705655997156</v>
      </c>
      <c r="S539" s="62">
        <f t="shared" si="57"/>
        <v>2.6020699470706155</v>
      </c>
      <c r="T539" s="59"/>
      <c r="U539" s="59"/>
      <c r="V539" s="59"/>
    </row>
    <row r="540" spans="1:22" x14ac:dyDescent="0.4">
      <c r="G540" s="59"/>
      <c r="H540" s="74">
        <v>40371</v>
      </c>
      <c r="I540" s="75">
        <v>1803.47998046875</v>
      </c>
      <c r="J540" s="70">
        <v>1.66329073905944</v>
      </c>
      <c r="K540" s="76">
        <f t="shared" si="58"/>
        <v>135.77377770005262</v>
      </c>
      <c r="L540" s="59"/>
      <c r="M540" s="74">
        <v>40371</v>
      </c>
      <c r="N540" s="77">
        <f t="shared" si="60"/>
        <v>3844.053604251354</v>
      </c>
      <c r="O540" s="77">
        <f t="shared" si="61"/>
        <v>0</v>
      </c>
      <c r="P540" s="77">
        <f t="shared" si="59"/>
        <v>0</v>
      </c>
      <c r="Q540" s="61">
        <f t="shared" si="56"/>
        <v>3844.053604251354</v>
      </c>
      <c r="R540" s="61">
        <f t="shared" si="62"/>
        <v>-1488.2868292909695</v>
      </c>
      <c r="S540" s="62">
        <f t="shared" si="57"/>
        <v>2.5828714792045084</v>
      </c>
      <c r="T540" s="59"/>
      <c r="U540" s="59"/>
      <c r="V540" s="59"/>
    </row>
    <row r="541" spans="1:22" x14ac:dyDescent="0.4">
      <c r="G541" s="59"/>
      <c r="H541" s="74">
        <v>40378</v>
      </c>
      <c r="I541" s="75">
        <v>1875.38000488281</v>
      </c>
      <c r="J541" s="70">
        <v>1.7911182641982999</v>
      </c>
      <c r="K541" s="76">
        <f t="shared" si="58"/>
        <v>135.85097868314534</v>
      </c>
      <c r="L541" s="59"/>
      <c r="M541" s="74">
        <v>40378</v>
      </c>
      <c r="N541" s="77">
        <f t="shared" si="60"/>
        <v>3997.3059558093623</v>
      </c>
      <c r="O541" s="77">
        <f t="shared" si="61"/>
        <v>0</v>
      </c>
      <c r="P541" s="77">
        <f t="shared" si="59"/>
        <v>0</v>
      </c>
      <c r="Q541" s="61">
        <f t="shared" si="56"/>
        <v>3997.3059558093623</v>
      </c>
      <c r="R541" s="61">
        <f t="shared" si="62"/>
        <v>-1490.0050744294053</v>
      </c>
      <c r="S541" s="62">
        <f t="shared" si="57"/>
        <v>2.6827465385244564</v>
      </c>
      <c r="T541" s="59"/>
      <c r="U541" s="59"/>
      <c r="V541" s="59"/>
    </row>
    <row r="542" spans="1:22" x14ac:dyDescent="0.4">
      <c r="G542" s="59"/>
      <c r="H542" s="74">
        <v>40385</v>
      </c>
      <c r="I542" s="75">
        <v>1864</v>
      </c>
      <c r="J542" s="70">
        <v>1.77185189723968</v>
      </c>
      <c r="K542" s="76">
        <f t="shared" si="58"/>
        <v>135.9282235627245</v>
      </c>
      <c r="L542" s="59"/>
      <c r="M542" s="74">
        <v>40385</v>
      </c>
      <c r="N542" s="77">
        <f t="shared" si="60"/>
        <v>3973.0498790799752</v>
      </c>
      <c r="O542" s="77">
        <f t="shared" si="61"/>
        <v>0</v>
      </c>
      <c r="P542" s="77">
        <f t="shared" si="59"/>
        <v>0</v>
      </c>
      <c r="Q542" s="61">
        <f t="shared" si="56"/>
        <v>3973.0498790799752</v>
      </c>
      <c r="R542" s="61">
        <f t="shared" si="62"/>
        <v>-1491.7253033026277</v>
      </c>
      <c r="S542" s="62">
        <f t="shared" si="57"/>
        <v>2.6633924290777808</v>
      </c>
      <c r="T542" s="59"/>
      <c r="U542" s="59"/>
      <c r="V542" s="59"/>
    </row>
    <row r="543" spans="1:22" x14ac:dyDescent="0.4">
      <c r="E543" s="4"/>
      <c r="F543" s="4"/>
      <c r="G543" s="59"/>
      <c r="H543" s="74">
        <v>40392</v>
      </c>
      <c r="I543" s="75">
        <v>1902.88000488281</v>
      </c>
      <c r="J543" s="70">
        <v>1.8443286418914699</v>
      </c>
      <c r="K543" s="76">
        <f t="shared" si="58"/>
        <v>136.00551236374963</v>
      </c>
      <c r="L543" s="59"/>
      <c r="M543" s="74">
        <v>40392</v>
      </c>
      <c r="N543" s="77">
        <f t="shared" si="60"/>
        <v>4055.9212303129566</v>
      </c>
      <c r="O543" s="77">
        <f t="shared" si="61"/>
        <v>0</v>
      </c>
      <c r="P543" s="77">
        <f t="shared" si="59"/>
        <v>0</v>
      </c>
      <c r="Q543" s="61">
        <f t="shared" si="56"/>
        <v>4055.9212303129566</v>
      </c>
      <c r="R543" s="61">
        <f t="shared" si="62"/>
        <v>-1493.4475182008825</v>
      </c>
      <c r="S543" s="62">
        <f t="shared" si="57"/>
        <v>2.7158110217351457</v>
      </c>
      <c r="T543" s="59"/>
      <c r="U543" s="59"/>
      <c r="V543" s="59"/>
    </row>
    <row r="544" spans="1:22" x14ac:dyDescent="0.4">
      <c r="B544" s="27"/>
      <c r="C544" s="4"/>
      <c r="D544" s="4"/>
      <c r="G544" s="59"/>
      <c r="H544" s="74">
        <v>40399</v>
      </c>
      <c r="I544" s="75">
        <v>1818.80004882812</v>
      </c>
      <c r="J544" s="70">
        <v>1.6837792396545399</v>
      </c>
      <c r="K544" s="76">
        <f t="shared" si="58"/>
        <v>136.0828451111945</v>
      </c>
      <c r="L544" s="59"/>
      <c r="M544" s="74">
        <v>40399</v>
      </c>
      <c r="N544" s="77">
        <f t="shared" si="60"/>
        <v>3876.7077865167466</v>
      </c>
      <c r="O544" s="77">
        <f t="shared" si="61"/>
        <v>0</v>
      </c>
      <c r="P544" s="77">
        <f t="shared" si="59"/>
        <v>0</v>
      </c>
      <c r="Q544" s="61">
        <f t="shared" si="56"/>
        <v>3876.7077865167466</v>
      </c>
      <c r="R544" s="61">
        <f t="shared" si="62"/>
        <v>-1495.1717214170596</v>
      </c>
      <c r="S544" s="62">
        <f t="shared" si="57"/>
        <v>2.5928177553027618</v>
      </c>
      <c r="T544" s="59"/>
      <c r="U544" s="59"/>
      <c r="V544" s="59"/>
    </row>
    <row r="545" spans="7:22" x14ac:dyDescent="0.4">
      <c r="G545" s="59"/>
      <c r="H545" s="74">
        <v>40406</v>
      </c>
      <c r="I545" s="75">
        <v>1825.75</v>
      </c>
      <c r="J545" s="70">
        <v>1.6978464126586901</v>
      </c>
      <c r="K545" s="76">
        <f t="shared" si="58"/>
        <v>136.16022183004702</v>
      </c>
      <c r="L545" s="59"/>
      <c r="M545" s="74">
        <v>40406</v>
      </c>
      <c r="N545" s="77">
        <f t="shared" si="60"/>
        <v>3891.5213609067946</v>
      </c>
      <c r="O545" s="77">
        <f t="shared" si="61"/>
        <v>0</v>
      </c>
      <c r="P545" s="77">
        <f t="shared" si="59"/>
        <v>0</v>
      </c>
      <c r="Q545" s="61">
        <f t="shared" si="56"/>
        <v>3891.5213609067946</v>
      </c>
      <c r="R545" s="61">
        <f t="shared" si="62"/>
        <v>-1496.8979152466964</v>
      </c>
      <c r="S545" s="62">
        <f t="shared" si="57"/>
        <v>2.5997239499565019</v>
      </c>
      <c r="T545" s="59"/>
      <c r="U545" s="59"/>
      <c r="V545" s="59"/>
    </row>
    <row r="546" spans="7:22" x14ac:dyDescent="0.4">
      <c r="G546" s="59"/>
      <c r="H546" s="74">
        <v>40413</v>
      </c>
      <c r="I546" s="75">
        <v>1791.64001464843</v>
      </c>
      <c r="J546" s="70">
        <v>1.6351563930511399</v>
      </c>
      <c r="K546" s="76">
        <f t="shared" si="58"/>
        <v>136.23764254530934</v>
      </c>
      <c r="L546" s="59"/>
      <c r="M546" s="74">
        <v>40413</v>
      </c>
      <c r="N546" s="77">
        <f t="shared" si="60"/>
        <v>3818.8171370996724</v>
      </c>
      <c r="O546" s="77">
        <f t="shared" si="61"/>
        <v>0</v>
      </c>
      <c r="P546" s="77">
        <f t="shared" si="59"/>
        <v>0</v>
      </c>
      <c r="Q546" s="61">
        <f t="shared" si="56"/>
        <v>3818.8171370996724</v>
      </c>
      <c r="R546" s="61">
        <f t="shared" si="62"/>
        <v>-1498.6261019879798</v>
      </c>
      <c r="S546" s="62">
        <f t="shared" si="57"/>
        <v>2.5482120804074335</v>
      </c>
      <c r="T546" s="59"/>
      <c r="U546" s="59"/>
      <c r="V546" s="59"/>
    </row>
    <row r="547" spans="7:22" x14ac:dyDescent="0.4">
      <c r="G547" s="59"/>
      <c r="H547" s="74">
        <v>40420</v>
      </c>
      <c r="I547" s="75">
        <v>1870.31005859375</v>
      </c>
      <c r="J547" s="70">
        <v>1.77980291843414</v>
      </c>
      <c r="K547" s="76">
        <f t="shared" si="58"/>
        <v>136.31510728199783</v>
      </c>
      <c r="L547" s="59"/>
      <c r="M547" s="74">
        <v>40420</v>
      </c>
      <c r="N547" s="77">
        <f t="shared" si="60"/>
        <v>3986.4995451383897</v>
      </c>
      <c r="O547" s="77">
        <f t="shared" si="61"/>
        <v>0</v>
      </c>
      <c r="P547" s="77">
        <f t="shared" si="59"/>
        <v>0</v>
      </c>
      <c r="Q547" s="61">
        <f t="shared" si="56"/>
        <v>3986.4995451383897</v>
      </c>
      <c r="R547" s="61">
        <f t="shared" si="62"/>
        <v>-1500.3562839417505</v>
      </c>
      <c r="S547" s="62">
        <f t="shared" si="57"/>
        <v>2.6570352574290022</v>
      </c>
      <c r="T547" s="59"/>
      <c r="U547" s="59"/>
      <c r="V547" s="59"/>
    </row>
    <row r="548" spans="7:22" x14ac:dyDescent="0.4">
      <c r="G548" s="59"/>
      <c r="H548" s="74">
        <v>40427</v>
      </c>
      <c r="I548" s="75">
        <v>1892.33996582031</v>
      </c>
      <c r="J548" s="70">
        <v>1.82169926166534</v>
      </c>
      <c r="K548" s="76">
        <f t="shared" si="58"/>
        <v>136.39261606514305</v>
      </c>
      <c r="L548" s="59"/>
      <c r="M548" s="74">
        <v>40427</v>
      </c>
      <c r="N548" s="77">
        <f t="shared" si="60"/>
        <v>4033.4555109337907</v>
      </c>
      <c r="O548" s="77">
        <f t="shared" si="61"/>
        <v>0</v>
      </c>
      <c r="P548" s="77">
        <f t="shared" si="59"/>
        <v>0</v>
      </c>
      <c r="Q548" s="61">
        <f t="shared" si="56"/>
        <v>4033.4555109337907</v>
      </c>
      <c r="R548" s="61">
        <f t="shared" si="62"/>
        <v>-1502.0884634115055</v>
      </c>
      <c r="S548" s="62">
        <f t="shared" si="57"/>
        <v>2.6852316685617224</v>
      </c>
      <c r="T548" s="59"/>
      <c r="U548" s="59"/>
      <c r="V548" s="59"/>
    </row>
    <row r="549" spans="7:22" x14ac:dyDescent="0.4">
      <c r="G549" s="59"/>
      <c r="H549" s="74">
        <v>40434</v>
      </c>
      <c r="I549" s="75">
        <v>1955.82995605468</v>
      </c>
      <c r="J549" s="70">
        <v>1.94035232067108</v>
      </c>
      <c r="K549" s="76">
        <f t="shared" si="58"/>
        <v>136.47016891978984</v>
      </c>
      <c r="L549" s="59"/>
      <c r="M549" s="74">
        <v>40434</v>
      </c>
      <c r="N549" s="77">
        <f t="shared" si="60"/>
        <v>4168.7821729635398</v>
      </c>
      <c r="O549" s="77">
        <f t="shared" si="61"/>
        <v>0</v>
      </c>
      <c r="P549" s="77">
        <f t="shared" si="59"/>
        <v>0</v>
      </c>
      <c r="Q549" s="61">
        <f t="shared" si="56"/>
        <v>4168.7821729635398</v>
      </c>
      <c r="R549" s="61">
        <f t="shared" si="62"/>
        <v>-1503.822642703401</v>
      </c>
      <c r="S549" s="62">
        <f t="shared" si="57"/>
        <v>2.7721235567176845</v>
      </c>
      <c r="T549" s="59"/>
      <c r="U549" s="59"/>
      <c r="V549" s="59"/>
    </row>
    <row r="550" spans="7:22" x14ac:dyDescent="0.4">
      <c r="G550" s="59"/>
      <c r="H550" s="74">
        <v>40441</v>
      </c>
      <c r="I550" s="75">
        <v>2023.83996582031</v>
      </c>
      <c r="J550" s="70">
        <v>2.0755202770233101</v>
      </c>
      <c r="K550" s="76">
        <f t="shared" si="58"/>
        <v>136.54776587099727</v>
      </c>
      <c r="L550" s="59"/>
      <c r="M550" s="74">
        <v>40441</v>
      </c>
      <c r="N550" s="77">
        <f t="shared" si="60"/>
        <v>4313.7430962873404</v>
      </c>
      <c r="O550" s="77">
        <f t="shared" si="61"/>
        <v>0</v>
      </c>
      <c r="P550" s="77">
        <f t="shared" si="59"/>
        <v>0</v>
      </c>
      <c r="Q550" s="61">
        <f t="shared" si="56"/>
        <v>4313.7430962873404</v>
      </c>
      <c r="R550" s="61">
        <f t="shared" si="62"/>
        <v>-1505.558824126256</v>
      </c>
      <c r="S550" s="62">
        <f t="shared" si="57"/>
        <v>2.8652105963317647</v>
      </c>
      <c r="T550" s="59"/>
      <c r="U550" s="59"/>
      <c r="V550" s="59"/>
    </row>
    <row r="551" spans="7:22" x14ac:dyDescent="0.4">
      <c r="G551" s="59"/>
      <c r="H551" s="74">
        <v>40448</v>
      </c>
      <c r="I551" s="75">
        <v>1996.59997558593</v>
      </c>
      <c r="J551" s="70">
        <v>2.0229206085204998</v>
      </c>
      <c r="K551" s="76">
        <f t="shared" si="58"/>
        <v>136.62540694383864</v>
      </c>
      <c r="L551" s="59"/>
      <c r="M551" s="74">
        <v>40448</v>
      </c>
      <c r="N551" s="77">
        <f t="shared" si="60"/>
        <v>4255.6820233759436</v>
      </c>
      <c r="O551" s="77">
        <f t="shared" si="61"/>
        <v>0</v>
      </c>
      <c r="P551" s="77">
        <f t="shared" si="59"/>
        <v>0</v>
      </c>
      <c r="Q551" s="61">
        <f t="shared" si="56"/>
        <v>4255.6820233759436</v>
      </c>
      <c r="R551" s="61">
        <f t="shared" si="62"/>
        <v>-1507.2970099915549</v>
      </c>
      <c r="S551" s="62">
        <f t="shared" si="57"/>
        <v>2.823386495936715</v>
      </c>
      <c r="T551" s="59"/>
      <c r="U551" s="59"/>
      <c r="V551" s="59"/>
    </row>
    <row r="552" spans="7:22" x14ac:dyDescent="0.4">
      <c r="G552" s="59"/>
      <c r="H552" s="74">
        <v>40455</v>
      </c>
      <c r="I552" s="75">
        <v>2027.03002929687</v>
      </c>
      <c r="J552" s="70">
        <v>2.0770487785339302</v>
      </c>
      <c r="K552" s="76">
        <f t="shared" si="58"/>
        <v>136.70309216340152</v>
      </c>
      <c r="L552" s="59"/>
      <c r="M552" s="74">
        <v>40455</v>
      </c>
      <c r="N552" s="77">
        <f t="shared" si="60"/>
        <v>4320.5426034277925</v>
      </c>
      <c r="O552" s="77">
        <f t="shared" si="61"/>
        <v>0</v>
      </c>
      <c r="P552" s="77">
        <f t="shared" si="59"/>
        <v>0</v>
      </c>
      <c r="Q552" s="61">
        <f t="shared" si="56"/>
        <v>4320.5426034277925</v>
      </c>
      <c r="R552" s="61">
        <f t="shared" si="62"/>
        <v>-1509.0372026134507</v>
      </c>
      <c r="S552" s="62">
        <f t="shared" si="57"/>
        <v>2.8631120531324146</v>
      </c>
      <c r="T552" s="59"/>
      <c r="U552" s="59"/>
      <c r="V552" s="59"/>
    </row>
    <row r="553" spans="7:22" x14ac:dyDescent="0.4">
      <c r="G553" s="59"/>
      <c r="H553" s="74">
        <v>40462</v>
      </c>
      <c r="I553" s="75">
        <v>2097.72998046875</v>
      </c>
      <c r="J553" s="70">
        <v>2.2284238338470401</v>
      </c>
      <c r="K553" s="76">
        <f t="shared" si="58"/>
        <v>136.78082155478774</v>
      </c>
      <c r="L553" s="59"/>
      <c r="M553" s="74">
        <v>40462</v>
      </c>
      <c r="N553" s="77">
        <f t="shared" si="60"/>
        <v>4471.2370414398092</v>
      </c>
      <c r="O553" s="77">
        <f t="shared" si="61"/>
        <v>0</v>
      </c>
      <c r="P553" s="77">
        <f t="shared" si="59"/>
        <v>0</v>
      </c>
      <c r="Q553" s="61">
        <f t="shared" si="56"/>
        <v>4471.2370414398092</v>
      </c>
      <c r="R553" s="61">
        <f t="shared" si="62"/>
        <v>-1510.7794043087681</v>
      </c>
      <c r="S553" s="62">
        <f t="shared" si="57"/>
        <v>2.9595565233996215</v>
      </c>
      <c r="T553" s="59"/>
      <c r="U553" s="59"/>
      <c r="V553" s="59"/>
    </row>
    <row r="554" spans="7:22" x14ac:dyDescent="0.4">
      <c r="G554" s="59"/>
      <c r="H554" s="74">
        <v>40469</v>
      </c>
      <c r="I554" s="75">
        <v>2104.2099609375</v>
      </c>
      <c r="J554" s="70">
        <v>2.2403500080108598</v>
      </c>
      <c r="K554" s="76">
        <f t="shared" si="58"/>
        <v>136.85859514311338</v>
      </c>
      <c r="L554" s="59"/>
      <c r="M554" s="74">
        <v>40469</v>
      </c>
      <c r="N554" s="77">
        <f t="shared" si="60"/>
        <v>4485.0488899472166</v>
      </c>
      <c r="O554" s="77">
        <f t="shared" si="61"/>
        <v>0</v>
      </c>
      <c r="P554" s="77">
        <f t="shared" si="59"/>
        <v>0</v>
      </c>
      <c r="Q554" s="61">
        <f t="shared" si="56"/>
        <v>4485.0488899472166</v>
      </c>
      <c r="R554" s="61">
        <f t="shared" si="62"/>
        <v>-1512.5236173970068</v>
      </c>
      <c r="S554" s="62">
        <f t="shared" si="57"/>
        <v>2.965275277926442</v>
      </c>
      <c r="T554" s="59"/>
      <c r="U554" s="59"/>
      <c r="V554" s="59"/>
    </row>
    <row r="555" spans="7:22" x14ac:dyDescent="0.4">
      <c r="G555" s="59"/>
      <c r="H555" s="74">
        <v>40476</v>
      </c>
      <c r="I555" s="75">
        <v>2124.44995117187</v>
      </c>
      <c r="J555" s="70">
        <v>2.2895848751068102</v>
      </c>
      <c r="K555" s="76">
        <f t="shared" si="58"/>
        <v>136.93641295350884</v>
      </c>
      <c r="L555" s="59"/>
      <c r="M555" s="74">
        <v>40476</v>
      </c>
      <c r="N555" s="77">
        <f t="shared" si="60"/>
        <v>4528.1897111667677</v>
      </c>
      <c r="O555" s="77">
        <f t="shared" si="61"/>
        <v>0</v>
      </c>
      <c r="P555" s="77">
        <f t="shared" si="59"/>
        <v>0</v>
      </c>
      <c r="Q555" s="61">
        <f t="shared" si="56"/>
        <v>4528.1897111667677</v>
      </c>
      <c r="R555" s="61">
        <f t="shared" si="62"/>
        <v>-1514.2698442003441</v>
      </c>
      <c r="S555" s="62">
        <f t="shared" si="57"/>
        <v>2.990345299756012</v>
      </c>
      <c r="T555" s="59"/>
      <c r="U555" s="59"/>
      <c r="V555" s="59"/>
    </row>
    <row r="556" spans="7:22" x14ac:dyDescent="0.4">
      <c r="G556" s="59"/>
      <c r="H556" s="74">
        <v>40483</v>
      </c>
      <c r="I556" s="75">
        <v>2186.7099609375</v>
      </c>
      <c r="J556" s="70">
        <v>2.4174132347106898</v>
      </c>
      <c r="K556" s="76">
        <f t="shared" si="58"/>
        <v>137.0142750111188</v>
      </c>
      <c r="L556" s="59"/>
      <c r="M556" s="74">
        <v>40483</v>
      </c>
      <c r="N556" s="77">
        <f t="shared" si="60"/>
        <v>4660.8947134579985</v>
      </c>
      <c r="O556" s="77">
        <f t="shared" si="61"/>
        <v>0</v>
      </c>
      <c r="P556" s="77">
        <f t="shared" si="59"/>
        <v>0</v>
      </c>
      <c r="Q556" s="61">
        <f t="shared" si="56"/>
        <v>4660.8947134579985</v>
      </c>
      <c r="R556" s="61">
        <f t="shared" si="62"/>
        <v>-1516.0180870436384</v>
      </c>
      <c r="S556" s="62">
        <f t="shared" si="57"/>
        <v>3.0744321280144695</v>
      </c>
      <c r="T556" s="59"/>
      <c r="U556" s="59"/>
      <c r="V556" s="59"/>
    </row>
    <row r="557" spans="7:22" x14ac:dyDescent="0.4">
      <c r="G557" s="59"/>
      <c r="H557" s="74">
        <v>40490</v>
      </c>
      <c r="I557" s="75">
        <v>2137.94995117187</v>
      </c>
      <c r="J557" s="70">
        <v>2.31068539619445</v>
      </c>
      <c r="K557" s="76">
        <f t="shared" si="58"/>
        <v>137.09218134110222</v>
      </c>
      <c r="L557" s="59"/>
      <c r="M557" s="74">
        <v>40490</v>
      </c>
      <c r="N557" s="77">
        <f t="shared" si="60"/>
        <v>4556.964482286714</v>
      </c>
      <c r="O557" s="77">
        <f t="shared" si="61"/>
        <v>0</v>
      </c>
      <c r="P557" s="77">
        <f t="shared" si="59"/>
        <v>0</v>
      </c>
      <c r="Q557" s="61">
        <f t="shared" si="56"/>
        <v>4556.964482286714</v>
      </c>
      <c r="R557" s="61">
        <f t="shared" si="62"/>
        <v>-1517.7683482544323</v>
      </c>
      <c r="S557" s="62">
        <f t="shared" si="57"/>
        <v>3.0024110645920543</v>
      </c>
      <c r="T557" s="59"/>
      <c r="U557" s="59"/>
      <c r="V557" s="59"/>
    </row>
    <row r="558" spans="7:22" x14ac:dyDescent="0.4">
      <c r="G558" s="59"/>
      <c r="H558" s="74">
        <v>40497</v>
      </c>
      <c r="I558" s="75">
        <v>2135.27001953125</v>
      </c>
      <c r="J558" s="70">
        <v>2.3064041137695299</v>
      </c>
      <c r="K558" s="76">
        <f t="shared" si="58"/>
        <v>137.17013196863238</v>
      </c>
      <c r="L558" s="59"/>
      <c r="M558" s="74">
        <v>40497</v>
      </c>
      <c r="N558" s="77">
        <f t="shared" si="60"/>
        <v>4551.2523030588663</v>
      </c>
      <c r="O558" s="77">
        <f t="shared" si="61"/>
        <v>0</v>
      </c>
      <c r="P558" s="77">
        <f t="shared" si="59"/>
        <v>0</v>
      </c>
      <c r="Q558" s="61">
        <f t="shared" si="56"/>
        <v>4551.2523030588663</v>
      </c>
      <c r="R558" s="61">
        <f t="shared" si="62"/>
        <v>-1519.5206301629555</v>
      </c>
      <c r="S558" s="62">
        <f t="shared" si="57"/>
        <v>2.9951895438042087</v>
      </c>
      <c r="T558" s="59"/>
      <c r="U558" s="59"/>
      <c r="V558" s="59"/>
    </row>
    <row r="559" spans="7:22" x14ac:dyDescent="0.4">
      <c r="G559" s="59"/>
      <c r="H559" s="74">
        <v>40504</v>
      </c>
      <c r="I559" s="75">
        <v>2153.90991210937</v>
      </c>
      <c r="J559" s="70">
        <v>2.3311750888824401</v>
      </c>
      <c r="K559" s="76">
        <f t="shared" si="58"/>
        <v>137.24812691889687</v>
      </c>
      <c r="L559" s="59"/>
      <c r="M559" s="74">
        <v>40504</v>
      </c>
      <c r="N559" s="77">
        <f t="shared" si="60"/>
        <v>4590.9825728837395</v>
      </c>
      <c r="O559" s="77">
        <f t="shared" si="61"/>
        <v>0</v>
      </c>
      <c r="P559" s="77">
        <f t="shared" si="59"/>
        <v>0</v>
      </c>
      <c r="Q559" s="61">
        <f t="shared" si="56"/>
        <v>4590.9825728837395</v>
      </c>
      <c r="R559" s="61">
        <f t="shared" si="62"/>
        <v>-1521.274935102128</v>
      </c>
      <c r="S559" s="62">
        <f t="shared" si="57"/>
        <v>3.0178519785942126</v>
      </c>
      <c r="T559" s="59"/>
      <c r="U559" s="59"/>
      <c r="V559" s="59"/>
    </row>
    <row r="560" spans="7:22" x14ac:dyDescent="0.4">
      <c r="G560" s="59"/>
      <c r="H560" s="74">
        <v>40511</v>
      </c>
      <c r="I560" s="75">
        <v>2191.169921875</v>
      </c>
      <c r="J560" s="70">
        <v>2.4275050163268999</v>
      </c>
      <c r="K560" s="76">
        <f t="shared" si="58"/>
        <v>137.32616621709761</v>
      </c>
      <c r="L560" s="59"/>
      <c r="M560" s="74">
        <v>40511</v>
      </c>
      <c r="N560" s="77">
        <f t="shared" si="60"/>
        <v>4670.4009619898843</v>
      </c>
      <c r="O560" s="77">
        <f t="shared" si="61"/>
        <v>0</v>
      </c>
      <c r="P560" s="77">
        <f t="shared" si="59"/>
        <v>0</v>
      </c>
      <c r="Q560" s="61">
        <f t="shared" si="56"/>
        <v>4670.4009619898843</v>
      </c>
      <c r="R560" s="61">
        <f t="shared" si="62"/>
        <v>-1523.0312654075631</v>
      </c>
      <c r="S560" s="62">
        <f t="shared" si="57"/>
        <v>3.0665167997979905</v>
      </c>
      <c r="T560" s="59"/>
      <c r="U560" s="59"/>
      <c r="V560" s="59"/>
    </row>
    <row r="561" spans="7:22" x14ac:dyDescent="0.4">
      <c r="G561" s="59"/>
      <c r="H561" s="74">
        <v>40518</v>
      </c>
      <c r="I561" s="75">
        <v>2215.34008789062</v>
      </c>
      <c r="J561" s="70">
        <v>2.4840795993804901</v>
      </c>
      <c r="K561" s="76">
        <f t="shared" si="58"/>
        <v>137.40424988845083</v>
      </c>
      <c r="L561" s="59"/>
      <c r="M561" s="74">
        <v>40518</v>
      </c>
      <c r="N561" s="77">
        <f t="shared" si="60"/>
        <v>4721.9188134736305</v>
      </c>
      <c r="O561" s="77">
        <f t="shared" si="61"/>
        <v>0</v>
      </c>
      <c r="P561" s="77">
        <f t="shared" si="59"/>
        <v>0</v>
      </c>
      <c r="Q561" s="61">
        <f t="shared" si="56"/>
        <v>4721.9188134736305</v>
      </c>
      <c r="R561" s="61">
        <f t="shared" si="62"/>
        <v>-1524.7896234175705</v>
      </c>
      <c r="S561" s="62">
        <f t="shared" si="57"/>
        <v>3.0967674103724616</v>
      </c>
      <c r="T561" s="59"/>
      <c r="U561" s="59"/>
      <c r="V561" s="59"/>
    </row>
    <row r="562" spans="7:22" x14ac:dyDescent="0.4">
      <c r="G562" s="59"/>
      <c r="H562" s="74">
        <v>40525</v>
      </c>
      <c r="I562" s="75">
        <v>2218.2900390625</v>
      </c>
      <c r="J562" s="70">
        <v>2.4960055351257302</v>
      </c>
      <c r="K562" s="76">
        <f t="shared" si="58"/>
        <v>137.48237795818713</v>
      </c>
      <c r="L562" s="59"/>
      <c r="M562" s="74">
        <v>40525</v>
      </c>
      <c r="N562" s="77">
        <f t="shared" si="60"/>
        <v>4728.2065297540648</v>
      </c>
      <c r="O562" s="77">
        <f t="shared" si="61"/>
        <v>0</v>
      </c>
      <c r="P562" s="77">
        <f t="shared" si="59"/>
        <v>0</v>
      </c>
      <c r="Q562" s="61">
        <f t="shared" si="56"/>
        <v>4728.2065297540648</v>
      </c>
      <c r="R562" s="61">
        <f t="shared" si="62"/>
        <v>-1526.5500114731597</v>
      </c>
      <c r="S562" s="62">
        <f t="shared" si="57"/>
        <v>3.0973151840542879</v>
      </c>
      <c r="T562" s="59"/>
      <c r="U562" s="59"/>
      <c r="V562" s="59"/>
    </row>
    <row r="563" spans="7:22" x14ac:dyDescent="0.4">
      <c r="G563" s="59"/>
      <c r="H563" s="74">
        <v>40532</v>
      </c>
      <c r="I563" s="75">
        <v>2230.27001953125</v>
      </c>
      <c r="J563" s="70">
        <v>2.5164952278137198</v>
      </c>
      <c r="K563" s="76">
        <f t="shared" si="58"/>
        <v>137.56055045155139</v>
      </c>
      <c r="L563" s="59"/>
      <c r="M563" s="74">
        <v>40532</v>
      </c>
      <c r="N563" s="77">
        <f t="shared" si="60"/>
        <v>4753.7414331621912</v>
      </c>
      <c r="O563" s="77">
        <f t="shared" si="61"/>
        <v>0</v>
      </c>
      <c r="P563" s="77">
        <f t="shared" si="59"/>
        <v>0</v>
      </c>
      <c r="Q563" s="61">
        <f t="shared" si="56"/>
        <v>4753.7414331621912</v>
      </c>
      <c r="R563" s="61">
        <f t="shared" si="62"/>
        <v>-1528.3124319180429</v>
      </c>
      <c r="S563" s="62">
        <f t="shared" si="57"/>
        <v>3.1104513278061949</v>
      </c>
      <c r="T563" s="59"/>
      <c r="U563" s="59"/>
      <c r="V563" s="59"/>
    </row>
    <row r="564" spans="7:22" ht="17.5" thickBot="1" x14ac:dyDescent="0.45">
      <c r="G564" s="86" t="s">
        <v>46</v>
      </c>
      <c r="H564" s="82">
        <v>40539</v>
      </c>
      <c r="I564" s="83">
        <v>2217.86010742187</v>
      </c>
      <c r="J564" s="84">
        <v>2.4901957511901802</v>
      </c>
      <c r="K564" s="85">
        <f t="shared" si="58"/>
        <v>137.63876739380294</v>
      </c>
      <c r="L564" s="86"/>
      <c r="M564" s="82">
        <v>40539</v>
      </c>
      <c r="N564" s="77">
        <f t="shared" si="60"/>
        <v>4727.2901457128537</v>
      </c>
      <c r="O564" s="77">
        <f t="shared" si="61"/>
        <v>0</v>
      </c>
      <c r="P564" s="77">
        <f t="shared" si="59"/>
        <v>0</v>
      </c>
      <c r="Q564" s="87">
        <f t="shared" si="56"/>
        <v>4727.2901457128537</v>
      </c>
      <c r="R564" s="61">
        <f t="shared" si="62"/>
        <v>-1530.0768870986381</v>
      </c>
      <c r="S564" s="88">
        <f t="shared" si="57"/>
        <v>3.0895768608575183</v>
      </c>
      <c r="T564" s="86"/>
      <c r="U564" s="86"/>
      <c r="V564" s="86"/>
    </row>
    <row r="565" spans="7:22" ht="17.5" thickTop="1" x14ac:dyDescent="0.4">
      <c r="G565" s="59"/>
      <c r="H565" s="74">
        <v>40546</v>
      </c>
      <c r="I565" s="75">
        <v>2276.69995117187</v>
      </c>
      <c r="J565" s="70">
        <v>2.6192462444305402</v>
      </c>
      <c r="K565" s="76">
        <f t="shared" si="58"/>
        <v>137.71702881021537</v>
      </c>
      <c r="L565" s="59"/>
      <c r="M565" s="74">
        <v>40546</v>
      </c>
      <c r="N565" s="77">
        <f t="shared" si="60"/>
        <v>4852.7051854639385</v>
      </c>
      <c r="O565" s="77">
        <f t="shared" si="61"/>
        <v>0</v>
      </c>
      <c r="P565" s="77">
        <f t="shared" si="59"/>
        <v>0</v>
      </c>
      <c r="Q565" s="61">
        <f t="shared" si="56"/>
        <v>4852.7051854639385</v>
      </c>
      <c r="R565" s="61">
        <f t="shared" si="62"/>
        <v>-1531.8433793640722</v>
      </c>
      <c r="S565" s="62">
        <f t="shared" si="57"/>
        <v>3.1678859933307839</v>
      </c>
      <c r="T565" s="59"/>
      <c r="U565" s="59"/>
      <c r="V565" s="59"/>
    </row>
    <row r="566" spans="7:22" x14ac:dyDescent="0.4">
      <c r="G566" s="59"/>
      <c r="H566" s="74">
        <v>40553</v>
      </c>
      <c r="I566" s="75">
        <v>2323.42993164062</v>
      </c>
      <c r="J566" s="70">
        <v>2.7256677150726301</v>
      </c>
      <c r="K566" s="76">
        <f t="shared" si="58"/>
        <v>137.79533472607673</v>
      </c>
      <c r="L566" s="59"/>
      <c r="M566" s="74">
        <v>40553</v>
      </c>
      <c r="N566" s="77">
        <f t="shared" si="60"/>
        <v>4952.308481199334</v>
      </c>
      <c r="O566" s="77">
        <f t="shared" si="61"/>
        <v>0</v>
      </c>
      <c r="P566" s="77">
        <f t="shared" si="59"/>
        <v>0</v>
      </c>
      <c r="Q566" s="61">
        <f t="shared" si="56"/>
        <v>4952.308481199334</v>
      </c>
      <c r="R566" s="61">
        <f t="shared" si="62"/>
        <v>-1533.6119110661846</v>
      </c>
      <c r="S566" s="62">
        <f t="shared" si="57"/>
        <v>3.2291797197613263</v>
      </c>
      <c r="T566" s="59"/>
      <c r="U566" s="59"/>
      <c r="V566" s="59"/>
    </row>
    <row r="567" spans="7:22" x14ac:dyDescent="0.4">
      <c r="G567" s="59"/>
      <c r="H567" s="74">
        <v>40560</v>
      </c>
      <c r="I567" s="75">
        <v>2268.32006835937</v>
      </c>
      <c r="J567" s="70">
        <v>2.59753394126892</v>
      </c>
      <c r="K567" s="76">
        <f t="shared" si="58"/>
        <v>137.8736851666894</v>
      </c>
      <c r="L567" s="59"/>
      <c r="M567" s="74">
        <v>40560</v>
      </c>
      <c r="N567" s="77">
        <f t="shared" si="60"/>
        <v>4834.8437625052975</v>
      </c>
      <c r="O567" s="77">
        <f t="shared" si="61"/>
        <v>0</v>
      </c>
      <c r="P567" s="77">
        <f t="shared" si="59"/>
        <v>0</v>
      </c>
      <c r="Q567" s="61">
        <f t="shared" si="56"/>
        <v>4834.8437625052975</v>
      </c>
      <c r="R567" s="61">
        <f t="shared" si="62"/>
        <v>-1535.3824845595293</v>
      </c>
      <c r="S567" s="62">
        <f t="shared" si="57"/>
        <v>3.1489507084564132</v>
      </c>
      <c r="T567" s="59"/>
      <c r="U567" s="59"/>
      <c r="V567" s="59"/>
    </row>
    <row r="568" spans="7:22" x14ac:dyDescent="0.4">
      <c r="G568" s="59"/>
      <c r="H568" s="74">
        <v>40567</v>
      </c>
      <c r="I568" s="75">
        <v>2270.51000976562</v>
      </c>
      <c r="J568" s="70">
        <v>2.6008980274200399</v>
      </c>
      <c r="K568" s="76">
        <f t="shared" si="58"/>
        <v>137.95208015737015</v>
      </c>
      <c r="L568" s="59"/>
      <c r="M568" s="74">
        <v>40567</v>
      </c>
      <c r="N568" s="77">
        <f t="shared" si="60"/>
        <v>4839.511544929811</v>
      </c>
      <c r="O568" s="77">
        <f t="shared" si="61"/>
        <v>0</v>
      </c>
      <c r="P568" s="77">
        <f t="shared" si="59"/>
        <v>0</v>
      </c>
      <c r="Q568" s="61">
        <f t="shared" si="56"/>
        <v>4839.511544929811</v>
      </c>
      <c r="R568" s="61">
        <f t="shared" si="62"/>
        <v>-1537.1551022013791</v>
      </c>
      <c r="S568" s="62">
        <f t="shared" si="57"/>
        <v>3.1483560364201932</v>
      </c>
      <c r="T568" s="59"/>
      <c r="U568" s="59"/>
      <c r="V568" s="59"/>
    </row>
    <row r="569" spans="7:22" x14ac:dyDescent="0.4">
      <c r="G569" s="59"/>
      <c r="H569" s="74">
        <v>40574</v>
      </c>
      <c r="I569" s="75">
        <v>2338.19995117187</v>
      </c>
      <c r="J569" s="70">
        <v>2.7559421062469398</v>
      </c>
      <c r="K569" s="76">
        <f t="shared" si="58"/>
        <v>138.03051972345017</v>
      </c>
      <c r="L569" s="59"/>
      <c r="M569" s="74">
        <v>40574</v>
      </c>
      <c r="N569" s="77">
        <f t="shared" si="60"/>
        <v>4983.7902538992485</v>
      </c>
      <c r="O569" s="77">
        <f t="shared" si="61"/>
        <v>0</v>
      </c>
      <c r="P569" s="77">
        <f t="shared" si="59"/>
        <v>0</v>
      </c>
      <c r="Q569" s="61">
        <f t="shared" si="56"/>
        <v>4983.7902538992485</v>
      </c>
      <c r="R569" s="61">
        <f t="shared" si="62"/>
        <v>-1538.9297663517282</v>
      </c>
      <c r="S569" s="62">
        <f t="shared" si="57"/>
        <v>3.2384780403033573</v>
      </c>
      <c r="T569" s="59"/>
      <c r="U569" s="59"/>
      <c r="V569" s="59"/>
    </row>
    <row r="570" spans="7:22" x14ac:dyDescent="0.4">
      <c r="G570" s="59"/>
      <c r="H570" s="74">
        <v>40581</v>
      </c>
      <c r="I570" s="75">
        <v>2379.14990234375</v>
      </c>
      <c r="J570" s="70">
        <v>2.85777688026428</v>
      </c>
      <c r="K570" s="76">
        <f t="shared" si="58"/>
        <v>138.10900389027503</v>
      </c>
      <c r="L570" s="59"/>
      <c r="M570" s="74">
        <v>40581</v>
      </c>
      <c r="N570" s="77">
        <f t="shared" si="60"/>
        <v>5071.0736222210126</v>
      </c>
      <c r="O570" s="77">
        <f t="shared" si="61"/>
        <v>0</v>
      </c>
      <c r="P570" s="77">
        <f t="shared" si="59"/>
        <v>0</v>
      </c>
      <c r="Q570" s="61">
        <f t="shared" si="56"/>
        <v>5071.0736222210126</v>
      </c>
      <c r="R570" s="61">
        <f t="shared" si="62"/>
        <v>-1540.7064793732952</v>
      </c>
      <c r="S570" s="62">
        <f t="shared" si="57"/>
        <v>3.2913950126851841</v>
      </c>
      <c r="T570" s="59"/>
      <c r="U570" s="59"/>
      <c r="V570" s="59"/>
    </row>
    <row r="571" spans="7:22" x14ac:dyDescent="0.4">
      <c r="G571" s="59"/>
      <c r="H571" s="74">
        <v>40588</v>
      </c>
      <c r="I571" s="75">
        <v>2392.46997070312</v>
      </c>
      <c r="J571" s="70">
        <v>2.8880517482757502</v>
      </c>
      <c r="K571" s="76">
        <f t="shared" si="58"/>
        <v>138.18753268320472</v>
      </c>
      <c r="L571" s="59"/>
      <c r="M571" s="74">
        <v>40588</v>
      </c>
      <c r="N571" s="77">
        <f t="shared" si="60"/>
        <v>5099.4648754315986</v>
      </c>
      <c r="O571" s="77">
        <f t="shared" si="61"/>
        <v>0</v>
      </c>
      <c r="P571" s="77">
        <f t="shared" si="59"/>
        <v>0</v>
      </c>
      <c r="Q571" s="61">
        <f t="shared" si="56"/>
        <v>5099.4648754315986</v>
      </c>
      <c r="R571" s="61">
        <f t="shared" si="62"/>
        <v>-1542.4852436315268</v>
      </c>
      <c r="S571" s="62">
        <f t="shared" si="57"/>
        <v>3.3060056143070455</v>
      </c>
      <c r="T571" s="59"/>
      <c r="U571" s="59"/>
      <c r="V571" s="59"/>
    </row>
    <row r="572" spans="7:22" x14ac:dyDescent="0.4">
      <c r="G572" s="59"/>
      <c r="H572" s="74">
        <v>40595</v>
      </c>
      <c r="I572" s="75">
        <v>2346.2900390625</v>
      </c>
      <c r="J572" s="70">
        <v>2.7758204936981201</v>
      </c>
      <c r="K572" s="76">
        <f t="shared" si="58"/>
        <v>138.26610612761363</v>
      </c>
      <c r="L572" s="59"/>
      <c r="M572" s="74">
        <v>40595</v>
      </c>
      <c r="N572" s="77">
        <f t="shared" si="60"/>
        <v>5001.0339892617021</v>
      </c>
      <c r="O572" s="77">
        <f t="shared" si="61"/>
        <v>0</v>
      </c>
      <c r="P572" s="77">
        <f t="shared" si="59"/>
        <v>0</v>
      </c>
      <c r="Q572" s="61">
        <f t="shared" si="56"/>
        <v>5001.0339892617021</v>
      </c>
      <c r="R572" s="61">
        <f t="shared" si="62"/>
        <v>-1544.2660614946005</v>
      </c>
      <c r="S572" s="62">
        <f t="shared" si="57"/>
        <v>3.2384536019793813</v>
      </c>
      <c r="T572" s="59"/>
      <c r="U572" s="59"/>
      <c r="V572" s="59"/>
    </row>
    <row r="573" spans="7:22" x14ac:dyDescent="0.4">
      <c r="G573" s="59"/>
      <c r="H573" s="74">
        <v>40602</v>
      </c>
      <c r="I573" s="75">
        <v>2359.9599609375</v>
      </c>
      <c r="J573" s="70">
        <v>2.8030364513397199</v>
      </c>
      <c r="K573" s="76">
        <f t="shared" si="58"/>
        <v>138.3447242488906</v>
      </c>
      <c r="L573" s="59"/>
      <c r="M573" s="74">
        <v>40602</v>
      </c>
      <c r="N573" s="77">
        <f t="shared" si="60"/>
        <v>5030.1709428306403</v>
      </c>
      <c r="O573" s="77">
        <f t="shared" si="61"/>
        <v>0</v>
      </c>
      <c r="P573" s="77">
        <f t="shared" si="59"/>
        <v>0</v>
      </c>
      <c r="Q573" s="61">
        <f t="shared" si="56"/>
        <v>5030.1709428306403</v>
      </c>
      <c r="R573" s="61">
        <f t="shared" si="62"/>
        <v>-1546.0489353334281</v>
      </c>
      <c r="S573" s="62">
        <f t="shared" si="57"/>
        <v>3.253565154291711</v>
      </c>
      <c r="T573" s="59"/>
      <c r="U573" s="59"/>
      <c r="V573" s="59"/>
    </row>
    <row r="574" spans="7:22" x14ac:dyDescent="0.4">
      <c r="G574" s="59"/>
      <c r="H574" s="74">
        <v>40609</v>
      </c>
      <c r="I574" s="75">
        <v>2299.26000976562</v>
      </c>
      <c r="J574" s="70">
        <v>2.6605298519134499</v>
      </c>
      <c r="K574" s="76">
        <f t="shared" si="58"/>
        <v>138.42338707243891</v>
      </c>
      <c r="L574" s="59"/>
      <c r="M574" s="74">
        <v>40609</v>
      </c>
      <c r="N574" s="77">
        <f t="shared" si="60"/>
        <v>4900.7911500926584</v>
      </c>
      <c r="O574" s="77">
        <f t="shared" si="61"/>
        <v>0</v>
      </c>
      <c r="P574" s="77">
        <f t="shared" si="59"/>
        <v>0</v>
      </c>
      <c r="Q574" s="61">
        <f t="shared" si="56"/>
        <v>4900.7911500926584</v>
      </c>
      <c r="R574" s="61">
        <f t="shared" si="62"/>
        <v>-1547.8338675216582</v>
      </c>
      <c r="S574" s="62">
        <f t="shared" si="57"/>
        <v>3.1662255574880573</v>
      </c>
      <c r="T574" s="59"/>
      <c r="U574" s="59"/>
      <c r="V574" s="59"/>
    </row>
    <row r="575" spans="7:22" x14ac:dyDescent="0.4">
      <c r="G575" s="59"/>
      <c r="H575" s="74">
        <v>40616</v>
      </c>
      <c r="I575" s="75">
        <v>2221.07006835937</v>
      </c>
      <c r="J575" s="70">
        <v>2.4779632091522199</v>
      </c>
      <c r="K575" s="76">
        <f t="shared" si="58"/>
        <v>138.5020946236763</v>
      </c>
      <c r="L575" s="59"/>
      <c r="M575" s="74">
        <v>40616</v>
      </c>
      <c r="N575" s="77">
        <f t="shared" si="60"/>
        <v>4734.1320635854845</v>
      </c>
      <c r="O575" s="77">
        <f t="shared" si="61"/>
        <v>0</v>
      </c>
      <c r="P575" s="77">
        <f t="shared" si="59"/>
        <v>0</v>
      </c>
      <c r="Q575" s="61">
        <f t="shared" si="56"/>
        <v>4734.1320635854845</v>
      </c>
      <c r="R575" s="61">
        <f t="shared" si="62"/>
        <v>-1549.6208604356802</v>
      </c>
      <c r="S575" s="62">
        <f t="shared" si="57"/>
        <v>3.0550260289181121</v>
      </c>
      <c r="T575" s="59"/>
      <c r="U575" s="59"/>
      <c r="V575" s="59"/>
    </row>
    <row r="576" spans="7:22" x14ac:dyDescent="0.4">
      <c r="G576" s="59"/>
      <c r="H576" s="74">
        <v>40623</v>
      </c>
      <c r="I576" s="75">
        <v>2316.36010742187</v>
      </c>
      <c r="J576" s="70">
        <v>2.69631028175354</v>
      </c>
      <c r="K576" s="76">
        <f t="shared" si="58"/>
        <v>138.5808469280349</v>
      </c>
      <c r="L576" s="59"/>
      <c r="M576" s="74">
        <v>40623</v>
      </c>
      <c r="N576" s="77">
        <f t="shared" si="60"/>
        <v>4937.2394016620892</v>
      </c>
      <c r="O576" s="77">
        <f t="shared" si="61"/>
        <v>0</v>
      </c>
      <c r="P576" s="77">
        <f t="shared" si="59"/>
        <v>0</v>
      </c>
      <c r="Q576" s="61">
        <f t="shared" si="56"/>
        <v>4937.2394016620892</v>
      </c>
      <c r="R576" s="61">
        <f t="shared" si="62"/>
        <v>-1551.4099164546271</v>
      </c>
      <c r="S576" s="62">
        <f t="shared" si="57"/>
        <v>3.182420938074805</v>
      </c>
      <c r="T576" s="59"/>
      <c r="U576" s="59"/>
      <c r="V576" s="59"/>
    </row>
    <row r="577" spans="1:22" x14ac:dyDescent="0.4">
      <c r="G577" s="59"/>
      <c r="H577" s="74">
        <v>40630</v>
      </c>
      <c r="I577" s="75">
        <v>2342.919921875</v>
      </c>
      <c r="J577" s="70">
        <v>2.75349593162536</v>
      </c>
      <c r="K577" s="76">
        <f t="shared" si="58"/>
        <v>138.65964401096136</v>
      </c>
      <c r="L577" s="59"/>
      <c r="M577" s="74">
        <v>40630</v>
      </c>
      <c r="N577" s="77">
        <f t="shared" si="60"/>
        <v>4993.8507040233526</v>
      </c>
      <c r="O577" s="77">
        <f t="shared" si="61"/>
        <v>0</v>
      </c>
      <c r="P577" s="77">
        <f t="shared" si="59"/>
        <v>0</v>
      </c>
      <c r="Q577" s="61">
        <f t="shared" si="56"/>
        <v>4993.8507040233526</v>
      </c>
      <c r="R577" s="61">
        <f t="shared" si="62"/>
        <v>-1553.2010379603782</v>
      </c>
      <c r="S577" s="62">
        <f t="shared" si="57"/>
        <v>3.2151991802562421</v>
      </c>
      <c r="T577" s="59"/>
      <c r="U577" s="59"/>
      <c r="V577" s="59"/>
    </row>
    <row r="578" spans="1:22" x14ac:dyDescent="0.4">
      <c r="G578" s="59"/>
      <c r="H578" s="74">
        <v>40637</v>
      </c>
      <c r="I578" s="75">
        <v>2321.17993164062</v>
      </c>
      <c r="J578" s="70">
        <v>2.7054851055145201</v>
      </c>
      <c r="K578" s="76">
        <f t="shared" si="58"/>
        <v>138.73848589791675</v>
      </c>
      <c r="L578" s="59"/>
      <c r="M578" s="74">
        <v>40637</v>
      </c>
      <c r="N578" s="77">
        <f t="shared" si="60"/>
        <v>4947.5126860126747</v>
      </c>
      <c r="O578" s="77">
        <f t="shared" si="61"/>
        <v>0</v>
      </c>
      <c r="P578" s="77">
        <f t="shared" si="59"/>
        <v>0</v>
      </c>
      <c r="Q578" s="61">
        <f t="shared" ref="Q578:Q641" si="63">SUM(N578:P578)</f>
        <v>4947.5126860126747</v>
      </c>
      <c r="R578" s="61">
        <f t="shared" si="62"/>
        <v>-1554.9942273375632</v>
      </c>
      <c r="S578" s="62">
        <f t="shared" ref="S578:S641" si="64">Q578/-R578</f>
        <v>3.1816919953997056</v>
      </c>
      <c r="T578" s="59"/>
      <c r="U578" s="59"/>
      <c r="V578" s="59"/>
    </row>
    <row r="579" spans="1:22" x14ac:dyDescent="0.4">
      <c r="G579" s="59"/>
      <c r="H579" s="74">
        <v>40644</v>
      </c>
      <c r="I579" s="75">
        <v>2307.580078125</v>
      </c>
      <c r="J579" s="70">
        <v>2.67520928382873</v>
      </c>
      <c r="K579" s="76">
        <f t="shared" ref="K579:K642" si="65">K578*(1+Tbill_YTM)^(1/52)</f>
        <v>138.81737261437667</v>
      </c>
      <c r="L579" s="59"/>
      <c r="M579" s="74">
        <v>40644</v>
      </c>
      <c r="N579" s="77">
        <f t="shared" si="60"/>
        <v>4918.525080666248</v>
      </c>
      <c r="O579" s="77">
        <f t="shared" si="61"/>
        <v>0</v>
      </c>
      <c r="P579" s="77">
        <f t="shared" ref="P579:P642" si="66">IF(YEAR(M579)&lt;&gt;YEAR(M578), Q578*$C$7, P578)*(1+Tbill_YTM)^(1/52)</f>
        <v>0</v>
      </c>
      <c r="Q579" s="61">
        <f t="shared" si="63"/>
        <v>4918.525080666248</v>
      </c>
      <c r="R579" s="61">
        <f t="shared" si="62"/>
        <v>-1556.7894869735646</v>
      </c>
      <c r="S579" s="62">
        <f t="shared" si="64"/>
        <v>3.159402810606061</v>
      </c>
      <c r="T579" s="59"/>
      <c r="U579" s="59"/>
      <c r="V579" s="59"/>
    </row>
    <row r="580" spans="1:22" x14ac:dyDescent="0.4">
      <c r="G580" s="59"/>
      <c r="H580" s="74">
        <v>40651</v>
      </c>
      <c r="I580" s="75">
        <v>2377.30004882812</v>
      </c>
      <c r="J580" s="70">
        <v>2.83331227302551</v>
      </c>
      <c r="K580" s="76">
        <f t="shared" si="65"/>
        <v>138.89630418583118</v>
      </c>
      <c r="L580" s="59"/>
      <c r="M580" s="74">
        <v>40651</v>
      </c>
      <c r="N580" s="77">
        <f t="shared" ref="N580:N643" si="67">IF(YEAR(M580)&lt;&gt;YEAR(M579), Q579*$C$5, N579)*(I580/I579)</f>
        <v>5067.1307250715536</v>
      </c>
      <c r="O580" s="77">
        <f t="shared" ref="O580:O643" si="68">IF(YEAR(M580)&lt;&gt;YEAR(M579), Q579*$C$6, O579)*(J580/J579)</f>
        <v>0</v>
      </c>
      <c r="P580" s="77">
        <f t="shared" si="66"/>
        <v>0</v>
      </c>
      <c r="Q580" s="61">
        <f t="shared" si="63"/>
        <v>5067.1307250715536</v>
      </c>
      <c r="R580" s="61">
        <f t="shared" ref="R580:R643" si="69">R579*EXP($C$20/52)</f>
        <v>-1558.5868192585212</v>
      </c>
      <c r="S580" s="62">
        <f t="shared" si="64"/>
        <v>3.2511058495170513</v>
      </c>
      <c r="T580" s="59"/>
      <c r="U580" s="59"/>
      <c r="V580" s="59"/>
    </row>
    <row r="581" spans="1:22" x14ac:dyDescent="0.4">
      <c r="G581" s="59"/>
      <c r="H581" s="74">
        <v>40658</v>
      </c>
      <c r="I581" s="75">
        <v>2404.080078125</v>
      </c>
      <c r="J581" s="70">
        <v>2.9100692272186199</v>
      </c>
      <c r="K581" s="76">
        <f t="shared" si="65"/>
        <v>138.97528063778483</v>
      </c>
      <c r="L581" s="59"/>
      <c r="M581" s="74">
        <v>40658</v>
      </c>
      <c r="N581" s="77">
        <f t="shared" si="67"/>
        <v>5124.2114075606778</v>
      </c>
      <c r="O581" s="77">
        <f t="shared" si="68"/>
        <v>0</v>
      </c>
      <c r="P581" s="77">
        <f t="shared" si="66"/>
        <v>0</v>
      </c>
      <c r="Q581" s="61">
        <f t="shared" si="63"/>
        <v>5124.2114075606778</v>
      </c>
      <c r="R581" s="61">
        <f t="shared" si="69"/>
        <v>-1560.3862265853313</v>
      </c>
      <c r="S581" s="62">
        <f t="shared" si="64"/>
        <v>3.2839378611885324</v>
      </c>
      <c r="T581" s="59"/>
      <c r="U581" s="59"/>
      <c r="V581" s="59"/>
    </row>
    <row r="582" spans="1:22" x14ac:dyDescent="0.4">
      <c r="G582" s="59"/>
      <c r="H582" s="74">
        <v>40665</v>
      </c>
      <c r="I582" s="75">
        <v>2383.17993164062</v>
      </c>
      <c r="J582" s="70">
        <v>2.8489077091217001</v>
      </c>
      <c r="K582" s="76">
        <f t="shared" si="65"/>
        <v>139.05430199575667</v>
      </c>
      <c r="L582" s="59"/>
      <c r="M582" s="74">
        <v>40665</v>
      </c>
      <c r="N582" s="77">
        <f t="shared" si="67"/>
        <v>5079.6634867116863</v>
      </c>
      <c r="O582" s="77">
        <f t="shared" si="68"/>
        <v>0</v>
      </c>
      <c r="P582" s="77">
        <f t="shared" si="66"/>
        <v>0</v>
      </c>
      <c r="Q582" s="61">
        <f t="shared" si="63"/>
        <v>5079.6634867116863</v>
      </c>
      <c r="R582" s="61">
        <f t="shared" si="69"/>
        <v>-1562.1877113496557</v>
      </c>
      <c r="S582" s="62">
        <f t="shared" si="64"/>
        <v>3.2516345185708184</v>
      </c>
      <c r="T582" s="59"/>
      <c r="U582" s="59"/>
      <c r="V582" s="59"/>
    </row>
    <row r="583" spans="1:22" x14ac:dyDescent="0.4">
      <c r="G583" s="59"/>
      <c r="H583" s="74">
        <v>40672</v>
      </c>
      <c r="I583" s="75">
        <v>2379.23999023437</v>
      </c>
      <c r="J583" s="70">
        <v>2.8388171195983798</v>
      </c>
      <c r="K583" s="76">
        <f t="shared" si="65"/>
        <v>139.13336828528028</v>
      </c>
      <c r="L583" s="59"/>
      <c r="M583" s="74">
        <v>40672</v>
      </c>
      <c r="N583" s="77">
        <f t="shared" si="67"/>
        <v>5071.2656413642171</v>
      </c>
      <c r="O583" s="77">
        <f t="shared" si="68"/>
        <v>0</v>
      </c>
      <c r="P583" s="77">
        <f t="shared" si="66"/>
        <v>0</v>
      </c>
      <c r="Q583" s="61">
        <f t="shared" si="63"/>
        <v>5071.2656413642171</v>
      </c>
      <c r="R583" s="61">
        <f t="shared" si="69"/>
        <v>-1563.9912759499214</v>
      </c>
      <c r="S583" s="62">
        <f t="shared" si="64"/>
        <v>3.2425153000192295</v>
      </c>
      <c r="T583" s="59"/>
      <c r="U583" s="59"/>
      <c r="V583" s="59"/>
    </row>
    <row r="584" spans="1:22" x14ac:dyDescent="0.4">
      <c r="G584" s="59"/>
      <c r="H584" s="74">
        <v>40679</v>
      </c>
      <c r="I584" s="75">
        <v>2351.42993164062</v>
      </c>
      <c r="J584" s="70">
        <v>2.7752082347869802</v>
      </c>
      <c r="K584" s="76">
        <f t="shared" si="65"/>
        <v>139.21247953190374</v>
      </c>
      <c r="L584" s="59"/>
      <c r="M584" s="74">
        <v>40679</v>
      </c>
      <c r="N584" s="77">
        <f t="shared" si="67"/>
        <v>5011.9894879666281</v>
      </c>
      <c r="O584" s="77">
        <f t="shared" si="68"/>
        <v>0</v>
      </c>
      <c r="P584" s="77">
        <f t="shared" si="66"/>
        <v>0</v>
      </c>
      <c r="Q584" s="61">
        <f t="shared" si="63"/>
        <v>5011.9894879666281</v>
      </c>
      <c r="R584" s="61">
        <f t="shared" si="69"/>
        <v>-1565.7969227873239</v>
      </c>
      <c r="S584" s="62">
        <f t="shared" si="64"/>
        <v>3.200919234816626</v>
      </c>
      <c r="T584" s="59"/>
      <c r="U584" s="59"/>
      <c r="V584" s="59"/>
    </row>
    <row r="585" spans="1:22" x14ac:dyDescent="0.4">
      <c r="G585" s="59"/>
      <c r="H585" s="74">
        <v>40686</v>
      </c>
      <c r="I585" s="75">
        <v>2336.09008789062</v>
      </c>
      <c r="J585" s="70">
        <v>2.7421813011169398</v>
      </c>
      <c r="K585" s="76">
        <f t="shared" si="65"/>
        <v>139.29163576118967</v>
      </c>
      <c r="L585" s="59"/>
      <c r="M585" s="74">
        <v>40686</v>
      </c>
      <c r="N585" s="77">
        <f t="shared" si="67"/>
        <v>4979.2931551575921</v>
      </c>
      <c r="O585" s="77">
        <f t="shared" si="68"/>
        <v>0</v>
      </c>
      <c r="P585" s="77">
        <f t="shared" si="66"/>
        <v>0</v>
      </c>
      <c r="Q585" s="61">
        <f t="shared" si="63"/>
        <v>4979.2931551575921</v>
      </c>
      <c r="R585" s="61">
        <f t="shared" si="69"/>
        <v>-1567.6046542658312</v>
      </c>
      <c r="S585" s="62">
        <f t="shared" si="64"/>
        <v>3.1763704844890142</v>
      </c>
      <c r="T585" s="59"/>
      <c r="U585" s="59"/>
      <c r="V585" s="59"/>
    </row>
    <row r="586" spans="1:22" x14ac:dyDescent="0.4">
      <c r="G586" s="59"/>
      <c r="H586" s="74">
        <v>40693</v>
      </c>
      <c r="I586" s="75">
        <v>2292.31005859375</v>
      </c>
      <c r="J586" s="70">
        <v>2.6375949382781898</v>
      </c>
      <c r="K586" s="76">
        <f t="shared" si="65"/>
        <v>139.37083699871519</v>
      </c>
      <c r="L586" s="59"/>
      <c r="M586" s="74">
        <v>40693</v>
      </c>
      <c r="N586" s="77">
        <f t="shared" si="67"/>
        <v>4885.9775757026309</v>
      </c>
      <c r="O586" s="77">
        <f t="shared" si="68"/>
        <v>0</v>
      </c>
      <c r="P586" s="77">
        <f t="shared" si="66"/>
        <v>0</v>
      </c>
      <c r="Q586" s="61">
        <f t="shared" si="63"/>
        <v>4885.9775757026309</v>
      </c>
      <c r="R586" s="61">
        <f t="shared" si="69"/>
        <v>-1569.4144727921866</v>
      </c>
      <c r="S586" s="62">
        <f t="shared" si="64"/>
        <v>3.1132487054295219</v>
      </c>
      <c r="T586" s="59"/>
      <c r="U586" s="59"/>
      <c r="V586" s="59"/>
    </row>
    <row r="587" spans="1:22" x14ac:dyDescent="0.4">
      <c r="G587" s="59"/>
      <c r="H587" s="74">
        <v>40700</v>
      </c>
      <c r="I587" s="75">
        <v>2221.09008789062</v>
      </c>
      <c r="J587" s="70">
        <v>2.47735142707824</v>
      </c>
      <c r="K587" s="76">
        <f t="shared" si="65"/>
        <v>139.45008327007201</v>
      </c>
      <c r="L587" s="59"/>
      <c r="M587" s="74">
        <v>40700</v>
      </c>
      <c r="N587" s="77">
        <f t="shared" si="67"/>
        <v>4734.1747345061985</v>
      </c>
      <c r="O587" s="77">
        <f t="shared" si="68"/>
        <v>0</v>
      </c>
      <c r="P587" s="77">
        <f t="shared" si="66"/>
        <v>0</v>
      </c>
      <c r="Q587" s="61">
        <f t="shared" si="63"/>
        <v>4734.1747345061985</v>
      </c>
      <c r="R587" s="61">
        <f t="shared" si="69"/>
        <v>-1571.2263807759123</v>
      </c>
      <c r="S587" s="62">
        <f t="shared" si="64"/>
        <v>3.0130443279397716</v>
      </c>
      <c r="T587" s="59"/>
      <c r="U587" s="59"/>
      <c r="V587" s="59"/>
    </row>
    <row r="588" spans="1:22" x14ac:dyDescent="0.4">
      <c r="G588" s="59"/>
      <c r="H588" s="74">
        <v>40707</v>
      </c>
      <c r="I588" s="75">
        <v>2192.9599609375</v>
      </c>
      <c r="J588" s="70">
        <v>2.40946245193481</v>
      </c>
      <c r="K588" s="76">
        <f t="shared" si="65"/>
        <v>139.52937460086636</v>
      </c>
      <c r="L588" s="59"/>
      <c r="M588" s="74">
        <v>40707</v>
      </c>
      <c r="N588" s="77">
        <f t="shared" si="67"/>
        <v>4674.2163667542682</v>
      </c>
      <c r="O588" s="77">
        <f t="shared" si="68"/>
        <v>0</v>
      </c>
      <c r="P588" s="77">
        <f t="shared" si="66"/>
        <v>0</v>
      </c>
      <c r="Q588" s="61">
        <f t="shared" si="63"/>
        <v>4674.2163667542682</v>
      </c>
      <c r="R588" s="61">
        <f t="shared" si="69"/>
        <v>-1573.0403806293118</v>
      </c>
      <c r="S588" s="62">
        <f t="shared" si="64"/>
        <v>2.9714535140441196</v>
      </c>
      <c r="T588" s="59"/>
      <c r="U588" s="59"/>
      <c r="V588" s="59"/>
    </row>
    <row r="589" spans="1:22" ht="17.5" customHeight="1" x14ac:dyDescent="0.4">
      <c r="A589" s="4"/>
      <c r="G589" s="64"/>
      <c r="H589" s="74">
        <v>40714</v>
      </c>
      <c r="I589" s="75">
        <v>2217.06005859375</v>
      </c>
      <c r="J589" s="70">
        <v>2.4602258205413801</v>
      </c>
      <c r="K589" s="76">
        <f t="shared" si="65"/>
        <v>139.60871101671904</v>
      </c>
      <c r="L589" s="76"/>
      <c r="M589" s="74">
        <v>40714</v>
      </c>
      <c r="N589" s="77">
        <f t="shared" si="67"/>
        <v>4725.5848700155229</v>
      </c>
      <c r="O589" s="77">
        <f t="shared" si="68"/>
        <v>0</v>
      </c>
      <c r="P589" s="77">
        <f t="shared" si="66"/>
        <v>0</v>
      </c>
      <c r="Q589" s="61">
        <f t="shared" si="63"/>
        <v>4725.5848700155229</v>
      </c>
      <c r="R589" s="61">
        <f t="shared" si="69"/>
        <v>-1574.8564747674741</v>
      </c>
      <c r="S589" s="62">
        <f t="shared" si="64"/>
        <v>3.0006447861944059</v>
      </c>
      <c r="T589" s="59"/>
      <c r="U589" s="59"/>
      <c r="V589" s="59"/>
    </row>
    <row r="590" spans="1:22" ht="17.5" customHeight="1" x14ac:dyDescent="0.4">
      <c r="G590" s="64"/>
      <c r="H590" s="74">
        <v>40721</v>
      </c>
      <c r="I590" s="75">
        <v>2361.38989257812</v>
      </c>
      <c r="J590" s="70">
        <v>2.7871348857879599</v>
      </c>
      <c r="K590" s="76">
        <f t="shared" si="65"/>
        <v>139.68809254326544</v>
      </c>
      <c r="L590" s="59"/>
      <c r="M590" s="74">
        <v>40721</v>
      </c>
      <c r="N590" s="77">
        <f t="shared" si="67"/>
        <v>5033.218791399232</v>
      </c>
      <c r="O590" s="77">
        <f t="shared" si="68"/>
        <v>0</v>
      </c>
      <c r="P590" s="77">
        <f t="shared" si="66"/>
        <v>0</v>
      </c>
      <c r="Q590" s="61">
        <f t="shared" si="63"/>
        <v>5033.218791399232</v>
      </c>
      <c r="R590" s="61">
        <f t="shared" si="69"/>
        <v>-1576.6746656082762</v>
      </c>
      <c r="S590" s="62">
        <f t="shared" si="64"/>
        <v>3.1923001626067427</v>
      </c>
      <c r="T590" s="59"/>
      <c r="U590" s="59"/>
      <c r="V590" s="59"/>
    </row>
    <row r="591" spans="1:22" x14ac:dyDescent="0.4">
      <c r="G591" s="64"/>
      <c r="H591" s="74">
        <v>40728</v>
      </c>
      <c r="I591" s="75">
        <v>2405.88989257812</v>
      </c>
      <c r="J591" s="70">
        <v>2.8932507038116402</v>
      </c>
      <c r="K591" s="76">
        <f t="shared" si="65"/>
        <v>139.76751920615547</v>
      </c>
      <c r="L591" s="59"/>
      <c r="M591" s="74">
        <v>40728</v>
      </c>
      <c r="N591" s="77">
        <f t="shared" si="67"/>
        <v>5128.068962868685</v>
      </c>
      <c r="O591" s="77">
        <f t="shared" si="68"/>
        <v>0</v>
      </c>
      <c r="P591" s="77">
        <f t="shared" si="66"/>
        <v>0</v>
      </c>
      <c r="Q591" s="61">
        <f t="shared" si="63"/>
        <v>5128.068962868685</v>
      </c>
      <c r="R591" s="61">
        <f t="shared" si="69"/>
        <v>-1578.4949555723867</v>
      </c>
      <c r="S591" s="62">
        <f t="shared" si="64"/>
        <v>3.2487078560280653</v>
      </c>
      <c r="T591" s="59"/>
      <c r="U591" s="59"/>
      <c r="V591" s="59"/>
    </row>
    <row r="592" spans="1:22" x14ac:dyDescent="0.4">
      <c r="G592" s="64"/>
      <c r="H592" s="74">
        <v>40735</v>
      </c>
      <c r="I592" s="75">
        <v>2356.669921875</v>
      </c>
      <c r="J592" s="70">
        <v>2.7767374515533398</v>
      </c>
      <c r="K592" s="76">
        <f t="shared" si="65"/>
        <v>139.84699103105368</v>
      </c>
      <c r="L592" s="59"/>
      <c r="M592" s="74">
        <v>40735</v>
      </c>
      <c r="N592" s="77">
        <f t="shared" si="67"/>
        <v>5023.1583412751488</v>
      </c>
      <c r="O592" s="77">
        <f t="shared" si="68"/>
        <v>0</v>
      </c>
      <c r="P592" s="77">
        <f t="shared" si="66"/>
        <v>0</v>
      </c>
      <c r="Q592" s="61">
        <f t="shared" si="63"/>
        <v>5023.1583412751488</v>
      </c>
      <c r="R592" s="61">
        <f t="shared" si="69"/>
        <v>-1580.3173470832689</v>
      </c>
      <c r="S592" s="62">
        <f t="shared" si="64"/>
        <v>3.1785757149006808</v>
      </c>
      <c r="T592" s="59"/>
      <c r="U592" s="59"/>
      <c r="V592" s="59"/>
    </row>
    <row r="593" spans="2:22" x14ac:dyDescent="0.4">
      <c r="G593" s="64"/>
      <c r="H593" s="74">
        <v>40742</v>
      </c>
      <c r="I593" s="75">
        <v>2429.5</v>
      </c>
      <c r="J593" s="70">
        <v>2.94584965705871</v>
      </c>
      <c r="K593" s="76">
        <f t="shared" si="65"/>
        <v>139.92650804363919</v>
      </c>
      <c r="L593" s="59"/>
      <c r="M593" s="74">
        <v>40742</v>
      </c>
      <c r="N593" s="77">
        <f t="shared" si="67"/>
        <v>5178.3930693266057</v>
      </c>
      <c r="O593" s="77">
        <f t="shared" si="68"/>
        <v>0</v>
      </c>
      <c r="P593" s="77">
        <f t="shared" si="66"/>
        <v>0</v>
      </c>
      <c r="Q593" s="61">
        <f t="shared" si="63"/>
        <v>5178.3930693266057</v>
      </c>
      <c r="R593" s="61">
        <f t="shared" si="69"/>
        <v>-1582.1418425671839</v>
      </c>
      <c r="S593" s="62">
        <f t="shared" si="64"/>
        <v>3.2730270636949612</v>
      </c>
      <c r="T593" s="59"/>
      <c r="U593" s="59"/>
      <c r="V593" s="59"/>
    </row>
    <row r="594" spans="2:22" x14ac:dyDescent="0.4">
      <c r="G594" s="64"/>
      <c r="H594" s="74">
        <v>40749</v>
      </c>
      <c r="I594" s="75">
        <v>2362.81005859375</v>
      </c>
      <c r="J594" s="70">
        <v>2.7862176895141602</v>
      </c>
      <c r="K594" s="76">
        <f t="shared" si="65"/>
        <v>140.00607026960574</v>
      </c>
      <c r="L594" s="59"/>
      <c r="M594" s="74">
        <v>40749</v>
      </c>
      <c r="N594" s="77">
        <f t="shared" si="67"/>
        <v>5036.2458248845714</v>
      </c>
      <c r="O594" s="77">
        <f t="shared" si="68"/>
        <v>0</v>
      </c>
      <c r="P594" s="77">
        <f t="shared" si="66"/>
        <v>0</v>
      </c>
      <c r="Q594" s="61">
        <f t="shared" si="63"/>
        <v>5036.2458248845714</v>
      </c>
      <c r="R594" s="61">
        <f t="shared" si="69"/>
        <v>-1583.968444453194</v>
      </c>
      <c r="S594" s="62">
        <f t="shared" si="64"/>
        <v>3.1795114621889753</v>
      </c>
      <c r="T594" s="59"/>
      <c r="U594" s="59"/>
      <c r="V594" s="59"/>
    </row>
    <row r="595" spans="2:22" x14ac:dyDescent="0.4">
      <c r="G595" s="64"/>
      <c r="H595" s="74">
        <v>40756</v>
      </c>
      <c r="I595" s="75">
        <v>2194.3798828125</v>
      </c>
      <c r="J595" s="70">
        <v>2.3923368453979399</v>
      </c>
      <c r="K595" s="76">
        <f t="shared" si="65"/>
        <v>140.08567773466163</v>
      </c>
      <c r="L595" s="59"/>
      <c r="M595" s="74">
        <v>40756</v>
      </c>
      <c r="N595" s="77">
        <f t="shared" si="67"/>
        <v>4677.2428798625142</v>
      </c>
      <c r="O595" s="77">
        <f t="shared" si="68"/>
        <v>0</v>
      </c>
      <c r="P595" s="77">
        <f t="shared" si="66"/>
        <v>0</v>
      </c>
      <c r="Q595" s="61">
        <f t="shared" si="63"/>
        <v>4677.2428798625142</v>
      </c>
      <c r="R595" s="61">
        <f t="shared" si="69"/>
        <v>-1585.7971551731659</v>
      </c>
      <c r="S595" s="62">
        <f t="shared" si="64"/>
        <v>2.9494584881833568</v>
      </c>
      <c r="T595" s="59"/>
      <c r="U595" s="59"/>
      <c r="V595" s="59"/>
    </row>
    <row r="596" spans="2:22" x14ac:dyDescent="0.4">
      <c r="E596" s="4"/>
      <c r="F596" s="4"/>
      <c r="G596" s="64"/>
      <c r="H596" s="74">
        <v>40763</v>
      </c>
      <c r="I596" s="75">
        <v>2182.05004882812</v>
      </c>
      <c r="J596" s="70">
        <v>2.3434073925018302</v>
      </c>
      <c r="K596" s="76">
        <f t="shared" si="65"/>
        <v>140.16533046452983</v>
      </c>
      <c r="L596" s="59"/>
      <c r="M596" s="74">
        <v>40763</v>
      </c>
      <c r="N596" s="77">
        <f t="shared" si="67"/>
        <v>4650.9622760960347</v>
      </c>
      <c r="O596" s="77">
        <f t="shared" si="68"/>
        <v>0</v>
      </c>
      <c r="P596" s="77">
        <f t="shared" si="66"/>
        <v>0</v>
      </c>
      <c r="Q596" s="61">
        <f t="shared" si="63"/>
        <v>4650.9622760960347</v>
      </c>
      <c r="R596" s="61">
        <f t="shared" si="69"/>
        <v>-1587.627977161774</v>
      </c>
      <c r="S596" s="62">
        <f t="shared" si="64"/>
        <v>2.9295038529181308</v>
      </c>
      <c r="T596" s="59"/>
      <c r="U596" s="59"/>
      <c r="V596" s="59"/>
    </row>
    <row r="597" spans="2:22" ht="17.5" customHeight="1" thickBot="1" x14ac:dyDescent="0.45">
      <c r="B597" s="27"/>
      <c r="C597" s="4"/>
      <c r="D597" s="4"/>
      <c r="G597" s="65" t="s">
        <v>45</v>
      </c>
      <c r="H597" s="79">
        <v>40770</v>
      </c>
      <c r="I597" s="80">
        <v>2038.21997070312</v>
      </c>
      <c r="J597" s="70">
        <v>2.03973960876464</v>
      </c>
      <c r="K597" s="76">
        <f t="shared" si="65"/>
        <v>140.24502848494791</v>
      </c>
      <c r="L597" s="59"/>
      <c r="M597" s="79">
        <v>40770</v>
      </c>
      <c r="N597" s="77">
        <f t="shared" si="67"/>
        <v>4344.3935665989347</v>
      </c>
      <c r="O597" s="77">
        <f t="shared" si="68"/>
        <v>0</v>
      </c>
      <c r="P597" s="77">
        <f t="shared" si="66"/>
        <v>0</v>
      </c>
      <c r="Q597" s="61">
        <f t="shared" si="63"/>
        <v>4344.3935665989347</v>
      </c>
      <c r="R597" s="61">
        <f t="shared" si="69"/>
        <v>-1589.4609128565032</v>
      </c>
      <c r="S597" s="62">
        <f t="shared" si="64"/>
        <v>2.7332497021215816</v>
      </c>
      <c r="T597" s="59"/>
      <c r="U597" s="59"/>
      <c r="V597" s="59"/>
    </row>
    <row r="598" spans="2:22" ht="17.5" customHeight="1" thickBot="1" x14ac:dyDescent="0.45">
      <c r="G598" s="66" t="s">
        <v>47</v>
      </c>
      <c r="H598" s="90">
        <v>40777</v>
      </c>
      <c r="I598" s="91">
        <v>2161.96997070312</v>
      </c>
      <c r="J598" s="70">
        <v>2.2895848751068102</v>
      </c>
      <c r="K598" s="76">
        <f t="shared" si="65"/>
        <v>140.32477182166809</v>
      </c>
      <c r="L598" s="59"/>
      <c r="M598" s="90">
        <v>40777</v>
      </c>
      <c r="N598" s="77">
        <f t="shared" si="67"/>
        <v>4608.162301865108</v>
      </c>
      <c r="O598" s="77">
        <f t="shared" si="68"/>
        <v>0</v>
      </c>
      <c r="P598" s="77">
        <f t="shared" si="66"/>
        <v>0</v>
      </c>
      <c r="Q598" s="61">
        <f t="shared" si="63"/>
        <v>4608.162301865108</v>
      </c>
      <c r="R598" s="61">
        <f t="shared" si="69"/>
        <v>-1591.2959646976531</v>
      </c>
      <c r="S598" s="62">
        <f t="shared" si="64"/>
        <v>2.8958549535068174</v>
      </c>
      <c r="T598" s="59"/>
      <c r="U598" s="59"/>
      <c r="V598" s="59"/>
    </row>
    <row r="599" spans="2:22" x14ac:dyDescent="0.4">
      <c r="G599" s="64"/>
      <c r="H599" s="74">
        <v>40784</v>
      </c>
      <c r="I599" s="75">
        <v>2167.830078125</v>
      </c>
      <c r="J599" s="70">
        <v>2.3012061119079501</v>
      </c>
      <c r="K599" s="76">
        <f t="shared" si="65"/>
        <v>140.40456050045722</v>
      </c>
      <c r="L599" s="59"/>
      <c r="M599" s="74">
        <v>40784</v>
      </c>
      <c r="N599" s="77">
        <f t="shared" si="67"/>
        <v>4620.6529129616183</v>
      </c>
      <c r="O599" s="77">
        <f t="shared" si="68"/>
        <v>0</v>
      </c>
      <c r="P599" s="77">
        <f t="shared" si="66"/>
        <v>0</v>
      </c>
      <c r="Q599" s="61">
        <f t="shared" si="63"/>
        <v>4620.6529129616183</v>
      </c>
      <c r="R599" s="61">
        <f t="shared" si="69"/>
        <v>-1593.13313512834</v>
      </c>
      <c r="S599" s="62">
        <f t="shared" si="64"/>
        <v>2.9003557901577302</v>
      </c>
      <c r="T599" s="59"/>
      <c r="U599" s="59"/>
      <c r="V599" s="59"/>
    </row>
    <row r="600" spans="2:22" x14ac:dyDescent="0.4">
      <c r="G600" s="64"/>
      <c r="H600" s="74">
        <v>40791</v>
      </c>
      <c r="I600" s="75">
        <v>2163.65991210937</v>
      </c>
      <c r="J600" s="70">
        <v>2.2889740467071502</v>
      </c>
      <c r="K600" s="76">
        <f t="shared" si="65"/>
        <v>140.4843945470968</v>
      </c>
      <c r="L600" s="59"/>
      <c r="M600" s="74">
        <v>40791</v>
      </c>
      <c r="N600" s="77">
        <f t="shared" si="67"/>
        <v>4611.7643520259198</v>
      </c>
      <c r="O600" s="77">
        <f t="shared" si="68"/>
        <v>0</v>
      </c>
      <c r="P600" s="77">
        <f t="shared" si="66"/>
        <v>0</v>
      </c>
      <c r="Q600" s="61">
        <f t="shared" si="63"/>
        <v>4611.7643520259198</v>
      </c>
      <c r="R600" s="61">
        <f t="shared" si="69"/>
        <v>-1594.9724265945013</v>
      </c>
      <c r="S600" s="62">
        <f t="shared" si="64"/>
        <v>2.8914382939350927</v>
      </c>
      <c r="T600" s="59"/>
      <c r="U600" s="59"/>
      <c r="V600" s="59"/>
    </row>
    <row r="601" spans="2:22" x14ac:dyDescent="0.4">
      <c r="G601" s="64"/>
      <c r="H601" s="74">
        <v>40798</v>
      </c>
      <c r="I601" s="75">
        <v>2306.09008789062</v>
      </c>
      <c r="J601" s="70">
        <v>2.5960049629211399</v>
      </c>
      <c r="K601" s="76">
        <f t="shared" si="65"/>
        <v>140.56427398738299</v>
      </c>
      <c r="L601" s="59"/>
      <c r="M601" s="74">
        <v>40798</v>
      </c>
      <c r="N601" s="77">
        <f t="shared" si="67"/>
        <v>4915.3492193354878</v>
      </c>
      <c r="O601" s="77">
        <f t="shared" si="68"/>
        <v>0</v>
      </c>
      <c r="P601" s="77">
        <f t="shared" si="66"/>
        <v>0</v>
      </c>
      <c r="Q601" s="61">
        <f t="shared" si="63"/>
        <v>4915.3492193354878</v>
      </c>
      <c r="R601" s="61">
        <f t="shared" si="69"/>
        <v>-1596.8138415448982</v>
      </c>
      <c r="S601" s="62">
        <f t="shared" si="64"/>
        <v>3.0782230786401166</v>
      </c>
      <c r="T601" s="59"/>
      <c r="U601" s="59"/>
      <c r="V601" s="59"/>
    </row>
    <row r="602" spans="2:22" x14ac:dyDescent="0.4">
      <c r="G602" s="64"/>
      <c r="H602" s="74">
        <v>40805</v>
      </c>
      <c r="I602" s="75">
        <v>2206.86010742187</v>
      </c>
      <c r="J602" s="70">
        <v>2.3758232593536301</v>
      </c>
      <c r="K602" s="76">
        <f t="shared" si="65"/>
        <v>140.64419884712663</v>
      </c>
      <c r="L602" s="59"/>
      <c r="M602" s="74">
        <v>40805</v>
      </c>
      <c r="N602" s="77">
        <f t="shared" si="67"/>
        <v>4703.8440359114129</v>
      </c>
      <c r="O602" s="77">
        <f t="shared" si="68"/>
        <v>0</v>
      </c>
      <c r="P602" s="77">
        <f t="shared" si="66"/>
        <v>0</v>
      </c>
      <c r="Q602" s="61">
        <f t="shared" si="63"/>
        <v>4703.8440359114129</v>
      </c>
      <c r="R602" s="61">
        <f t="shared" si="69"/>
        <v>-1598.6573824311188</v>
      </c>
      <c r="S602" s="62">
        <f t="shared" si="64"/>
        <v>2.9423715722990988</v>
      </c>
      <c r="T602" s="59"/>
      <c r="U602" s="59"/>
      <c r="V602" s="59"/>
    </row>
    <row r="603" spans="2:22" x14ac:dyDescent="0.4">
      <c r="G603" s="64"/>
      <c r="H603" s="74">
        <v>40812</v>
      </c>
      <c r="I603" s="75">
        <v>2139.17993164062</v>
      </c>
      <c r="J603" s="70">
        <v>2.2308697700500399</v>
      </c>
      <c r="K603" s="76">
        <f t="shared" si="65"/>
        <v>140.72416915215325</v>
      </c>
      <c r="L603" s="59"/>
      <c r="M603" s="74">
        <v>40812</v>
      </c>
      <c r="N603" s="77">
        <f t="shared" si="67"/>
        <v>4559.5861420252504</v>
      </c>
      <c r="O603" s="77">
        <f t="shared" si="68"/>
        <v>0</v>
      </c>
      <c r="P603" s="77">
        <f t="shared" si="66"/>
        <v>0</v>
      </c>
      <c r="Q603" s="61">
        <f t="shared" si="63"/>
        <v>4559.5861420252504</v>
      </c>
      <c r="R603" s="61">
        <f t="shared" si="69"/>
        <v>-1600.5030517075818</v>
      </c>
      <c r="S603" s="62">
        <f t="shared" si="64"/>
        <v>2.8488456408506146</v>
      </c>
      <c r="T603" s="59"/>
      <c r="U603" s="59"/>
      <c r="V603" s="59"/>
    </row>
    <row r="604" spans="2:22" x14ac:dyDescent="0.4">
      <c r="G604" s="64"/>
      <c r="H604" s="74">
        <v>40819</v>
      </c>
      <c r="I604" s="75">
        <v>2202.76000976562</v>
      </c>
      <c r="J604" s="70">
        <v>2.3605332374572701</v>
      </c>
      <c r="K604" s="76">
        <f t="shared" si="65"/>
        <v>140.80418492830302</v>
      </c>
      <c r="L604" s="59"/>
      <c r="M604" s="74">
        <v>40819</v>
      </c>
      <c r="N604" s="77">
        <f t="shared" si="67"/>
        <v>4695.1048231982259</v>
      </c>
      <c r="O604" s="77">
        <f t="shared" si="68"/>
        <v>0</v>
      </c>
      <c r="P604" s="77">
        <f t="shared" si="66"/>
        <v>0</v>
      </c>
      <c r="Q604" s="61">
        <f t="shared" si="63"/>
        <v>4695.1048231982259</v>
      </c>
      <c r="R604" s="61">
        <f t="shared" si="69"/>
        <v>-1602.3508518315393</v>
      </c>
      <c r="S604" s="62">
        <f t="shared" si="64"/>
        <v>2.9301353182616454</v>
      </c>
      <c r="T604" s="59"/>
      <c r="U604" s="59"/>
      <c r="V604" s="59"/>
    </row>
    <row r="605" spans="2:22" x14ac:dyDescent="0.4">
      <c r="G605" s="59"/>
      <c r="H605" s="74">
        <v>40826</v>
      </c>
      <c r="I605" s="75">
        <v>2371.93994140625</v>
      </c>
      <c r="J605" s="70">
        <v>2.7262794971465998</v>
      </c>
      <c r="K605" s="76">
        <f t="shared" si="65"/>
        <v>140.88424620143081</v>
      </c>
      <c r="L605" s="59"/>
      <c r="M605" s="74">
        <v>40826</v>
      </c>
      <c r="N605" s="77">
        <f t="shared" si="67"/>
        <v>5055.705846238764</v>
      </c>
      <c r="O605" s="77">
        <f t="shared" si="68"/>
        <v>0</v>
      </c>
      <c r="P605" s="77">
        <f t="shared" si="66"/>
        <v>0</v>
      </c>
      <c r="Q605" s="61">
        <f t="shared" si="63"/>
        <v>5055.705846238764</v>
      </c>
      <c r="R605" s="61">
        <f t="shared" si="69"/>
        <v>-1604.2007852630807</v>
      </c>
      <c r="S605" s="62">
        <f t="shared" si="64"/>
        <v>3.1515418099048333</v>
      </c>
      <c r="T605" s="59"/>
      <c r="U605" s="59"/>
      <c r="V605" s="59"/>
    </row>
    <row r="606" spans="2:22" x14ac:dyDescent="0.4">
      <c r="G606" s="59"/>
      <c r="H606" s="74">
        <v>40833</v>
      </c>
      <c r="I606" s="75">
        <v>2335.92993164062</v>
      </c>
      <c r="J606" s="70">
        <v>2.6434047222137398</v>
      </c>
      <c r="K606" s="76">
        <f t="shared" si="65"/>
        <v>140.96435299740622</v>
      </c>
      <c r="L606" s="59"/>
      <c r="M606" s="74">
        <v>40833</v>
      </c>
      <c r="N606" s="77">
        <f t="shared" si="67"/>
        <v>4978.9517877918724</v>
      </c>
      <c r="O606" s="77">
        <f t="shared" si="68"/>
        <v>0</v>
      </c>
      <c r="P606" s="77">
        <f t="shared" si="66"/>
        <v>0</v>
      </c>
      <c r="Q606" s="61">
        <f t="shared" si="63"/>
        <v>4978.9517877918724</v>
      </c>
      <c r="R606" s="61">
        <f t="shared" si="69"/>
        <v>-1606.0528544651352</v>
      </c>
      <c r="S606" s="62">
        <f t="shared" si="64"/>
        <v>3.1001170191562695</v>
      </c>
      <c r="T606" s="59"/>
      <c r="U606" s="59"/>
      <c r="V606" s="59"/>
    </row>
    <row r="607" spans="2:22" x14ac:dyDescent="0.4">
      <c r="G607" s="59"/>
      <c r="H607" s="74">
        <v>40840</v>
      </c>
      <c r="I607" s="75">
        <v>2401.2900390625</v>
      </c>
      <c r="J607" s="70">
        <v>2.7914154529571502</v>
      </c>
      <c r="K607" s="76">
        <f t="shared" si="65"/>
        <v>141.04450534211355</v>
      </c>
      <c r="L607" s="59"/>
      <c r="M607" s="74">
        <v>40840</v>
      </c>
      <c r="N607" s="77">
        <f t="shared" si="67"/>
        <v>5118.264538268887</v>
      </c>
      <c r="O607" s="77">
        <f t="shared" si="68"/>
        <v>0</v>
      </c>
      <c r="P607" s="77">
        <f t="shared" si="66"/>
        <v>0</v>
      </c>
      <c r="Q607" s="61">
        <f t="shared" si="63"/>
        <v>5118.264538268887</v>
      </c>
      <c r="R607" s="61">
        <f t="shared" si="69"/>
        <v>-1607.9070619034758</v>
      </c>
      <c r="S607" s="62">
        <f t="shared" si="64"/>
        <v>3.183184314278571</v>
      </c>
      <c r="T607" s="59"/>
      <c r="U607" s="59"/>
      <c r="V607" s="59"/>
    </row>
    <row r="608" spans="2:22" x14ac:dyDescent="0.4">
      <c r="G608" s="59"/>
      <c r="H608" s="74">
        <v>40847</v>
      </c>
      <c r="I608" s="75">
        <v>2356.32006835937</v>
      </c>
      <c r="J608" s="70">
        <v>2.68071365356445</v>
      </c>
      <c r="K608" s="76">
        <f t="shared" si="65"/>
        <v>141.1247032614518</v>
      </c>
      <c r="L608" s="59"/>
      <c r="M608" s="74">
        <v>40847</v>
      </c>
      <c r="N608" s="77">
        <f t="shared" si="67"/>
        <v>5022.4126409167948</v>
      </c>
      <c r="O608" s="77">
        <f t="shared" si="68"/>
        <v>0</v>
      </c>
      <c r="P608" s="77">
        <f t="shared" si="66"/>
        <v>0</v>
      </c>
      <c r="Q608" s="61">
        <f t="shared" si="63"/>
        <v>5022.4126409167948</v>
      </c>
      <c r="R608" s="61">
        <f t="shared" si="69"/>
        <v>-1609.7634100467221</v>
      </c>
      <c r="S608" s="62">
        <f t="shared" si="64"/>
        <v>3.1199694374784075</v>
      </c>
      <c r="T608" s="59"/>
      <c r="U608" s="59"/>
      <c r="V608" s="59"/>
    </row>
    <row r="609" spans="7:22" x14ac:dyDescent="0.4">
      <c r="G609" s="59"/>
      <c r="H609" s="74">
        <v>40854</v>
      </c>
      <c r="I609" s="75">
        <v>2355.78002929687</v>
      </c>
      <c r="J609" s="70">
        <v>2.6773507595062198</v>
      </c>
      <c r="K609" s="76">
        <f t="shared" si="65"/>
        <v>141.20494678133474</v>
      </c>
      <c r="L609" s="59"/>
      <c r="M609" s="74">
        <v>40854</v>
      </c>
      <c r="N609" s="77">
        <f t="shared" si="67"/>
        <v>5021.2615668116632</v>
      </c>
      <c r="O609" s="77">
        <f t="shared" si="68"/>
        <v>0</v>
      </c>
      <c r="P609" s="77">
        <f t="shared" si="66"/>
        <v>0</v>
      </c>
      <c r="Q609" s="61">
        <f t="shared" si="63"/>
        <v>5021.2615668116632</v>
      </c>
      <c r="R609" s="61">
        <f t="shared" si="69"/>
        <v>-1611.6219013663438</v>
      </c>
      <c r="S609" s="62">
        <f t="shared" si="64"/>
        <v>3.1156573154997487</v>
      </c>
      <c r="T609" s="59"/>
      <c r="U609" s="59"/>
      <c r="V609" s="59"/>
    </row>
    <row r="610" spans="7:22" x14ac:dyDescent="0.4">
      <c r="G610" s="59"/>
      <c r="H610" s="74">
        <v>40861</v>
      </c>
      <c r="I610" s="75">
        <v>2253.94995117187</v>
      </c>
      <c r="J610" s="70">
        <v>2.4544157981872501</v>
      </c>
      <c r="K610" s="76">
        <f t="shared" si="65"/>
        <v>141.28523592769082</v>
      </c>
      <c r="L610" s="59"/>
      <c r="M610" s="74">
        <v>40861</v>
      </c>
      <c r="N610" s="77">
        <f t="shared" si="67"/>
        <v>4804.2143674655072</v>
      </c>
      <c r="O610" s="77">
        <f t="shared" si="68"/>
        <v>0</v>
      </c>
      <c r="P610" s="77">
        <f t="shared" si="66"/>
        <v>0</v>
      </c>
      <c r="Q610" s="61">
        <f t="shared" si="63"/>
        <v>4804.2143674655072</v>
      </c>
      <c r="R610" s="61">
        <f t="shared" si="69"/>
        <v>-1613.482538336664</v>
      </c>
      <c r="S610" s="62">
        <f t="shared" si="64"/>
        <v>2.9775434523252806</v>
      </c>
      <c r="T610" s="59"/>
      <c r="U610" s="59"/>
      <c r="V610" s="59"/>
    </row>
    <row r="611" spans="7:22" x14ac:dyDescent="0.4">
      <c r="G611" s="59"/>
      <c r="H611" s="74">
        <v>40868</v>
      </c>
      <c r="I611" s="75">
        <v>2150.8798828125</v>
      </c>
      <c r="J611" s="70">
        <v>2.2333164215087802</v>
      </c>
      <c r="K611" s="76">
        <f t="shared" si="65"/>
        <v>141.36557072646326</v>
      </c>
      <c r="L611" s="59"/>
      <c r="M611" s="74">
        <v>40868</v>
      </c>
      <c r="N611" s="77">
        <f t="shared" si="67"/>
        <v>4584.5241729204645</v>
      </c>
      <c r="O611" s="77">
        <f t="shared" si="68"/>
        <v>0</v>
      </c>
      <c r="P611" s="77">
        <f t="shared" si="66"/>
        <v>0</v>
      </c>
      <c r="Q611" s="61">
        <f t="shared" si="63"/>
        <v>4584.5241729204645</v>
      </c>
      <c r="R611" s="61">
        <f t="shared" si="69"/>
        <v>-1615.3453234348624</v>
      </c>
      <c r="S611" s="62">
        <f t="shared" si="64"/>
        <v>2.8381078066774941</v>
      </c>
      <c r="T611" s="59"/>
      <c r="U611" s="59"/>
      <c r="V611" s="59"/>
    </row>
    <row r="612" spans="7:22" x14ac:dyDescent="0.4">
      <c r="G612" s="59"/>
      <c r="H612" s="74">
        <v>40875</v>
      </c>
      <c r="I612" s="75">
        <v>2302.0400390625</v>
      </c>
      <c r="J612" s="70">
        <v>2.54921555519104</v>
      </c>
      <c r="K612" s="76">
        <f t="shared" si="65"/>
        <v>141.44595120361004</v>
      </c>
      <c r="L612" s="59"/>
      <c r="M612" s="74">
        <v>40875</v>
      </c>
      <c r="N612" s="77">
        <f t="shared" si="67"/>
        <v>4906.7166839240981</v>
      </c>
      <c r="O612" s="77">
        <f t="shared" si="68"/>
        <v>0</v>
      </c>
      <c r="P612" s="77">
        <f t="shared" si="66"/>
        <v>0</v>
      </c>
      <c r="Q612" s="61">
        <f t="shared" si="63"/>
        <v>4906.7166839240981</v>
      </c>
      <c r="R612" s="61">
        <f t="shared" si="69"/>
        <v>-1617.2102591409785</v>
      </c>
      <c r="S612" s="62">
        <f t="shared" si="64"/>
        <v>3.0340623033954923</v>
      </c>
      <c r="T612" s="59"/>
      <c r="U612" s="59"/>
      <c r="V612" s="59"/>
    </row>
    <row r="613" spans="7:22" x14ac:dyDescent="0.4">
      <c r="G613" s="59"/>
      <c r="H613" s="74">
        <v>40882</v>
      </c>
      <c r="I613" s="75">
        <v>2318.67993164062</v>
      </c>
      <c r="J613" s="70">
        <v>2.5880546569824201</v>
      </c>
      <c r="K613" s="76">
        <f t="shared" si="65"/>
        <v>141.52637738510384</v>
      </c>
      <c r="L613" s="59"/>
      <c r="M613" s="74">
        <v>40882</v>
      </c>
      <c r="N613" s="77">
        <f t="shared" si="67"/>
        <v>4942.1840246941638</v>
      </c>
      <c r="O613" s="77">
        <f t="shared" si="68"/>
        <v>0</v>
      </c>
      <c r="P613" s="77">
        <f t="shared" si="66"/>
        <v>0</v>
      </c>
      <c r="Q613" s="61">
        <f t="shared" si="63"/>
        <v>4942.1840246941638</v>
      </c>
      <c r="R613" s="61">
        <f t="shared" si="69"/>
        <v>-1619.077347937915</v>
      </c>
      <c r="S613" s="62">
        <f t="shared" si="64"/>
        <v>3.0524693776913221</v>
      </c>
      <c r="T613" s="59"/>
      <c r="U613" s="59"/>
      <c r="V613" s="59"/>
    </row>
    <row r="614" spans="7:22" x14ac:dyDescent="0.4">
      <c r="G614" s="59"/>
      <c r="H614" s="74">
        <v>40889</v>
      </c>
      <c r="I614" s="75">
        <v>2238.17993164062</v>
      </c>
      <c r="J614" s="70">
        <v>2.4051809310913002</v>
      </c>
      <c r="K614" s="76">
        <f t="shared" si="65"/>
        <v>141.60684929693221</v>
      </c>
      <c r="L614" s="59"/>
      <c r="M614" s="74">
        <v>40889</v>
      </c>
      <c r="N614" s="77">
        <f t="shared" si="67"/>
        <v>4770.6011302381885</v>
      </c>
      <c r="O614" s="77">
        <f t="shared" si="68"/>
        <v>0</v>
      </c>
      <c r="P614" s="77">
        <f t="shared" si="66"/>
        <v>0</v>
      </c>
      <c r="Q614" s="61">
        <f t="shared" si="63"/>
        <v>4770.6011302381885</v>
      </c>
      <c r="R614" s="61">
        <f t="shared" si="69"/>
        <v>-1620.9465923114415</v>
      </c>
      <c r="S614" s="62">
        <f t="shared" si="64"/>
        <v>2.9430958138080259</v>
      </c>
      <c r="T614" s="59"/>
      <c r="U614" s="59"/>
      <c r="V614" s="59"/>
    </row>
    <row r="615" spans="7:22" x14ac:dyDescent="0.4">
      <c r="G615" s="59"/>
      <c r="H615" s="74">
        <v>40896</v>
      </c>
      <c r="I615" s="75">
        <v>2287.57006835937</v>
      </c>
      <c r="J615" s="70">
        <v>2.5119071006774898</v>
      </c>
      <c r="K615" s="76">
        <f t="shared" si="65"/>
        <v>141.6873669650974</v>
      </c>
      <c r="L615" s="59"/>
      <c r="M615" s="74">
        <v>40896</v>
      </c>
      <c r="N615" s="77">
        <f t="shared" si="67"/>
        <v>4875.8744546578082</v>
      </c>
      <c r="O615" s="77">
        <f t="shared" si="68"/>
        <v>0</v>
      </c>
      <c r="P615" s="77">
        <f t="shared" si="66"/>
        <v>0</v>
      </c>
      <c r="Q615" s="61">
        <f t="shared" si="63"/>
        <v>4875.8744546578082</v>
      </c>
      <c r="R615" s="61">
        <f t="shared" si="69"/>
        <v>-1622.8179947501972</v>
      </c>
      <c r="S615" s="62">
        <f t="shared" si="64"/>
        <v>3.0045725832664059</v>
      </c>
      <c r="T615" s="59"/>
      <c r="U615" s="59"/>
      <c r="V615" s="59"/>
    </row>
    <row r="616" spans="7:22" ht="17.5" thickBot="1" x14ac:dyDescent="0.45">
      <c r="G616" s="86" t="s">
        <v>46</v>
      </c>
      <c r="H616" s="82">
        <v>40903</v>
      </c>
      <c r="I616" s="83">
        <v>2277.830078125</v>
      </c>
      <c r="J616" s="84">
        <v>2.4911129474639799</v>
      </c>
      <c r="K616" s="85">
        <f t="shared" si="65"/>
        <v>141.76793041561646</v>
      </c>
      <c r="L616" s="86"/>
      <c r="M616" s="82">
        <v>40903</v>
      </c>
      <c r="N616" s="77">
        <f t="shared" si="67"/>
        <v>4855.1140109759926</v>
      </c>
      <c r="O616" s="77">
        <f t="shared" si="68"/>
        <v>0</v>
      </c>
      <c r="P616" s="77">
        <f t="shared" si="66"/>
        <v>0</v>
      </c>
      <c r="Q616" s="87">
        <f t="shared" si="63"/>
        <v>4855.1140109759926</v>
      </c>
      <c r="R616" s="61">
        <f t="shared" si="69"/>
        <v>-1624.6915577456946</v>
      </c>
      <c r="S616" s="88">
        <f t="shared" si="64"/>
        <v>2.9883296849973178</v>
      </c>
      <c r="T616" s="86"/>
      <c r="U616" s="86"/>
      <c r="V616" s="86"/>
    </row>
    <row r="617" spans="7:22" ht="17.5" thickTop="1" x14ac:dyDescent="0.4">
      <c r="G617" s="59"/>
      <c r="H617" s="74">
        <v>40910</v>
      </c>
      <c r="I617" s="75">
        <v>2356.169921875</v>
      </c>
      <c r="J617" s="70">
        <v>2.6654233932495099</v>
      </c>
      <c r="K617" s="76">
        <f t="shared" si="65"/>
        <v>141.84853967452128</v>
      </c>
      <c r="L617" s="59"/>
      <c r="M617" s="74">
        <v>40910</v>
      </c>
      <c r="N617" s="77">
        <f t="shared" si="67"/>
        <v>5022.0926090114435</v>
      </c>
      <c r="O617" s="77">
        <f t="shared" si="68"/>
        <v>0</v>
      </c>
      <c r="P617" s="77">
        <f t="shared" si="66"/>
        <v>0</v>
      </c>
      <c r="Q617" s="61">
        <f t="shared" si="63"/>
        <v>5022.0926090114435</v>
      </c>
      <c r="R617" s="61">
        <f t="shared" si="69"/>
        <v>-1626.5672837923223</v>
      </c>
      <c r="S617" s="62">
        <f t="shared" si="64"/>
        <v>3.0875406502106042</v>
      </c>
      <c r="T617" s="59"/>
      <c r="U617" s="59"/>
      <c r="V617" s="59"/>
    </row>
    <row r="618" spans="7:22" x14ac:dyDescent="0.4">
      <c r="G618" s="59"/>
      <c r="H618" s="74">
        <v>40917</v>
      </c>
      <c r="I618" s="75">
        <v>2371.97998046875</v>
      </c>
      <c r="J618" s="70">
        <v>2.7033433914184499</v>
      </c>
      <c r="K618" s="76">
        <f t="shared" si="65"/>
        <v>141.92919476785846</v>
      </c>
      <c r="L618" s="59"/>
      <c r="M618" s="74">
        <v>40917</v>
      </c>
      <c r="N618" s="77">
        <f t="shared" si="67"/>
        <v>5055.7911880801912</v>
      </c>
      <c r="O618" s="77">
        <f t="shared" si="68"/>
        <v>0</v>
      </c>
      <c r="P618" s="77">
        <f t="shared" si="66"/>
        <v>0</v>
      </c>
      <c r="Q618" s="61">
        <f t="shared" si="63"/>
        <v>5055.7911880801912</v>
      </c>
      <c r="R618" s="61">
        <f t="shared" si="69"/>
        <v>-1628.4451753873493</v>
      </c>
      <c r="S618" s="62">
        <f t="shared" si="64"/>
        <v>3.1046738720433726</v>
      </c>
      <c r="T618" s="59"/>
      <c r="U618" s="59"/>
      <c r="V618" s="59"/>
    </row>
    <row r="619" spans="7:22" x14ac:dyDescent="0.4">
      <c r="G619" s="59"/>
      <c r="H619" s="74">
        <v>40924</v>
      </c>
      <c r="I619" s="75">
        <v>2437.02001953125</v>
      </c>
      <c r="J619" s="70">
        <v>2.8507428169250399</v>
      </c>
      <c r="K619" s="76">
        <f t="shared" si="65"/>
        <v>142.0098957216895</v>
      </c>
      <c r="L619" s="59"/>
      <c r="M619" s="74">
        <v>40924</v>
      </c>
      <c r="N619" s="77">
        <f t="shared" si="67"/>
        <v>5194.4217242028426</v>
      </c>
      <c r="O619" s="77">
        <f t="shared" si="68"/>
        <v>0</v>
      </c>
      <c r="P619" s="77">
        <f t="shared" si="66"/>
        <v>0</v>
      </c>
      <c r="Q619" s="61">
        <f t="shared" si="63"/>
        <v>5194.4217242028426</v>
      </c>
      <c r="R619" s="61">
        <f t="shared" si="69"/>
        <v>-1630.3252350309272</v>
      </c>
      <c r="S619" s="62">
        <f t="shared" si="64"/>
        <v>3.186126064045316</v>
      </c>
      <c r="T619" s="59"/>
      <c r="U619" s="59"/>
      <c r="V619" s="59"/>
    </row>
    <row r="620" spans="7:22" x14ac:dyDescent="0.4">
      <c r="G620" s="59"/>
      <c r="H620" s="74">
        <v>40931</v>
      </c>
      <c r="I620" s="75">
        <v>2461.77001953125</v>
      </c>
      <c r="J620" s="70">
        <v>2.9109871387481601</v>
      </c>
      <c r="K620" s="76">
        <f t="shared" si="65"/>
        <v>142.09064256209069</v>
      </c>
      <c r="L620" s="59"/>
      <c r="M620" s="74">
        <v>40931</v>
      </c>
      <c r="N620" s="77">
        <f t="shared" si="67"/>
        <v>5247.1754712560778</v>
      </c>
      <c r="O620" s="77">
        <f t="shared" si="68"/>
        <v>0</v>
      </c>
      <c r="P620" s="77">
        <f t="shared" si="66"/>
        <v>0</v>
      </c>
      <c r="Q620" s="61">
        <f t="shared" si="63"/>
        <v>5247.1754712560778</v>
      </c>
      <c r="R620" s="61">
        <f t="shared" si="69"/>
        <v>-1632.2074652260944</v>
      </c>
      <c r="S620" s="62">
        <f t="shared" si="64"/>
        <v>3.2147723760896021</v>
      </c>
      <c r="T620" s="59"/>
      <c r="U620" s="59"/>
      <c r="V620" s="59"/>
    </row>
    <row r="621" spans="7:22" x14ac:dyDescent="0.4">
      <c r="G621" s="59"/>
      <c r="H621" s="74">
        <v>40938</v>
      </c>
      <c r="I621" s="75">
        <v>2529.169921875</v>
      </c>
      <c r="J621" s="70">
        <v>3.0690896511077801</v>
      </c>
      <c r="K621" s="76">
        <f t="shared" si="65"/>
        <v>142.1714353151531</v>
      </c>
      <c r="L621" s="59"/>
      <c r="M621" s="74">
        <v>40938</v>
      </c>
      <c r="N621" s="77">
        <f t="shared" si="67"/>
        <v>5390.8359722522355</v>
      </c>
      <c r="O621" s="77">
        <f t="shared" si="68"/>
        <v>0</v>
      </c>
      <c r="P621" s="77">
        <f t="shared" si="66"/>
        <v>0</v>
      </c>
      <c r="Q621" s="61">
        <f t="shared" si="63"/>
        <v>5390.8359722522355</v>
      </c>
      <c r="R621" s="61">
        <f t="shared" si="69"/>
        <v>-1634.0918684787789</v>
      </c>
      <c r="S621" s="62">
        <f t="shared" si="64"/>
        <v>3.2989797429631134</v>
      </c>
      <c r="T621" s="59"/>
      <c r="U621" s="59"/>
      <c r="V621" s="59"/>
    </row>
    <row r="622" spans="7:22" x14ac:dyDescent="0.4">
      <c r="G622" s="59"/>
      <c r="H622" s="74">
        <v>40945</v>
      </c>
      <c r="I622" s="75">
        <v>2547.32006835937</v>
      </c>
      <c r="J622" s="70">
        <v>3.1100680828094398</v>
      </c>
      <c r="K622" s="76">
        <f t="shared" si="65"/>
        <v>142.2522740069827</v>
      </c>
      <c r="L622" s="59"/>
      <c r="M622" s="74">
        <v>40945</v>
      </c>
      <c r="N622" s="77">
        <f t="shared" si="67"/>
        <v>5429.522365650846</v>
      </c>
      <c r="O622" s="77">
        <f t="shared" si="68"/>
        <v>0</v>
      </c>
      <c r="P622" s="77">
        <f t="shared" si="66"/>
        <v>0</v>
      </c>
      <c r="Q622" s="61">
        <f t="shared" si="63"/>
        <v>5429.522365650846</v>
      </c>
      <c r="R622" s="61">
        <f t="shared" si="69"/>
        <v>-1635.9784472978017</v>
      </c>
      <c r="S622" s="62">
        <f t="shared" si="64"/>
        <v>3.3188226743567211</v>
      </c>
      <c r="T622" s="59"/>
      <c r="U622" s="59"/>
      <c r="V622" s="59"/>
    </row>
    <row r="623" spans="7:22" x14ac:dyDescent="0.4">
      <c r="G623" s="59"/>
      <c r="H623" s="74">
        <v>40952</v>
      </c>
      <c r="I623" s="75">
        <v>2584.23999023437</v>
      </c>
      <c r="J623" s="70">
        <v>3.2048687934875399</v>
      </c>
      <c r="K623" s="76">
        <f t="shared" si="65"/>
        <v>142.33315866370026</v>
      </c>
      <c r="L623" s="59"/>
      <c r="M623" s="74">
        <v>40952</v>
      </c>
      <c r="N623" s="77">
        <f t="shared" si="67"/>
        <v>5508.2158694819136</v>
      </c>
      <c r="O623" s="77">
        <f t="shared" si="68"/>
        <v>0</v>
      </c>
      <c r="P623" s="77">
        <f t="shared" si="66"/>
        <v>0</v>
      </c>
      <c r="Q623" s="61">
        <f t="shared" si="63"/>
        <v>5508.2158694819136</v>
      </c>
      <c r="R623" s="61">
        <f t="shared" si="69"/>
        <v>-1637.8672041948807</v>
      </c>
      <c r="S623" s="62">
        <f t="shared" si="64"/>
        <v>3.3630417993438995</v>
      </c>
      <c r="T623" s="59"/>
      <c r="U623" s="59"/>
      <c r="V623" s="59"/>
    </row>
    <row r="624" spans="7:22" x14ac:dyDescent="0.4">
      <c r="G624" s="59"/>
      <c r="H624" s="74">
        <v>40959</v>
      </c>
      <c r="I624" s="75">
        <v>2604.2099609375</v>
      </c>
      <c r="J624" s="70">
        <v>3.2574667930603001</v>
      </c>
      <c r="K624" s="76">
        <f t="shared" si="65"/>
        <v>142.41408931144144</v>
      </c>
      <c r="L624" s="59"/>
      <c r="M624" s="74">
        <v>40959</v>
      </c>
      <c r="N624" s="77">
        <f t="shared" si="67"/>
        <v>5550.7811536489207</v>
      </c>
      <c r="O624" s="77">
        <f t="shared" si="68"/>
        <v>0</v>
      </c>
      <c r="P624" s="77">
        <f t="shared" si="66"/>
        <v>0</v>
      </c>
      <c r="Q624" s="61">
        <f t="shared" si="63"/>
        <v>5550.7811536489207</v>
      </c>
      <c r="R624" s="61">
        <f t="shared" si="69"/>
        <v>-1639.7581416846333</v>
      </c>
      <c r="S624" s="62">
        <f t="shared" si="64"/>
        <v>3.385121874099208</v>
      </c>
      <c r="T624" s="59"/>
      <c r="U624" s="59"/>
      <c r="V624" s="59"/>
    </row>
    <row r="625" spans="7:22" x14ac:dyDescent="0.4">
      <c r="G625" s="59"/>
      <c r="H625" s="74">
        <v>40966</v>
      </c>
      <c r="I625" s="75">
        <v>2641.580078125</v>
      </c>
      <c r="J625" s="70">
        <v>3.34920954704284</v>
      </c>
      <c r="K625" s="76">
        <f t="shared" si="65"/>
        <v>142.49506597635673</v>
      </c>
      <c r="L625" s="59"/>
      <c r="M625" s="74">
        <v>40966</v>
      </c>
      <c r="N625" s="77">
        <f t="shared" si="67"/>
        <v>5630.434232818985</v>
      </c>
      <c r="O625" s="77">
        <f t="shared" si="68"/>
        <v>0</v>
      </c>
      <c r="P625" s="77">
        <f t="shared" si="66"/>
        <v>0</v>
      </c>
      <c r="Q625" s="61">
        <f t="shared" si="63"/>
        <v>5630.434232818985</v>
      </c>
      <c r="R625" s="61">
        <f t="shared" si="69"/>
        <v>-1641.6512622845801</v>
      </c>
      <c r="S625" s="62">
        <f t="shared" si="64"/>
        <v>3.4297383142041222</v>
      </c>
      <c r="T625" s="59"/>
      <c r="U625" s="59"/>
      <c r="V625" s="59"/>
    </row>
    <row r="626" spans="7:22" x14ac:dyDescent="0.4">
      <c r="G626" s="59"/>
      <c r="H626" s="74">
        <v>40973</v>
      </c>
      <c r="I626" s="75">
        <v>2646.85009765625</v>
      </c>
      <c r="J626" s="70">
        <v>3.3635830879211399</v>
      </c>
      <c r="K626" s="76">
        <f t="shared" si="65"/>
        <v>142.57608868461151</v>
      </c>
      <c r="L626" s="59"/>
      <c r="M626" s="74">
        <v>40973</v>
      </c>
      <c r="N626" s="77">
        <f t="shared" si="67"/>
        <v>5641.6670925085673</v>
      </c>
      <c r="O626" s="77">
        <f t="shared" si="68"/>
        <v>0</v>
      </c>
      <c r="P626" s="77">
        <f t="shared" si="66"/>
        <v>0</v>
      </c>
      <c r="Q626" s="61">
        <f t="shared" si="63"/>
        <v>5641.6670925085673</v>
      </c>
      <c r="R626" s="61">
        <f t="shared" si="69"/>
        <v>-1643.546568515148</v>
      </c>
      <c r="S626" s="62">
        <f t="shared" si="64"/>
        <v>3.4326177308170198</v>
      </c>
      <c r="T626" s="59"/>
      <c r="U626" s="59"/>
      <c r="V626" s="59"/>
    </row>
    <row r="627" spans="7:22" x14ac:dyDescent="0.4">
      <c r="G627" s="59"/>
      <c r="H627" s="74">
        <v>40980</v>
      </c>
      <c r="I627" s="75">
        <v>2712.78002929687</v>
      </c>
      <c r="J627" s="70">
        <v>3.5278019905090301</v>
      </c>
      <c r="K627" s="76">
        <f t="shared" si="65"/>
        <v>142.65715746238601</v>
      </c>
      <c r="L627" s="59"/>
      <c r="M627" s="74">
        <v>40980</v>
      </c>
      <c r="N627" s="77">
        <f t="shared" si="67"/>
        <v>5782.1944030946815</v>
      </c>
      <c r="O627" s="77">
        <f t="shared" si="68"/>
        <v>0</v>
      </c>
      <c r="P627" s="77">
        <f t="shared" si="66"/>
        <v>0</v>
      </c>
      <c r="Q627" s="61">
        <f t="shared" si="63"/>
        <v>5782.1944030946815</v>
      </c>
      <c r="R627" s="61">
        <f t="shared" si="69"/>
        <v>-1645.4440628996742</v>
      </c>
      <c r="S627" s="62">
        <f t="shared" si="64"/>
        <v>3.5140631841990686</v>
      </c>
      <c r="T627" s="59"/>
      <c r="U627" s="59"/>
      <c r="V627" s="59"/>
    </row>
    <row r="628" spans="7:22" x14ac:dyDescent="0.4">
      <c r="G628" s="59"/>
      <c r="H628" s="74">
        <v>40987</v>
      </c>
      <c r="I628" s="75">
        <v>2728.55004882812</v>
      </c>
      <c r="J628" s="70">
        <v>3.5776491165161102</v>
      </c>
      <c r="K628" s="76">
        <f t="shared" si="65"/>
        <v>142.73827233587537</v>
      </c>
      <c r="L628" s="59"/>
      <c r="M628" s="74">
        <v>40987</v>
      </c>
      <c r="N628" s="77">
        <f t="shared" si="67"/>
        <v>5815.8076403219993</v>
      </c>
      <c r="O628" s="77">
        <f t="shared" si="68"/>
        <v>0</v>
      </c>
      <c r="P628" s="77">
        <f t="shared" si="66"/>
        <v>0</v>
      </c>
      <c r="Q628" s="61">
        <f t="shared" si="63"/>
        <v>5815.8076403219993</v>
      </c>
      <c r="R628" s="61">
        <f t="shared" si="69"/>
        <v>-1647.343747964409</v>
      </c>
      <c r="S628" s="62">
        <f t="shared" si="64"/>
        <v>3.5304153413690864</v>
      </c>
      <c r="T628" s="59"/>
      <c r="U628" s="59"/>
      <c r="V628" s="59"/>
    </row>
    <row r="629" spans="7:22" x14ac:dyDescent="0.4">
      <c r="G629" s="59"/>
      <c r="H629" s="74">
        <v>40994</v>
      </c>
      <c r="I629" s="75">
        <v>2755.27001953125</v>
      </c>
      <c r="J629" s="70">
        <v>3.6375875473022399</v>
      </c>
      <c r="K629" s="76">
        <f t="shared" si="65"/>
        <v>142.81943333128962</v>
      </c>
      <c r="L629" s="59"/>
      <c r="M629" s="74">
        <v>40994</v>
      </c>
      <c r="N629" s="77">
        <f t="shared" si="67"/>
        <v>5872.7603100489796</v>
      </c>
      <c r="O629" s="77">
        <f t="shared" si="68"/>
        <v>0</v>
      </c>
      <c r="P629" s="77">
        <f t="shared" si="66"/>
        <v>0</v>
      </c>
      <c r="Q629" s="61">
        <f t="shared" si="63"/>
        <v>5872.7603100489796</v>
      </c>
      <c r="R629" s="61">
        <f t="shared" si="69"/>
        <v>-1649.245626238519</v>
      </c>
      <c r="S629" s="62">
        <f t="shared" si="64"/>
        <v>3.5608766921172013</v>
      </c>
      <c r="T629" s="59"/>
      <c r="U629" s="59"/>
      <c r="V629" s="59"/>
    </row>
    <row r="630" spans="7:22" x14ac:dyDescent="0.4">
      <c r="G630" s="59"/>
      <c r="H630" s="74">
        <v>41001</v>
      </c>
      <c r="I630" s="75">
        <v>2762.5</v>
      </c>
      <c r="J630" s="70">
        <v>3.6534891128539999</v>
      </c>
      <c r="K630" s="76">
        <f t="shared" si="65"/>
        <v>142.90064047485367</v>
      </c>
      <c r="L630" s="59"/>
      <c r="M630" s="74">
        <v>41001</v>
      </c>
      <c r="N630" s="77">
        <f t="shared" si="67"/>
        <v>5888.1707569519403</v>
      </c>
      <c r="O630" s="77">
        <f t="shared" si="68"/>
        <v>0</v>
      </c>
      <c r="P630" s="77">
        <f t="shared" si="66"/>
        <v>0</v>
      </c>
      <c r="Q630" s="61">
        <f t="shared" si="63"/>
        <v>5888.1707569519403</v>
      </c>
      <c r="R630" s="61">
        <f t="shared" si="69"/>
        <v>-1651.1497002540909</v>
      </c>
      <c r="S630" s="62">
        <f t="shared" si="64"/>
        <v>3.5661035192907256</v>
      </c>
      <c r="T630" s="59"/>
      <c r="U630" s="59"/>
      <c r="V630" s="59"/>
    </row>
    <row r="631" spans="7:22" x14ac:dyDescent="0.4">
      <c r="G631" s="59"/>
      <c r="H631" s="74">
        <v>41008</v>
      </c>
      <c r="I631" s="75">
        <v>2698.98999023437</v>
      </c>
      <c r="J631" s="70">
        <v>3.4889645576477002</v>
      </c>
      <c r="K631" s="76">
        <f t="shared" si="65"/>
        <v>142.9818937928074</v>
      </c>
      <c r="L631" s="59"/>
      <c r="M631" s="74">
        <v>41008</v>
      </c>
      <c r="N631" s="77">
        <f t="shared" si="67"/>
        <v>5752.8014240014554</v>
      </c>
      <c r="O631" s="77">
        <f t="shared" si="68"/>
        <v>0</v>
      </c>
      <c r="P631" s="77">
        <f t="shared" si="66"/>
        <v>0</v>
      </c>
      <c r="Q631" s="61">
        <f t="shared" si="63"/>
        <v>5752.8014240014554</v>
      </c>
      <c r="R631" s="61">
        <f t="shared" si="69"/>
        <v>-1653.0559725461349</v>
      </c>
      <c r="S631" s="62">
        <f t="shared" si="64"/>
        <v>3.4801008069561306</v>
      </c>
      <c r="T631" s="59"/>
      <c r="U631" s="59"/>
      <c r="V631" s="59"/>
    </row>
    <row r="632" spans="7:22" x14ac:dyDescent="0.4">
      <c r="G632" s="59"/>
      <c r="H632" s="74">
        <v>41015</v>
      </c>
      <c r="I632" s="75">
        <v>2676.0400390625</v>
      </c>
      <c r="J632" s="70">
        <v>3.43238973617553</v>
      </c>
      <c r="K632" s="76">
        <f t="shared" si="65"/>
        <v>143.06319331140554</v>
      </c>
      <c r="L632" s="59"/>
      <c r="M632" s="74">
        <v>41015</v>
      </c>
      <c r="N632" s="77">
        <f t="shared" si="67"/>
        <v>5703.8844171729734</v>
      </c>
      <c r="O632" s="77">
        <f t="shared" si="68"/>
        <v>0</v>
      </c>
      <c r="P632" s="77">
        <f t="shared" si="66"/>
        <v>0</v>
      </c>
      <c r="Q632" s="61">
        <f t="shared" si="63"/>
        <v>5703.8844171729734</v>
      </c>
      <c r="R632" s="61">
        <f t="shared" si="69"/>
        <v>-1654.9644456525875</v>
      </c>
      <c r="S632" s="62">
        <f t="shared" si="64"/>
        <v>3.4465298829569786</v>
      </c>
      <c r="T632" s="59"/>
      <c r="U632" s="59"/>
      <c r="V632" s="59"/>
    </row>
    <row r="633" spans="7:22" x14ac:dyDescent="0.4">
      <c r="G633" s="59"/>
      <c r="H633" s="74">
        <v>41022</v>
      </c>
      <c r="I633" s="75">
        <v>2741.34008789062</v>
      </c>
      <c r="J633" s="70">
        <v>3.5944678783416699</v>
      </c>
      <c r="K633" s="76">
        <f t="shared" si="65"/>
        <v>143.14453905691781</v>
      </c>
      <c r="L633" s="59"/>
      <c r="M633" s="74">
        <v>41022</v>
      </c>
      <c r="N633" s="77">
        <f t="shared" si="67"/>
        <v>5843.0691548878222</v>
      </c>
      <c r="O633" s="77">
        <f t="shared" si="68"/>
        <v>0</v>
      </c>
      <c r="P633" s="77">
        <f t="shared" si="66"/>
        <v>0</v>
      </c>
      <c r="Q633" s="61">
        <f t="shared" si="63"/>
        <v>5843.0691548878222</v>
      </c>
      <c r="R633" s="61">
        <f t="shared" si="69"/>
        <v>-1656.8751221143159</v>
      </c>
      <c r="S633" s="62">
        <f t="shared" si="64"/>
        <v>3.5265597732142666</v>
      </c>
      <c r="T633" s="59"/>
      <c r="U633" s="59"/>
      <c r="V633" s="59"/>
    </row>
    <row r="634" spans="7:22" x14ac:dyDescent="0.4">
      <c r="G634" s="59"/>
      <c r="H634" s="74">
        <v>41029</v>
      </c>
      <c r="I634" s="75">
        <v>2637.919921875</v>
      </c>
      <c r="J634" s="70">
        <v>3.3232166767120299</v>
      </c>
      <c r="K634" s="76">
        <f t="shared" si="65"/>
        <v>143.22593105562882</v>
      </c>
      <c r="L634" s="59"/>
      <c r="M634" s="74">
        <v>41029</v>
      </c>
      <c r="N634" s="77">
        <f t="shared" si="67"/>
        <v>5622.6327396073557</v>
      </c>
      <c r="O634" s="77">
        <f t="shared" si="68"/>
        <v>0</v>
      </c>
      <c r="P634" s="77">
        <f t="shared" si="66"/>
        <v>0</v>
      </c>
      <c r="Q634" s="61">
        <f t="shared" si="63"/>
        <v>5622.6327396073557</v>
      </c>
      <c r="R634" s="61">
        <f t="shared" si="69"/>
        <v>-1658.7880044751203</v>
      </c>
      <c r="S634" s="62">
        <f t="shared" si="64"/>
        <v>3.3896029658030291</v>
      </c>
      <c r="T634" s="59"/>
      <c r="U634" s="59"/>
      <c r="V634" s="59"/>
    </row>
    <row r="635" spans="7:22" x14ac:dyDescent="0.4">
      <c r="G635" s="59"/>
      <c r="H635" s="74">
        <v>41036</v>
      </c>
      <c r="I635" s="75">
        <v>2615.97998046875</v>
      </c>
      <c r="J635" s="70">
        <v>3.2690880298614502</v>
      </c>
      <c r="K635" s="76">
        <f t="shared" si="65"/>
        <v>143.30736933383812</v>
      </c>
      <c r="L635" s="59"/>
      <c r="M635" s="74">
        <v>41036</v>
      </c>
      <c r="N635" s="77">
        <f t="shared" si="67"/>
        <v>5575.8685327666244</v>
      </c>
      <c r="O635" s="77">
        <f t="shared" si="68"/>
        <v>0</v>
      </c>
      <c r="P635" s="77">
        <f t="shared" si="66"/>
        <v>0</v>
      </c>
      <c r="Q635" s="61">
        <f t="shared" si="63"/>
        <v>5575.8685327666244</v>
      </c>
      <c r="R635" s="61">
        <f t="shared" si="69"/>
        <v>-1660.7030952817377</v>
      </c>
      <c r="S635" s="62">
        <f t="shared" si="64"/>
        <v>3.3575348589451992</v>
      </c>
      <c r="T635" s="59"/>
      <c r="U635" s="59"/>
      <c r="V635" s="59"/>
    </row>
    <row r="636" spans="7:22" x14ac:dyDescent="0.4">
      <c r="G636" s="59"/>
      <c r="H636" s="74">
        <v>41043</v>
      </c>
      <c r="I636" s="75">
        <v>2478.53002929687</v>
      </c>
      <c r="J636" s="70">
        <v>2.9339227676391602</v>
      </c>
      <c r="K636" s="76">
        <f t="shared" si="65"/>
        <v>143.38885391786027</v>
      </c>
      <c r="L636" s="59"/>
      <c r="M636" s="74">
        <v>41043</v>
      </c>
      <c r="N636" s="77">
        <f t="shared" si="67"/>
        <v>5282.8988375504305</v>
      </c>
      <c r="O636" s="77">
        <f t="shared" si="68"/>
        <v>0</v>
      </c>
      <c r="P636" s="77">
        <f t="shared" si="66"/>
        <v>0</v>
      </c>
      <c r="Q636" s="61">
        <f t="shared" si="63"/>
        <v>5282.8988375504305</v>
      </c>
      <c r="R636" s="61">
        <f t="shared" si="69"/>
        <v>-1662.6203970838455</v>
      </c>
      <c r="S636" s="62">
        <f t="shared" si="64"/>
        <v>3.1774534023619436</v>
      </c>
      <c r="T636" s="59"/>
      <c r="U636" s="59"/>
      <c r="V636" s="59"/>
    </row>
    <row r="637" spans="7:22" x14ac:dyDescent="0.4">
      <c r="G637" s="59"/>
      <c r="H637" s="74">
        <v>41050</v>
      </c>
      <c r="I637" s="75">
        <v>2527.05004882812</v>
      </c>
      <c r="J637" s="70">
        <v>3.0507419109344398</v>
      </c>
      <c r="K637" s="76">
        <f t="shared" si="65"/>
        <v>143.47038483402477</v>
      </c>
      <c r="L637" s="59"/>
      <c r="M637" s="74">
        <v>41050</v>
      </c>
      <c r="N637" s="77">
        <f t="shared" si="67"/>
        <v>5386.3175380502107</v>
      </c>
      <c r="O637" s="77">
        <f t="shared" si="68"/>
        <v>0</v>
      </c>
      <c r="P637" s="77">
        <f t="shared" si="66"/>
        <v>0</v>
      </c>
      <c r="Q637" s="61">
        <f t="shared" si="63"/>
        <v>5386.3175380502107</v>
      </c>
      <c r="R637" s="61">
        <f t="shared" si="69"/>
        <v>-1664.5399124340649</v>
      </c>
      <c r="S637" s="62">
        <f t="shared" si="64"/>
        <v>3.2359197264148336</v>
      </c>
      <c r="T637" s="59"/>
      <c r="U637" s="59"/>
      <c r="V637" s="59"/>
    </row>
    <row r="638" spans="7:22" x14ac:dyDescent="0.4">
      <c r="G638" s="59"/>
      <c r="H638" s="74">
        <v>41057</v>
      </c>
      <c r="I638" s="75">
        <v>2458.830078125</v>
      </c>
      <c r="J638" s="70">
        <v>2.8862159252166699</v>
      </c>
      <c r="K638" s="76">
        <f t="shared" si="65"/>
        <v>143.55196210867607</v>
      </c>
      <c r="L638" s="59"/>
      <c r="M638" s="74">
        <v>41057</v>
      </c>
      <c r="N638" s="77">
        <f t="shared" si="67"/>
        <v>5240.90909043601</v>
      </c>
      <c r="O638" s="77">
        <f t="shared" si="68"/>
        <v>0</v>
      </c>
      <c r="P638" s="77">
        <f t="shared" si="66"/>
        <v>0</v>
      </c>
      <c r="Q638" s="61">
        <f t="shared" si="63"/>
        <v>5240.90909043601</v>
      </c>
      <c r="R638" s="61">
        <f t="shared" si="69"/>
        <v>-1666.4616438879641</v>
      </c>
      <c r="S638" s="62">
        <f t="shared" si="64"/>
        <v>3.1449323239199352</v>
      </c>
      <c r="T638" s="59"/>
      <c r="U638" s="59"/>
      <c r="V638" s="59"/>
    </row>
    <row r="639" spans="7:22" x14ac:dyDescent="0.4">
      <c r="G639" s="59"/>
      <c r="H639" s="74">
        <v>41064</v>
      </c>
      <c r="I639" s="75">
        <v>2559.2099609375</v>
      </c>
      <c r="J639" s="70">
        <v>3.1271932125091499</v>
      </c>
      <c r="K639" s="76">
        <f t="shared" si="65"/>
        <v>143.63358576817359</v>
      </c>
      <c r="L639" s="59"/>
      <c r="M639" s="74">
        <v>41064</v>
      </c>
      <c r="N639" s="77">
        <f t="shared" si="67"/>
        <v>5454.8652499157661</v>
      </c>
      <c r="O639" s="77">
        <f t="shared" si="68"/>
        <v>0</v>
      </c>
      <c r="P639" s="77">
        <f t="shared" si="66"/>
        <v>0</v>
      </c>
      <c r="Q639" s="61">
        <f t="shared" si="63"/>
        <v>5454.8652499157661</v>
      </c>
      <c r="R639" s="61">
        <f t="shared" si="69"/>
        <v>-1668.3855940040612</v>
      </c>
      <c r="S639" s="62">
        <f t="shared" si="64"/>
        <v>3.2695470816337484</v>
      </c>
      <c r="T639" s="59"/>
      <c r="U639" s="59"/>
      <c r="V639" s="59"/>
    </row>
    <row r="640" spans="7:22" x14ac:dyDescent="0.4">
      <c r="G640" s="59"/>
      <c r="H640" s="74">
        <v>41071</v>
      </c>
      <c r="I640" s="75">
        <v>2571.22998046875</v>
      </c>
      <c r="J640" s="70">
        <v>3.14859938621521</v>
      </c>
      <c r="K640" s="76">
        <f t="shared" si="65"/>
        <v>143.71525583889178</v>
      </c>
      <c r="L640" s="59"/>
      <c r="M640" s="74">
        <v>41071</v>
      </c>
      <c r="N640" s="77">
        <f t="shared" si="67"/>
        <v>5480.4854951653215</v>
      </c>
      <c r="O640" s="77">
        <f t="shared" si="68"/>
        <v>0</v>
      </c>
      <c r="P640" s="77">
        <f t="shared" si="66"/>
        <v>0</v>
      </c>
      <c r="Q640" s="61">
        <f t="shared" si="63"/>
        <v>5480.4854951653215</v>
      </c>
      <c r="R640" s="61">
        <f t="shared" si="69"/>
        <v>-1670.3117653438287</v>
      </c>
      <c r="S640" s="62">
        <f t="shared" si="64"/>
        <v>3.2811153036673844</v>
      </c>
      <c r="T640" s="59"/>
      <c r="U640" s="59"/>
      <c r="V640" s="59"/>
    </row>
    <row r="641" spans="1:22" ht="17.5" customHeight="1" x14ac:dyDescent="0.4">
      <c r="A641" s="4"/>
      <c r="G641" s="59"/>
      <c r="H641" s="74">
        <v>41078</v>
      </c>
      <c r="I641" s="75">
        <v>2585.53002929687</v>
      </c>
      <c r="J641" s="70">
        <v>3.1797921657562198</v>
      </c>
      <c r="K641" s="76">
        <f t="shared" si="65"/>
        <v>143.79697234722005</v>
      </c>
      <c r="L641" s="76"/>
      <c r="M641" s="74">
        <v>41078</v>
      </c>
      <c r="N641" s="77">
        <f t="shared" si="67"/>
        <v>5510.9655419825958</v>
      </c>
      <c r="O641" s="77">
        <f t="shared" si="68"/>
        <v>0</v>
      </c>
      <c r="P641" s="77">
        <f t="shared" si="66"/>
        <v>0</v>
      </c>
      <c r="Q641" s="61">
        <f t="shared" si="63"/>
        <v>5510.9655419825958</v>
      </c>
      <c r="R641" s="61">
        <f t="shared" si="69"/>
        <v>-1672.2401604716963</v>
      </c>
      <c r="S641" s="62">
        <f t="shared" si="64"/>
        <v>3.2955586597251036</v>
      </c>
      <c r="T641" s="59"/>
      <c r="U641" s="59"/>
      <c r="V641" s="59"/>
    </row>
    <row r="642" spans="1:22" ht="17.5" customHeight="1" x14ac:dyDescent="0.4">
      <c r="G642" s="59"/>
      <c r="H642" s="74">
        <v>41085</v>
      </c>
      <c r="I642" s="75">
        <v>2615.71997070312</v>
      </c>
      <c r="J642" s="70">
        <v>3.2562441825866699</v>
      </c>
      <c r="K642" s="76">
        <f t="shared" si="65"/>
        <v>143.87873531956282</v>
      </c>
      <c r="L642" s="59"/>
      <c r="M642" s="74">
        <v>41085</v>
      </c>
      <c r="N642" s="77">
        <f t="shared" si="67"/>
        <v>5575.3143311744052</v>
      </c>
      <c r="O642" s="77">
        <f t="shared" si="68"/>
        <v>0</v>
      </c>
      <c r="P642" s="77">
        <f t="shared" si="66"/>
        <v>0</v>
      </c>
      <c r="Q642" s="61">
        <f t="shared" ref="Q642:Q705" si="70">SUM(N642:P642)</f>
        <v>5575.3143311744052</v>
      </c>
      <c r="R642" s="61">
        <f t="shared" si="69"/>
        <v>-1674.1707819550541</v>
      </c>
      <c r="S642" s="62">
        <f t="shared" ref="S642:S705" si="71">Q642/-R642</f>
        <v>3.330194500625375</v>
      </c>
      <c r="T642" s="59"/>
      <c r="U642" s="59"/>
      <c r="V642" s="59"/>
    </row>
    <row r="643" spans="1:22" x14ac:dyDescent="0.4">
      <c r="G643" s="59"/>
      <c r="H643" s="74">
        <v>41092</v>
      </c>
      <c r="I643" s="75">
        <v>2612.2900390625</v>
      </c>
      <c r="J643" s="70">
        <v>3.2507400512695299</v>
      </c>
      <c r="K643" s="76">
        <f t="shared" ref="K643:K706" si="72">K642*(1+Tbill_YTM)^(1/52)</f>
        <v>143.96054478233955</v>
      </c>
      <c r="L643" s="59"/>
      <c r="M643" s="74">
        <v>41092</v>
      </c>
      <c r="N643" s="77">
        <f t="shared" si="67"/>
        <v>5568.0035535510051</v>
      </c>
      <c r="O643" s="77">
        <f t="shared" si="68"/>
        <v>0</v>
      </c>
      <c r="P643" s="77">
        <f t="shared" ref="P643:P706" si="73">IF(YEAR(M643)&lt;&gt;YEAR(M642), Q642*$C$7, P642)*(1+Tbill_YTM)^(1/52)</f>
        <v>0</v>
      </c>
      <c r="Q643" s="61">
        <f t="shared" si="70"/>
        <v>5568.0035535510051</v>
      </c>
      <c r="R643" s="61">
        <f t="shared" si="69"/>
        <v>-1676.1036323642563</v>
      </c>
      <c r="S643" s="62">
        <f t="shared" si="71"/>
        <v>3.3219924150495177</v>
      </c>
      <c r="T643" s="59"/>
      <c r="U643" s="59"/>
      <c r="V643" s="59"/>
    </row>
    <row r="644" spans="1:22" x14ac:dyDescent="0.4">
      <c r="G644" s="59"/>
      <c r="H644" s="74">
        <v>41099</v>
      </c>
      <c r="I644" s="75">
        <v>2584.96997070312</v>
      </c>
      <c r="J644" s="70">
        <v>3.1736762523651101</v>
      </c>
      <c r="K644" s="76">
        <f t="shared" si="72"/>
        <v>144.04240076198471</v>
      </c>
      <c r="L644" s="59"/>
      <c r="M644" s="74">
        <v>41099</v>
      </c>
      <c r="N644" s="77">
        <f t="shared" ref="N644:N707" si="74">IF(YEAR(M644)&lt;&gt;YEAR(M643), Q643*$C$5, N643)*(I644/I643)</f>
        <v>5509.7717969567502</v>
      </c>
      <c r="O644" s="77">
        <f t="shared" ref="O644:O707" si="75">IF(YEAR(M644)&lt;&gt;YEAR(M643), Q643*$C$6, O643)*(J644/J643)</f>
        <v>0</v>
      </c>
      <c r="P644" s="77">
        <f t="shared" si="73"/>
        <v>0</v>
      </c>
      <c r="Q644" s="61">
        <f t="shared" si="70"/>
        <v>5509.7717969567502</v>
      </c>
      <c r="R644" s="61">
        <f t="shared" ref="R644:R707" si="76">R643*EXP($C$20/52)</f>
        <v>-1678.0387142726252</v>
      </c>
      <c r="S644" s="62">
        <f t="shared" si="71"/>
        <v>3.2834592849933477</v>
      </c>
      <c r="T644" s="59"/>
      <c r="U644" s="59"/>
      <c r="V644" s="59"/>
    </row>
    <row r="645" spans="1:22" x14ac:dyDescent="0.4">
      <c r="G645" s="59"/>
      <c r="H645" s="74">
        <v>41106</v>
      </c>
      <c r="I645" s="75">
        <v>2618.0400390625</v>
      </c>
      <c r="J645" s="70">
        <v>3.2617485523223801</v>
      </c>
      <c r="K645" s="76">
        <f t="shared" si="72"/>
        <v>144.12430328494779</v>
      </c>
      <c r="L645" s="59"/>
      <c r="M645" s="74">
        <v>41106</v>
      </c>
      <c r="N645" s="77">
        <f t="shared" si="74"/>
        <v>5580.259474583574</v>
      </c>
      <c r="O645" s="77">
        <f t="shared" si="75"/>
        <v>0</v>
      </c>
      <c r="P645" s="77">
        <f t="shared" si="73"/>
        <v>0</v>
      </c>
      <c r="Q645" s="61">
        <f t="shared" si="70"/>
        <v>5580.259474583574</v>
      </c>
      <c r="R645" s="61">
        <f t="shared" si="76"/>
        <v>-1679.976030256453</v>
      </c>
      <c r="S645" s="62">
        <f t="shared" si="71"/>
        <v>3.3216304126266207</v>
      </c>
      <c r="T645" s="59"/>
      <c r="U645" s="59"/>
      <c r="V645" s="59"/>
    </row>
    <row r="646" spans="1:22" x14ac:dyDescent="0.4">
      <c r="G646" s="59"/>
      <c r="H646" s="74">
        <v>41113</v>
      </c>
      <c r="I646" s="75">
        <v>2647.03002929687</v>
      </c>
      <c r="J646" s="70">
        <v>3.32535672187805</v>
      </c>
      <c r="K646" s="76">
        <f t="shared" si="72"/>
        <v>144.20625237769332</v>
      </c>
      <c r="L646" s="59"/>
      <c r="M646" s="74">
        <v>41113</v>
      </c>
      <c r="N646" s="77">
        <f t="shared" si="74"/>
        <v>5642.0506104179049</v>
      </c>
      <c r="O646" s="77">
        <f t="shared" si="75"/>
        <v>0</v>
      </c>
      <c r="P646" s="77">
        <f t="shared" si="73"/>
        <v>0</v>
      </c>
      <c r="Q646" s="61">
        <f t="shared" si="70"/>
        <v>5642.0506104179049</v>
      </c>
      <c r="R646" s="61">
        <f t="shared" si="76"/>
        <v>-1681.9155828950072</v>
      </c>
      <c r="S646" s="62">
        <f t="shared" si="71"/>
        <v>3.3545385201238767</v>
      </c>
      <c r="T646" s="59"/>
      <c r="U646" s="59"/>
      <c r="V646" s="59"/>
    </row>
    <row r="647" spans="1:22" x14ac:dyDescent="0.4">
      <c r="G647" s="59"/>
      <c r="H647" s="74">
        <v>41120</v>
      </c>
      <c r="I647" s="75">
        <v>2676</v>
      </c>
      <c r="J647" s="70">
        <v>3.3901879787445002</v>
      </c>
      <c r="K647" s="76">
        <f t="shared" si="72"/>
        <v>144.2882480667009</v>
      </c>
      <c r="L647" s="59"/>
      <c r="M647" s="74">
        <v>41120</v>
      </c>
      <c r="N647" s="77">
        <f t="shared" si="74"/>
        <v>5703.7990753315426</v>
      </c>
      <c r="O647" s="77">
        <f t="shared" si="75"/>
        <v>0</v>
      </c>
      <c r="P647" s="77">
        <f t="shared" si="73"/>
        <v>0</v>
      </c>
      <c r="Q647" s="61">
        <f t="shared" si="70"/>
        <v>5703.7990753315426</v>
      </c>
      <c r="R647" s="61">
        <f t="shared" si="76"/>
        <v>-1683.8573747705327</v>
      </c>
      <c r="S647" s="62">
        <f t="shared" si="71"/>
        <v>3.3873409712677276</v>
      </c>
      <c r="T647" s="59"/>
      <c r="U647" s="59"/>
      <c r="V647" s="59"/>
    </row>
    <row r="648" spans="1:22" x14ac:dyDescent="0.4">
      <c r="E648" s="4"/>
      <c r="F648" s="4"/>
      <c r="G648" s="59"/>
      <c r="H648" s="74">
        <v>41127</v>
      </c>
      <c r="I648" s="75">
        <v>2722.9599609375</v>
      </c>
      <c r="J648" s="70">
        <v>3.5247433185577299</v>
      </c>
      <c r="K648" s="76">
        <f t="shared" si="72"/>
        <v>144.37029037846514</v>
      </c>
      <c r="L648" s="59"/>
      <c r="M648" s="74">
        <v>41127</v>
      </c>
      <c r="N648" s="77">
        <f t="shared" si="74"/>
        <v>5803.8925662780739</v>
      </c>
      <c r="O648" s="77">
        <f t="shared" si="75"/>
        <v>0</v>
      </c>
      <c r="P648" s="77">
        <f t="shared" si="73"/>
        <v>0</v>
      </c>
      <c r="Q648" s="61">
        <f t="shared" si="70"/>
        <v>5803.8925662780739</v>
      </c>
      <c r="R648" s="61">
        <f t="shared" si="76"/>
        <v>-1685.8014084682557</v>
      </c>
      <c r="S648" s="62">
        <f t="shared" si="71"/>
        <v>3.4428091809174473</v>
      </c>
      <c r="T648" s="59"/>
      <c r="U648" s="59"/>
      <c r="V648" s="59"/>
    </row>
    <row r="649" spans="1:22" x14ac:dyDescent="0.4">
      <c r="B649" s="27"/>
      <c r="C649" s="4"/>
      <c r="D649" s="4"/>
      <c r="G649" s="59"/>
      <c r="H649" s="74">
        <v>41134</v>
      </c>
      <c r="I649" s="75">
        <v>2780.30004882812</v>
      </c>
      <c r="J649" s="70">
        <v>3.6770362854003902</v>
      </c>
      <c r="K649" s="76">
        <f t="shared" si="72"/>
        <v>144.45237933949576</v>
      </c>
      <c r="L649" s="59"/>
      <c r="M649" s="74">
        <v>41134</v>
      </c>
      <c r="N649" s="77">
        <f t="shared" si="74"/>
        <v>5926.1109296151253</v>
      </c>
      <c r="O649" s="77">
        <f t="shared" si="75"/>
        <v>0</v>
      </c>
      <c r="P649" s="77">
        <f t="shared" si="73"/>
        <v>0</v>
      </c>
      <c r="Q649" s="61">
        <f t="shared" si="70"/>
        <v>5926.1109296151253</v>
      </c>
      <c r="R649" s="61">
        <f t="shared" si="76"/>
        <v>-1687.7476865763867</v>
      </c>
      <c r="S649" s="62">
        <f t="shared" si="71"/>
        <v>3.5112540676244688</v>
      </c>
      <c r="T649" s="59"/>
      <c r="U649" s="59"/>
      <c r="V649" s="59"/>
    </row>
    <row r="650" spans="1:22" x14ac:dyDescent="0.4">
      <c r="G650" s="59"/>
      <c r="H650" s="74">
        <v>41141</v>
      </c>
      <c r="I650" s="75">
        <v>2778.05004882812</v>
      </c>
      <c r="J650" s="70">
        <v>3.6721436977386399</v>
      </c>
      <c r="K650" s="76">
        <f t="shared" si="72"/>
        <v>144.53451497631755</v>
      </c>
      <c r="L650" s="59"/>
      <c r="M650" s="74">
        <v>41141</v>
      </c>
      <c r="N650" s="77">
        <f t="shared" si="74"/>
        <v>5921.3151344284679</v>
      </c>
      <c r="O650" s="77">
        <f t="shared" si="75"/>
        <v>0</v>
      </c>
      <c r="P650" s="77">
        <f t="shared" si="73"/>
        <v>0</v>
      </c>
      <c r="Q650" s="61">
        <f t="shared" si="70"/>
        <v>5921.3151344284679</v>
      </c>
      <c r="R650" s="61">
        <f t="shared" si="76"/>
        <v>-1689.696211686125</v>
      </c>
      <c r="S650" s="62">
        <f t="shared" si="71"/>
        <v>3.5043666982715593</v>
      </c>
      <c r="T650" s="59"/>
      <c r="U650" s="59"/>
      <c r="V650" s="59"/>
    </row>
    <row r="651" spans="1:22" x14ac:dyDescent="0.4">
      <c r="G651" s="59"/>
      <c r="H651" s="74">
        <v>41148</v>
      </c>
      <c r="I651" s="75">
        <v>2772.23999023437</v>
      </c>
      <c r="J651" s="70">
        <v>3.6617453098297101</v>
      </c>
      <c r="K651" s="76">
        <f t="shared" si="72"/>
        <v>144.61669731547036</v>
      </c>
      <c r="L651" s="59"/>
      <c r="M651" s="74">
        <v>41148</v>
      </c>
      <c r="N651" s="77">
        <f t="shared" si="74"/>
        <v>5908.931200633755</v>
      </c>
      <c r="O651" s="77">
        <f t="shared" si="75"/>
        <v>0</v>
      </c>
      <c r="P651" s="77">
        <f t="shared" si="73"/>
        <v>0</v>
      </c>
      <c r="Q651" s="61">
        <f t="shared" si="70"/>
        <v>5908.931200633755</v>
      </c>
      <c r="R651" s="61">
        <f t="shared" si="76"/>
        <v>-1691.6469863916609</v>
      </c>
      <c r="S651" s="62">
        <f t="shared" si="71"/>
        <v>3.4930048929639281</v>
      </c>
      <c r="T651" s="59"/>
      <c r="U651" s="59"/>
      <c r="V651" s="59"/>
    </row>
    <row r="652" spans="1:22" x14ac:dyDescent="0.4">
      <c r="G652" s="59"/>
      <c r="H652" s="74">
        <v>41155</v>
      </c>
      <c r="I652" s="75">
        <v>2825.11010742187</v>
      </c>
      <c r="J652" s="70">
        <v>3.79263138771057</v>
      </c>
      <c r="K652" s="76">
        <f t="shared" si="72"/>
        <v>144.69892638350913</v>
      </c>
      <c r="L652" s="59"/>
      <c r="M652" s="74">
        <v>41155</v>
      </c>
      <c r="N652" s="77">
        <f t="shared" si="74"/>
        <v>6021.6219799785731</v>
      </c>
      <c r="O652" s="77">
        <f t="shared" si="75"/>
        <v>0</v>
      </c>
      <c r="P652" s="77">
        <f t="shared" si="73"/>
        <v>0</v>
      </c>
      <c r="Q652" s="61">
        <f t="shared" si="70"/>
        <v>6021.6219799785731</v>
      </c>
      <c r="R652" s="61">
        <f t="shared" si="76"/>
        <v>-1693.60001329018</v>
      </c>
      <c r="S652" s="62">
        <f t="shared" si="71"/>
        <v>3.5555160207399181</v>
      </c>
      <c r="T652" s="59"/>
      <c r="U652" s="59"/>
      <c r="V652" s="59"/>
    </row>
    <row r="653" spans="1:22" x14ac:dyDescent="0.4">
      <c r="G653" s="59"/>
      <c r="H653" s="74">
        <v>41162</v>
      </c>
      <c r="I653" s="75">
        <v>2855.22998046875</v>
      </c>
      <c r="J653" s="70">
        <v>3.8758111000061</v>
      </c>
      <c r="K653" s="76">
        <f t="shared" si="72"/>
        <v>144.78120220700393</v>
      </c>
      <c r="L653" s="59"/>
      <c r="M653" s="74">
        <v>41162</v>
      </c>
      <c r="N653" s="77">
        <f t="shared" si="74"/>
        <v>6085.821420947892</v>
      </c>
      <c r="O653" s="77">
        <f t="shared" si="75"/>
        <v>0</v>
      </c>
      <c r="P653" s="77">
        <f t="shared" si="73"/>
        <v>0</v>
      </c>
      <c r="Q653" s="61">
        <f t="shared" si="70"/>
        <v>6085.821420947892</v>
      </c>
      <c r="R653" s="61">
        <f t="shared" si="76"/>
        <v>-1695.5552949818664</v>
      </c>
      <c r="S653" s="62">
        <f t="shared" si="71"/>
        <v>3.5892792402343789</v>
      </c>
      <c r="T653" s="59"/>
      <c r="U653" s="59"/>
      <c r="V653" s="59"/>
    </row>
    <row r="654" spans="1:22" x14ac:dyDescent="0.4">
      <c r="G654" s="59"/>
      <c r="H654" s="74">
        <v>41169</v>
      </c>
      <c r="I654" s="75">
        <v>2861.63989257812</v>
      </c>
      <c r="J654" s="70">
        <v>3.8947715759277299</v>
      </c>
      <c r="K654" s="76">
        <f t="shared" si="72"/>
        <v>144.86352481253988</v>
      </c>
      <c r="L654" s="59"/>
      <c r="M654" s="74">
        <v>41169</v>
      </c>
      <c r="N654" s="77">
        <f t="shared" si="74"/>
        <v>6099.483921232787</v>
      </c>
      <c r="O654" s="77">
        <f t="shared" si="75"/>
        <v>0</v>
      </c>
      <c r="P654" s="77">
        <f t="shared" si="73"/>
        <v>0</v>
      </c>
      <c r="Q654" s="61">
        <f t="shared" si="70"/>
        <v>6099.483921232787</v>
      </c>
      <c r="R654" s="61">
        <f t="shared" si="76"/>
        <v>-1697.5128340699059</v>
      </c>
      <c r="S654" s="62">
        <f t="shared" si="71"/>
        <v>3.5931886927822791</v>
      </c>
      <c r="T654" s="59"/>
      <c r="U654" s="59"/>
      <c r="V654" s="59"/>
    </row>
    <row r="655" spans="1:22" x14ac:dyDescent="0.4">
      <c r="G655" s="59"/>
      <c r="H655" s="74">
        <v>41176</v>
      </c>
      <c r="I655" s="75">
        <v>2799.18994140625</v>
      </c>
      <c r="J655" s="70">
        <v>3.7204613685607901</v>
      </c>
      <c r="K655" s="76">
        <f t="shared" si="72"/>
        <v>144.94589422671729</v>
      </c>
      <c r="L655" s="59"/>
      <c r="M655" s="74">
        <v>41176</v>
      </c>
      <c r="N655" s="77">
        <f t="shared" si="74"/>
        <v>5966.3740655718702</v>
      </c>
      <c r="O655" s="77">
        <f t="shared" si="75"/>
        <v>0</v>
      </c>
      <c r="P655" s="77">
        <f t="shared" si="73"/>
        <v>0</v>
      </c>
      <c r="Q655" s="61">
        <f t="shared" si="70"/>
        <v>5966.3740655718702</v>
      </c>
      <c r="R655" s="61">
        <f t="shared" si="76"/>
        <v>-1699.4726331604902</v>
      </c>
      <c r="S655" s="62">
        <f t="shared" si="71"/>
        <v>3.5107208843229629</v>
      </c>
      <c r="T655" s="59"/>
      <c r="U655" s="59"/>
      <c r="V655" s="59"/>
    </row>
    <row r="656" spans="1:22" x14ac:dyDescent="0.4">
      <c r="G656" s="59"/>
      <c r="H656" s="74">
        <v>41183</v>
      </c>
      <c r="I656" s="75">
        <v>2811.93994140625</v>
      </c>
      <c r="J656" s="70">
        <v>3.75715780258178</v>
      </c>
      <c r="K656" s="76">
        <f t="shared" si="72"/>
        <v>145.02831047615155</v>
      </c>
      <c r="L656" s="59"/>
      <c r="M656" s="74">
        <v>41183</v>
      </c>
      <c r="N656" s="77">
        <f t="shared" si="74"/>
        <v>5993.5502382962641</v>
      </c>
      <c r="O656" s="77">
        <f t="shared" si="75"/>
        <v>0</v>
      </c>
      <c r="P656" s="77">
        <f t="shared" si="73"/>
        <v>0</v>
      </c>
      <c r="Q656" s="61">
        <f t="shared" si="70"/>
        <v>5993.5502382962641</v>
      </c>
      <c r="R656" s="61">
        <f t="shared" si="76"/>
        <v>-1701.4346948628195</v>
      </c>
      <c r="S656" s="62">
        <f t="shared" si="71"/>
        <v>3.5226448928029543</v>
      </c>
      <c r="T656" s="59"/>
      <c r="U656" s="59"/>
      <c r="V656" s="59"/>
    </row>
    <row r="657" spans="7:22" x14ac:dyDescent="0.4">
      <c r="G657" s="59"/>
      <c r="H657" s="74">
        <v>41190</v>
      </c>
      <c r="I657" s="75">
        <v>2720.13989257812</v>
      </c>
      <c r="J657" s="70">
        <v>3.51067662239074</v>
      </c>
      <c r="K657" s="76">
        <f t="shared" si="72"/>
        <v>145.11077358747318</v>
      </c>
      <c r="L657" s="59"/>
      <c r="M657" s="74">
        <v>41190</v>
      </c>
      <c r="N657" s="77">
        <f t="shared" si="74"/>
        <v>5797.8816906052034</v>
      </c>
      <c r="O657" s="77">
        <f t="shared" si="75"/>
        <v>0</v>
      </c>
      <c r="P657" s="77">
        <f t="shared" si="73"/>
        <v>0</v>
      </c>
      <c r="Q657" s="61">
        <f t="shared" si="70"/>
        <v>5797.8816906052034</v>
      </c>
      <c r="R657" s="61">
        <f t="shared" si="76"/>
        <v>-1703.3990217891062</v>
      </c>
      <c r="S657" s="62">
        <f t="shared" si="71"/>
        <v>3.4037131737434012</v>
      </c>
      <c r="T657" s="59"/>
      <c r="U657" s="59"/>
      <c r="V657" s="59"/>
    </row>
    <row r="658" spans="7:22" x14ac:dyDescent="0.4">
      <c r="G658" s="59"/>
      <c r="H658" s="74">
        <v>41197</v>
      </c>
      <c r="I658" s="75">
        <v>2678.32006835937</v>
      </c>
      <c r="J658" s="70">
        <v>3.4048666954040501</v>
      </c>
      <c r="K658" s="76">
        <f t="shared" si="72"/>
        <v>145.19328358732784</v>
      </c>
      <c r="L658" s="59"/>
      <c r="M658" s="74">
        <v>41197</v>
      </c>
      <c r="N658" s="77">
        <f t="shared" si="74"/>
        <v>5708.7442187406914</v>
      </c>
      <c r="O658" s="77">
        <f t="shared" si="75"/>
        <v>0</v>
      </c>
      <c r="P658" s="77">
        <f t="shared" si="73"/>
        <v>0</v>
      </c>
      <c r="Q658" s="61">
        <f t="shared" si="70"/>
        <v>5708.7442187406914</v>
      </c>
      <c r="R658" s="61">
        <f t="shared" si="76"/>
        <v>-1705.3656165545788</v>
      </c>
      <c r="S658" s="62">
        <f t="shared" si="71"/>
        <v>3.3475192435709507</v>
      </c>
      <c r="T658" s="59"/>
      <c r="U658" s="59"/>
      <c r="V658" s="59"/>
    </row>
    <row r="659" spans="7:22" x14ac:dyDescent="0.4">
      <c r="G659" s="59"/>
      <c r="H659" s="74">
        <v>41204</v>
      </c>
      <c r="I659" s="75">
        <v>2665.830078125</v>
      </c>
      <c r="J659" s="70">
        <v>3.3675584793090798</v>
      </c>
      <c r="K659" s="76">
        <f t="shared" si="72"/>
        <v>145.27584050237638</v>
      </c>
      <c r="L659" s="59"/>
      <c r="M659" s="74">
        <v>41204</v>
      </c>
      <c r="N659" s="77">
        <f t="shared" si="74"/>
        <v>5682.1222476085168</v>
      </c>
      <c r="O659" s="77">
        <f t="shared" si="75"/>
        <v>0</v>
      </c>
      <c r="P659" s="77">
        <f t="shared" si="73"/>
        <v>0</v>
      </c>
      <c r="Q659" s="61">
        <f t="shared" si="70"/>
        <v>5682.1222476085168</v>
      </c>
      <c r="R659" s="61">
        <f t="shared" si="76"/>
        <v>-1707.3344817774851</v>
      </c>
      <c r="S659" s="62">
        <f t="shared" si="71"/>
        <v>3.3280662390728084</v>
      </c>
      <c r="T659" s="59"/>
      <c r="U659" s="59"/>
      <c r="V659" s="59"/>
    </row>
    <row r="660" spans="7:22" x14ac:dyDescent="0.4">
      <c r="G660" s="59"/>
      <c r="H660" s="74">
        <v>41211</v>
      </c>
      <c r="I660" s="75">
        <v>2656.28002929687</v>
      </c>
      <c r="J660" s="70">
        <v>3.33881258964538</v>
      </c>
      <c r="K660" s="76">
        <f t="shared" si="72"/>
        <v>145.35844435929479</v>
      </c>
      <c r="L660" s="59"/>
      <c r="M660" s="74">
        <v>41211</v>
      </c>
      <c r="N660" s="77">
        <f t="shared" si="74"/>
        <v>5661.7666572963872</v>
      </c>
      <c r="O660" s="77">
        <f t="shared" si="75"/>
        <v>0</v>
      </c>
      <c r="P660" s="77">
        <f t="shared" si="73"/>
        <v>0</v>
      </c>
      <c r="Q660" s="61">
        <f t="shared" si="70"/>
        <v>5661.7666572963872</v>
      </c>
      <c r="R660" s="61">
        <f t="shared" si="76"/>
        <v>-1709.3056200790957</v>
      </c>
      <c r="S660" s="62">
        <f t="shared" si="71"/>
        <v>3.3123196874730905</v>
      </c>
      <c r="T660" s="59"/>
      <c r="U660" s="59"/>
      <c r="V660" s="59"/>
    </row>
    <row r="661" spans="7:22" x14ac:dyDescent="0.4">
      <c r="G661" s="59"/>
      <c r="H661" s="74">
        <v>41218</v>
      </c>
      <c r="I661" s="75">
        <v>2584.10009765625</v>
      </c>
      <c r="J661" s="70">
        <v>3.1700067520141602</v>
      </c>
      <c r="K661" s="76">
        <f t="shared" si="72"/>
        <v>145.44109518477421</v>
      </c>
      <c r="L661" s="59"/>
      <c r="M661" s="74">
        <v>41218</v>
      </c>
      <c r="N661" s="77">
        <f t="shared" si="74"/>
        <v>5507.9176934140023</v>
      </c>
      <c r="O661" s="77">
        <f t="shared" si="75"/>
        <v>0</v>
      </c>
      <c r="P661" s="77">
        <f t="shared" si="73"/>
        <v>0</v>
      </c>
      <c r="Q661" s="61">
        <f t="shared" si="70"/>
        <v>5507.9176934140023</v>
      </c>
      <c r="R661" s="61">
        <f t="shared" si="76"/>
        <v>-1711.2790340837073</v>
      </c>
      <c r="S661" s="62">
        <f t="shared" si="71"/>
        <v>3.2185970748850901</v>
      </c>
      <c r="T661" s="59"/>
      <c r="U661" s="59"/>
      <c r="V661" s="59"/>
    </row>
    <row r="662" spans="7:22" x14ac:dyDescent="0.4">
      <c r="G662" s="59"/>
      <c r="H662" s="74">
        <v>41225</v>
      </c>
      <c r="I662" s="75">
        <v>2534.15991210937</v>
      </c>
      <c r="J662" s="70">
        <v>3.0507419109344398</v>
      </c>
      <c r="K662" s="76">
        <f t="shared" si="72"/>
        <v>145.52379300552096</v>
      </c>
      <c r="L662" s="59"/>
      <c r="M662" s="74">
        <v>41225</v>
      </c>
      <c r="N662" s="77">
        <f t="shared" si="74"/>
        <v>5401.4719594288827</v>
      </c>
      <c r="O662" s="77">
        <f t="shared" si="75"/>
        <v>0</v>
      </c>
      <c r="P662" s="77">
        <f t="shared" si="73"/>
        <v>0</v>
      </c>
      <c r="Q662" s="61">
        <f t="shared" si="70"/>
        <v>5401.4719594288827</v>
      </c>
      <c r="R662" s="61">
        <f t="shared" si="76"/>
        <v>-1713.2547264186467</v>
      </c>
      <c r="S662" s="62">
        <f t="shared" si="71"/>
        <v>3.1527547399329294</v>
      </c>
      <c r="T662" s="59"/>
      <c r="U662" s="59"/>
      <c r="V662" s="59"/>
    </row>
    <row r="663" spans="7:22" x14ac:dyDescent="0.4">
      <c r="G663" s="59"/>
      <c r="H663" s="74">
        <v>41232</v>
      </c>
      <c r="I663" s="75">
        <v>2639.59008789062</v>
      </c>
      <c r="J663" s="70">
        <v>3.3100662231445299</v>
      </c>
      <c r="K663" s="76">
        <f t="shared" si="72"/>
        <v>145.60653784825655</v>
      </c>
      <c r="L663" s="59"/>
      <c r="M663" s="74">
        <v>41232</v>
      </c>
      <c r="N663" s="77">
        <f t="shared" si="74"/>
        <v>5626.1926392245241</v>
      </c>
      <c r="O663" s="77">
        <f t="shared" si="75"/>
        <v>0</v>
      </c>
      <c r="P663" s="77">
        <f t="shared" si="73"/>
        <v>0</v>
      </c>
      <c r="Q663" s="61">
        <f t="shared" si="70"/>
        <v>5626.1926392245241</v>
      </c>
      <c r="R663" s="61">
        <f t="shared" si="76"/>
        <v>-1715.2326997142736</v>
      </c>
      <c r="S663" s="62">
        <f t="shared" si="71"/>
        <v>3.2801337335521557</v>
      </c>
      <c r="T663" s="59"/>
      <c r="U663" s="59"/>
      <c r="V663" s="59"/>
    </row>
    <row r="664" spans="7:22" x14ac:dyDescent="0.4">
      <c r="G664" s="59"/>
      <c r="H664" s="74">
        <v>41239</v>
      </c>
      <c r="I664" s="75">
        <v>2677.8798828125</v>
      </c>
      <c r="J664" s="70">
        <v>3.4054784774780198</v>
      </c>
      <c r="K664" s="76">
        <f t="shared" si="72"/>
        <v>145.68932973971772</v>
      </c>
      <c r="L664" s="59"/>
      <c r="M664" s="74">
        <v>41239</v>
      </c>
      <c r="N664" s="77">
        <f t="shared" si="74"/>
        <v>5707.8059788620631</v>
      </c>
      <c r="O664" s="77">
        <f t="shared" si="75"/>
        <v>0</v>
      </c>
      <c r="P664" s="77">
        <f t="shared" si="73"/>
        <v>0</v>
      </c>
      <c r="Q664" s="61">
        <f t="shared" si="70"/>
        <v>5707.8059788620631</v>
      </c>
      <c r="R664" s="61">
        <f t="shared" si="76"/>
        <v>-1717.212956603985</v>
      </c>
      <c r="S664" s="62">
        <f t="shared" si="71"/>
        <v>3.3238777735232103</v>
      </c>
      <c r="T664" s="59"/>
      <c r="U664" s="59"/>
      <c r="V664" s="59"/>
    </row>
    <row r="665" spans="7:22" x14ac:dyDescent="0.4">
      <c r="G665" s="59"/>
      <c r="H665" s="74">
        <v>41246</v>
      </c>
      <c r="I665" s="75">
        <v>2640.5400390625</v>
      </c>
      <c r="J665" s="70">
        <v>3.3106780052185001</v>
      </c>
      <c r="K665" s="76">
        <f t="shared" si="72"/>
        <v>145.77216870665634</v>
      </c>
      <c r="L665" s="59"/>
      <c r="M665" s="74">
        <v>41246</v>
      </c>
      <c r="N665" s="77">
        <f t="shared" si="74"/>
        <v>5628.2174264501518</v>
      </c>
      <c r="O665" s="77">
        <f t="shared" si="75"/>
        <v>0</v>
      </c>
      <c r="P665" s="77">
        <f t="shared" si="73"/>
        <v>0</v>
      </c>
      <c r="Q665" s="61">
        <f t="shared" si="70"/>
        <v>5628.2174264501518</v>
      </c>
      <c r="R665" s="61">
        <f t="shared" si="76"/>
        <v>-1719.1954997242178</v>
      </c>
      <c r="S665" s="62">
        <f t="shared" si="71"/>
        <v>3.2737506742851492</v>
      </c>
      <c r="T665" s="59"/>
      <c r="U665" s="59"/>
      <c r="V665" s="59"/>
    </row>
    <row r="666" spans="7:22" x14ac:dyDescent="0.4">
      <c r="G666" s="59"/>
      <c r="H666" s="74">
        <v>41253</v>
      </c>
      <c r="I666" s="75">
        <v>2628.09008789062</v>
      </c>
      <c r="J666" s="70">
        <v>3.2862133979797301</v>
      </c>
      <c r="K666" s="76">
        <f t="shared" si="72"/>
        <v>145.85505477583956</v>
      </c>
      <c r="L666" s="59"/>
      <c r="M666" s="74">
        <v>41253</v>
      </c>
      <c r="N666" s="77">
        <f t="shared" si="74"/>
        <v>5601.6807971593844</v>
      </c>
      <c r="O666" s="77">
        <f t="shared" si="75"/>
        <v>0</v>
      </c>
      <c r="P666" s="77">
        <f t="shared" si="73"/>
        <v>0</v>
      </c>
      <c r="Q666" s="61">
        <f t="shared" si="70"/>
        <v>5601.6807971593844</v>
      </c>
      <c r="R666" s="61">
        <f t="shared" si="76"/>
        <v>-1721.1803317144527</v>
      </c>
      <c r="S666" s="62">
        <f t="shared" si="71"/>
        <v>3.2545577554791132</v>
      </c>
      <c r="T666" s="59"/>
      <c r="U666" s="59"/>
      <c r="V666" s="59"/>
    </row>
    <row r="667" spans="7:22" x14ac:dyDescent="0.4">
      <c r="G667" s="59"/>
      <c r="H667" s="74">
        <v>41260</v>
      </c>
      <c r="I667" s="75">
        <v>2664.669921875</v>
      </c>
      <c r="J667" s="70">
        <v>3.3748977184295601</v>
      </c>
      <c r="K667" s="76">
        <f t="shared" si="72"/>
        <v>145.93798797404972</v>
      </c>
      <c r="L667" s="59"/>
      <c r="M667" s="74">
        <v>41260</v>
      </c>
      <c r="N667" s="77">
        <f t="shared" si="74"/>
        <v>5679.6494157153966</v>
      </c>
      <c r="O667" s="77">
        <f t="shared" si="75"/>
        <v>0</v>
      </c>
      <c r="P667" s="77">
        <f t="shared" si="73"/>
        <v>0</v>
      </c>
      <c r="Q667" s="61">
        <f t="shared" si="70"/>
        <v>5679.6494157153966</v>
      </c>
      <c r="R667" s="61">
        <f t="shared" si="76"/>
        <v>-1723.1674552172176</v>
      </c>
      <c r="S667" s="62">
        <f t="shared" si="71"/>
        <v>3.2960519295551785</v>
      </c>
      <c r="T667" s="59"/>
      <c r="U667" s="59"/>
      <c r="V667" s="59"/>
    </row>
    <row r="668" spans="7:22" x14ac:dyDescent="0.4">
      <c r="G668" s="59"/>
      <c r="H668" s="74">
        <v>41267</v>
      </c>
      <c r="I668" s="75">
        <v>2606.36010742187</v>
      </c>
      <c r="J668" s="70">
        <v>3.2219932079315101</v>
      </c>
      <c r="K668" s="76">
        <f t="shared" si="72"/>
        <v>146.02096832808436</v>
      </c>
      <c r="L668" s="59"/>
      <c r="M668" s="74">
        <v>41267</v>
      </c>
      <c r="N668" s="77">
        <f t="shared" si="74"/>
        <v>5555.3641146090749</v>
      </c>
      <c r="O668" s="77">
        <f t="shared" si="75"/>
        <v>0</v>
      </c>
      <c r="P668" s="77">
        <f t="shared" si="73"/>
        <v>0</v>
      </c>
      <c r="Q668" s="61">
        <f t="shared" si="70"/>
        <v>5555.3641146090749</v>
      </c>
      <c r="R668" s="61">
        <f t="shared" si="76"/>
        <v>-1725.1568728780917</v>
      </c>
      <c r="S668" s="62">
        <f t="shared" si="71"/>
        <v>3.2202080877091603</v>
      </c>
      <c r="T668" s="59"/>
      <c r="U668" s="59"/>
      <c r="V668" s="59"/>
    </row>
    <row r="669" spans="7:22" ht="17.5" thickBot="1" x14ac:dyDescent="0.45">
      <c r="G669" s="86" t="s">
        <v>46</v>
      </c>
      <c r="H669" s="82">
        <v>41274</v>
      </c>
      <c r="I669" s="83">
        <v>2724.48999023437</v>
      </c>
      <c r="J669" s="84">
        <v>3.5153176784515301</v>
      </c>
      <c r="K669" s="85">
        <f t="shared" si="72"/>
        <v>146.10399586475631</v>
      </c>
      <c r="L669" s="86"/>
      <c r="M669" s="82">
        <v>41274</v>
      </c>
      <c r="N669" s="77">
        <f t="shared" si="74"/>
        <v>5807.1537694502404</v>
      </c>
      <c r="O669" s="77">
        <f t="shared" si="75"/>
        <v>0</v>
      </c>
      <c r="P669" s="77">
        <f t="shared" si="73"/>
        <v>0</v>
      </c>
      <c r="Q669" s="87">
        <f t="shared" si="70"/>
        <v>5807.1537694502404</v>
      </c>
      <c r="R669" s="61">
        <f t="shared" si="76"/>
        <v>-1727.1485873457082</v>
      </c>
      <c r="S669" s="88">
        <f t="shared" si="71"/>
        <v>3.3622780413900042</v>
      </c>
      <c r="T669" s="86"/>
      <c r="U669" s="86"/>
      <c r="V669" s="86"/>
    </row>
    <row r="670" spans="7:22" ht="17.5" thickTop="1" x14ac:dyDescent="0.4">
      <c r="G670" s="59"/>
      <c r="H670" s="74">
        <v>41281</v>
      </c>
      <c r="I670" s="75">
        <v>2748.26000976562</v>
      </c>
      <c r="J670" s="70">
        <v>3.58330798149108</v>
      </c>
      <c r="K670" s="76">
        <f t="shared" si="72"/>
        <v>146.18707061089364</v>
      </c>
      <c r="L670" s="59"/>
      <c r="M670" s="74">
        <v>41281</v>
      </c>
      <c r="N670" s="77">
        <f t="shared" si="74"/>
        <v>5857.8187228967854</v>
      </c>
      <c r="O670" s="77">
        <f t="shared" si="75"/>
        <v>0</v>
      </c>
      <c r="P670" s="77">
        <f t="shared" si="73"/>
        <v>0</v>
      </c>
      <c r="Q670" s="61">
        <f t="shared" si="70"/>
        <v>5857.8187228967854</v>
      </c>
      <c r="R670" s="61">
        <f t="shared" si="76"/>
        <v>-1729.1426012717582</v>
      </c>
      <c r="S670" s="62">
        <f t="shared" si="71"/>
        <v>3.3877013489740224</v>
      </c>
      <c r="T670" s="59"/>
      <c r="U670" s="59"/>
      <c r="V670" s="59"/>
    </row>
    <row r="671" spans="7:22" x14ac:dyDescent="0.4">
      <c r="G671" s="59"/>
      <c r="H671" s="74">
        <v>41288</v>
      </c>
      <c r="I671" s="75">
        <v>2743.23999023437</v>
      </c>
      <c r="J671" s="70">
        <v>3.5624821186065598</v>
      </c>
      <c r="K671" s="76">
        <f t="shared" si="72"/>
        <v>146.27019259333963</v>
      </c>
      <c r="L671" s="59"/>
      <c r="M671" s="74">
        <v>41288</v>
      </c>
      <c r="N671" s="77">
        <f t="shared" si="74"/>
        <v>5847.118729339054</v>
      </c>
      <c r="O671" s="77">
        <f t="shared" si="75"/>
        <v>0</v>
      </c>
      <c r="P671" s="77">
        <f t="shared" si="73"/>
        <v>0</v>
      </c>
      <c r="Q671" s="61">
        <f t="shared" si="70"/>
        <v>5847.118729339054</v>
      </c>
      <c r="R671" s="61">
        <f t="shared" si="76"/>
        <v>-1731.1389173109942</v>
      </c>
      <c r="S671" s="62">
        <f t="shared" si="71"/>
        <v>3.3776138187809197</v>
      </c>
      <c r="T671" s="59"/>
      <c r="U671" s="59"/>
      <c r="V671" s="59"/>
    </row>
    <row r="672" spans="7:22" x14ac:dyDescent="0.4">
      <c r="G672" s="59"/>
      <c r="H672" s="74">
        <v>41295</v>
      </c>
      <c r="I672" s="75">
        <v>2736.72998046875</v>
      </c>
      <c r="J672" s="70">
        <v>3.55206966400146</v>
      </c>
      <c r="K672" s="76">
        <f t="shared" si="72"/>
        <v>146.35336183895285</v>
      </c>
      <c r="L672" s="59"/>
      <c r="M672" s="74">
        <v>41295</v>
      </c>
      <c r="N672" s="77">
        <f t="shared" si="74"/>
        <v>5833.2428744505851</v>
      </c>
      <c r="O672" s="77">
        <f t="shared" si="75"/>
        <v>0</v>
      </c>
      <c r="P672" s="77">
        <f t="shared" si="73"/>
        <v>0</v>
      </c>
      <c r="Q672" s="61">
        <f t="shared" si="70"/>
        <v>5833.2428744505851</v>
      </c>
      <c r="R672" s="61">
        <f t="shared" si="76"/>
        <v>-1733.137538121234</v>
      </c>
      <c r="S672" s="62">
        <f t="shared" si="71"/>
        <v>3.36571261434564</v>
      </c>
      <c r="T672" s="59"/>
      <c r="U672" s="59"/>
      <c r="V672" s="59"/>
    </row>
    <row r="673" spans="7:22" x14ac:dyDescent="0.4">
      <c r="G673" s="59"/>
      <c r="H673" s="74">
        <v>41302</v>
      </c>
      <c r="I673" s="75">
        <v>2763.9599609375</v>
      </c>
      <c r="J673" s="70">
        <v>3.6182227134704501</v>
      </c>
      <c r="K673" s="76">
        <f t="shared" si="72"/>
        <v>146.43657837460714</v>
      </c>
      <c r="L673" s="59"/>
      <c r="M673" s="74">
        <v>41302</v>
      </c>
      <c r="N673" s="77">
        <f t="shared" si="74"/>
        <v>5891.2826119016136</v>
      </c>
      <c r="O673" s="77">
        <f t="shared" si="75"/>
        <v>0</v>
      </c>
      <c r="P673" s="77">
        <f t="shared" si="73"/>
        <v>0</v>
      </c>
      <c r="Q673" s="61">
        <f t="shared" si="70"/>
        <v>5891.2826119016136</v>
      </c>
      <c r="R673" s="61">
        <f t="shared" si="76"/>
        <v>-1735.1384663633632</v>
      </c>
      <c r="S673" s="62">
        <f t="shared" si="71"/>
        <v>3.3952809681229748</v>
      </c>
      <c r="T673" s="59"/>
      <c r="U673" s="59"/>
      <c r="V673" s="59"/>
    </row>
    <row r="674" spans="7:22" x14ac:dyDescent="0.4">
      <c r="G674" s="59"/>
      <c r="H674" s="74">
        <v>41309</v>
      </c>
      <c r="I674" s="75">
        <v>2775.56005859375</v>
      </c>
      <c r="J674" s="70">
        <v>3.65313649177551</v>
      </c>
      <c r="K674" s="76">
        <f t="shared" si="72"/>
        <v>146.51984222719162</v>
      </c>
      <c r="L674" s="59"/>
      <c r="M674" s="74">
        <v>41309</v>
      </c>
      <c r="N674" s="77">
        <f t="shared" si="74"/>
        <v>5916.0078085703262</v>
      </c>
      <c r="O674" s="77">
        <f t="shared" si="75"/>
        <v>0</v>
      </c>
      <c r="P674" s="77">
        <f t="shared" si="73"/>
        <v>0</v>
      </c>
      <c r="Q674" s="61">
        <f t="shared" si="70"/>
        <v>5916.0078085703262</v>
      </c>
      <c r="R674" s="61">
        <f t="shared" si="76"/>
        <v>-1737.1417047013401</v>
      </c>
      <c r="S674" s="62">
        <f t="shared" si="71"/>
        <v>3.4055988596436593</v>
      </c>
      <c r="T674" s="59"/>
      <c r="U674" s="59"/>
      <c r="V674" s="59"/>
    </row>
    <row r="675" spans="7:22" x14ac:dyDescent="0.4">
      <c r="G675" s="59"/>
      <c r="H675" s="74">
        <v>41316</v>
      </c>
      <c r="I675" s="75">
        <v>2764.669921875</v>
      </c>
      <c r="J675" s="70">
        <v>3.6274101734161301</v>
      </c>
      <c r="K675" s="76">
        <f t="shared" si="72"/>
        <v>146.60315342361071</v>
      </c>
      <c r="L675" s="59"/>
      <c r="M675" s="74">
        <v>41316</v>
      </c>
      <c r="N675" s="77">
        <f t="shared" si="74"/>
        <v>5892.795868455737</v>
      </c>
      <c r="O675" s="77">
        <f t="shared" si="75"/>
        <v>0</v>
      </c>
      <c r="P675" s="77">
        <f t="shared" si="73"/>
        <v>0</v>
      </c>
      <c r="Q675" s="61">
        <f t="shared" si="70"/>
        <v>5892.795868455737</v>
      </c>
      <c r="R675" s="61">
        <f t="shared" si="76"/>
        <v>-1739.1472558021983</v>
      </c>
      <c r="S675" s="62">
        <f t="shared" si="71"/>
        <v>3.3883248521917877</v>
      </c>
      <c r="T675" s="59"/>
      <c r="U675" s="59"/>
      <c r="V675" s="59"/>
    </row>
    <row r="676" spans="7:22" x14ac:dyDescent="0.4">
      <c r="G676" s="59"/>
      <c r="H676" s="74">
        <v>41323</v>
      </c>
      <c r="I676" s="75">
        <v>2737.28002929687</v>
      </c>
      <c r="J676" s="70">
        <v>3.5575821399688698</v>
      </c>
      <c r="K676" s="76">
        <f t="shared" si="72"/>
        <v>146.68651199078411</v>
      </c>
      <c r="L676" s="59"/>
      <c r="M676" s="74">
        <v>41323</v>
      </c>
      <c r="N676" s="77">
        <f t="shared" si="74"/>
        <v>5834.4152840160623</v>
      </c>
      <c r="O676" s="77">
        <f t="shared" si="75"/>
        <v>0</v>
      </c>
      <c r="P676" s="77">
        <f t="shared" si="73"/>
        <v>0</v>
      </c>
      <c r="Q676" s="61">
        <f t="shared" si="70"/>
        <v>5834.4152840160623</v>
      </c>
      <c r="R676" s="61">
        <f t="shared" si="76"/>
        <v>-1741.1551223360502</v>
      </c>
      <c r="S676" s="62">
        <f t="shared" si="71"/>
        <v>3.3508877004526858</v>
      </c>
      <c r="T676" s="59"/>
      <c r="U676" s="59"/>
      <c r="V676" s="59"/>
    </row>
    <row r="677" spans="7:22" x14ac:dyDescent="0.4">
      <c r="G677" s="59"/>
      <c r="H677" s="74">
        <v>41330</v>
      </c>
      <c r="I677" s="75">
        <v>2747.75</v>
      </c>
      <c r="J677" s="70">
        <v>3.58147072792053</v>
      </c>
      <c r="K677" s="76">
        <f t="shared" si="72"/>
        <v>146.76991795564686</v>
      </c>
      <c r="L677" s="59"/>
      <c r="M677" s="74">
        <v>41330</v>
      </c>
      <c r="N677" s="77">
        <f t="shared" si="74"/>
        <v>5856.7316551727363</v>
      </c>
      <c r="O677" s="77">
        <f t="shared" si="75"/>
        <v>0</v>
      </c>
      <c r="P677" s="77">
        <f t="shared" si="73"/>
        <v>0</v>
      </c>
      <c r="Q677" s="61">
        <f t="shared" si="70"/>
        <v>5856.7316551727363</v>
      </c>
      <c r="R677" s="61">
        <f t="shared" si="76"/>
        <v>-1743.1653069760916</v>
      </c>
      <c r="S677" s="62">
        <f t="shared" si="71"/>
        <v>3.3598257329550352</v>
      </c>
      <c r="T677" s="59"/>
      <c r="U677" s="59"/>
      <c r="V677" s="59"/>
    </row>
    <row r="678" spans="7:22" x14ac:dyDescent="0.4">
      <c r="G678" s="59"/>
      <c r="H678" s="74">
        <v>41337</v>
      </c>
      <c r="I678" s="75">
        <v>2804.11010742187</v>
      </c>
      <c r="J678" s="70">
        <v>3.72786545753479</v>
      </c>
      <c r="K678" s="76">
        <f t="shared" si="72"/>
        <v>146.85337134514927</v>
      </c>
      <c r="L678" s="59"/>
      <c r="M678" s="74">
        <v>41337</v>
      </c>
      <c r="N678" s="77">
        <f t="shared" si="74"/>
        <v>5976.8612249030984</v>
      </c>
      <c r="O678" s="77">
        <f t="shared" si="75"/>
        <v>0</v>
      </c>
      <c r="P678" s="77">
        <f t="shared" si="73"/>
        <v>0</v>
      </c>
      <c r="Q678" s="61">
        <f t="shared" si="70"/>
        <v>5976.8612249030984</v>
      </c>
      <c r="R678" s="61">
        <f t="shared" si="76"/>
        <v>-1745.1778123986039</v>
      </c>
      <c r="S678" s="62">
        <f t="shared" si="71"/>
        <v>3.424786392790768</v>
      </c>
      <c r="T678" s="59"/>
      <c r="U678" s="59"/>
      <c r="V678" s="59"/>
    </row>
    <row r="679" spans="7:22" x14ac:dyDescent="0.4">
      <c r="G679" s="59"/>
      <c r="H679" s="74">
        <v>41344</v>
      </c>
      <c r="I679" s="75">
        <v>2799.40991210937</v>
      </c>
      <c r="J679" s="70">
        <v>3.7199025154113698</v>
      </c>
      <c r="K679" s="76">
        <f t="shared" si="72"/>
        <v>146.93687218625701</v>
      </c>
      <c r="L679" s="59"/>
      <c r="M679" s="74">
        <v>41344</v>
      </c>
      <c r="N679" s="77">
        <f t="shared" si="74"/>
        <v>5966.8429253226368</v>
      </c>
      <c r="O679" s="77">
        <f t="shared" si="75"/>
        <v>0</v>
      </c>
      <c r="P679" s="77">
        <f t="shared" si="73"/>
        <v>0</v>
      </c>
      <c r="Q679" s="61">
        <f t="shared" si="70"/>
        <v>5966.8429253226368</v>
      </c>
      <c r="R679" s="61">
        <f t="shared" si="76"/>
        <v>-1747.1926412829584</v>
      </c>
      <c r="S679" s="62">
        <f t="shared" si="71"/>
        <v>3.4151030540863552</v>
      </c>
      <c r="T679" s="59"/>
      <c r="U679" s="59"/>
      <c r="V679" s="59"/>
    </row>
    <row r="680" spans="7:22" x14ac:dyDescent="0.4">
      <c r="G680" s="59"/>
      <c r="H680" s="74">
        <v>41351</v>
      </c>
      <c r="I680" s="75">
        <v>2800.81005859375</v>
      </c>
      <c r="J680" s="70">
        <v>3.7168402671813898</v>
      </c>
      <c r="K680" s="76">
        <f t="shared" si="72"/>
        <v>147.02042050595105</v>
      </c>
      <c r="L680" s="59"/>
      <c r="M680" s="74">
        <v>41351</v>
      </c>
      <c r="N680" s="77">
        <f t="shared" si="74"/>
        <v>5969.8272878872613</v>
      </c>
      <c r="O680" s="77">
        <f t="shared" si="75"/>
        <v>0</v>
      </c>
      <c r="P680" s="77">
        <f t="shared" si="73"/>
        <v>0</v>
      </c>
      <c r="Q680" s="61">
        <f t="shared" si="70"/>
        <v>5969.8272878872613</v>
      </c>
      <c r="R680" s="61">
        <f t="shared" si="76"/>
        <v>-1749.20979631162</v>
      </c>
      <c r="S680" s="62">
        <f t="shared" si="71"/>
        <v>3.4128709434827234</v>
      </c>
      <c r="T680" s="59"/>
      <c r="U680" s="59"/>
      <c r="V680" s="59"/>
    </row>
    <row r="681" spans="7:22" x14ac:dyDescent="0.4">
      <c r="G681" s="59"/>
      <c r="H681" s="74">
        <v>41358</v>
      </c>
      <c r="I681" s="75">
        <v>2818.68994140625</v>
      </c>
      <c r="J681" s="70">
        <v>3.7685258388519198</v>
      </c>
      <c r="K681" s="76">
        <f t="shared" si="72"/>
        <v>147.10401633122771</v>
      </c>
      <c r="L681" s="59"/>
      <c r="M681" s="74">
        <v>41358</v>
      </c>
      <c r="N681" s="77">
        <f t="shared" si="74"/>
        <v>6007.9376238562354</v>
      </c>
      <c r="O681" s="77">
        <f t="shared" si="75"/>
        <v>0</v>
      </c>
      <c r="P681" s="77">
        <f t="shared" si="73"/>
        <v>0</v>
      </c>
      <c r="Q681" s="61">
        <f t="shared" si="70"/>
        <v>6007.9376238562354</v>
      </c>
      <c r="R681" s="61">
        <f t="shared" si="76"/>
        <v>-1751.2292801701506</v>
      </c>
      <c r="S681" s="62">
        <f t="shared" si="71"/>
        <v>3.430697334658829</v>
      </c>
      <c r="T681" s="59"/>
      <c r="U681" s="59"/>
      <c r="V681" s="59"/>
    </row>
    <row r="682" spans="7:22" x14ac:dyDescent="0.4">
      <c r="G682" s="59"/>
      <c r="H682" s="74">
        <v>41365</v>
      </c>
      <c r="I682" s="75">
        <v>2771.75</v>
      </c>
      <c r="J682" s="70">
        <v>3.6445248126983598</v>
      </c>
      <c r="K682" s="76">
        <f t="shared" si="72"/>
        <v>147.18765968909869</v>
      </c>
      <c r="L682" s="59"/>
      <c r="M682" s="74">
        <v>41365</v>
      </c>
      <c r="N682" s="77">
        <f t="shared" si="74"/>
        <v>5907.886803830419</v>
      </c>
      <c r="O682" s="77">
        <f t="shared" si="75"/>
        <v>0</v>
      </c>
      <c r="P682" s="77">
        <f t="shared" si="73"/>
        <v>0</v>
      </c>
      <c r="Q682" s="61">
        <f t="shared" si="70"/>
        <v>5907.886803830419</v>
      </c>
      <c r="R682" s="61">
        <f t="shared" si="76"/>
        <v>-1753.2510955472121</v>
      </c>
      <c r="S682" s="62">
        <f t="shared" si="71"/>
        <v>3.3696752386665367</v>
      </c>
      <c r="T682" s="59"/>
      <c r="U682" s="59"/>
      <c r="V682" s="59"/>
    </row>
    <row r="683" spans="7:22" x14ac:dyDescent="0.4">
      <c r="G683" s="59"/>
      <c r="H683" s="74">
        <v>41372</v>
      </c>
      <c r="I683" s="75">
        <v>2856.47998046875</v>
      </c>
      <c r="J683" s="70">
        <v>3.86735844612121</v>
      </c>
      <c r="K683" s="76">
        <f t="shared" si="72"/>
        <v>147.27135060659103</v>
      </c>
      <c r="L683" s="59"/>
      <c r="M683" s="74">
        <v>41372</v>
      </c>
      <c r="N683" s="77">
        <f t="shared" si="74"/>
        <v>6088.4857516071434</v>
      </c>
      <c r="O683" s="77">
        <f t="shared" si="75"/>
        <v>0</v>
      </c>
      <c r="P683" s="77">
        <f t="shared" si="73"/>
        <v>0</v>
      </c>
      <c r="Q683" s="61">
        <f t="shared" si="70"/>
        <v>6088.4857516071434</v>
      </c>
      <c r="R683" s="61">
        <f t="shared" si="76"/>
        <v>-1755.2752451345712</v>
      </c>
      <c r="S683" s="62">
        <f t="shared" si="71"/>
        <v>3.468678640847783</v>
      </c>
      <c r="T683" s="59"/>
      <c r="U683" s="59"/>
      <c r="V683" s="59"/>
    </row>
    <row r="684" spans="7:22" x14ac:dyDescent="0.4">
      <c r="G684" s="59"/>
      <c r="H684" s="74">
        <v>41379</v>
      </c>
      <c r="I684" s="75">
        <v>2780.4599609375</v>
      </c>
      <c r="J684" s="70">
        <v>3.6617131233215301</v>
      </c>
      <c r="K684" s="76">
        <f t="shared" si="72"/>
        <v>147.35508911074712</v>
      </c>
      <c r="L684" s="59"/>
      <c r="M684" s="74">
        <v>41379</v>
      </c>
      <c r="N684" s="77">
        <f t="shared" si="74"/>
        <v>5926.4517766037688</v>
      </c>
      <c r="O684" s="77">
        <f t="shared" si="75"/>
        <v>0</v>
      </c>
      <c r="P684" s="77">
        <f t="shared" si="73"/>
        <v>0</v>
      </c>
      <c r="Q684" s="61">
        <f t="shared" si="70"/>
        <v>5926.4517766037688</v>
      </c>
      <c r="R684" s="61">
        <f t="shared" si="76"/>
        <v>-1757.3017316271016</v>
      </c>
      <c r="S684" s="62">
        <f t="shared" si="71"/>
        <v>3.3724725071069117</v>
      </c>
      <c r="T684" s="59"/>
      <c r="U684" s="59"/>
      <c r="V684" s="59"/>
    </row>
    <row r="685" spans="7:22" x14ac:dyDescent="0.4">
      <c r="G685" s="59"/>
      <c r="H685" s="74">
        <v>41386</v>
      </c>
      <c r="I685" s="75">
        <v>2840.55004882812</v>
      </c>
      <c r="J685" s="70">
        <v>3.8207044601440399</v>
      </c>
      <c r="K685" s="76">
        <f t="shared" si="72"/>
        <v>147.43887522862474</v>
      </c>
      <c r="L685" s="59"/>
      <c r="M685" s="74">
        <v>41386</v>
      </c>
      <c r="N685" s="77">
        <f t="shared" si="74"/>
        <v>6054.5316673911784</v>
      </c>
      <c r="O685" s="77">
        <f t="shared" si="75"/>
        <v>0</v>
      </c>
      <c r="P685" s="77">
        <f t="shared" si="73"/>
        <v>0</v>
      </c>
      <c r="Q685" s="61">
        <f t="shared" si="70"/>
        <v>6054.5316673911784</v>
      </c>
      <c r="R685" s="61">
        <f t="shared" si="76"/>
        <v>-1759.3305577227889</v>
      </c>
      <c r="S685" s="62">
        <f t="shared" si="71"/>
        <v>3.4413837927239417</v>
      </c>
      <c r="T685" s="59"/>
      <c r="U685" s="59"/>
      <c r="V685" s="59"/>
    </row>
    <row r="686" spans="7:22" x14ac:dyDescent="0.4">
      <c r="G686" s="59"/>
      <c r="H686" s="74">
        <v>41393</v>
      </c>
      <c r="I686" s="75">
        <v>2944.59008789062</v>
      </c>
      <c r="J686" s="70">
        <v>4.1030826568603498</v>
      </c>
      <c r="K686" s="76">
        <f t="shared" si="72"/>
        <v>147.52270898729708</v>
      </c>
      <c r="L686" s="59"/>
      <c r="M686" s="74">
        <v>41393</v>
      </c>
      <c r="N686" s="77">
        <f t="shared" si="74"/>
        <v>6276.2893200825629</v>
      </c>
      <c r="O686" s="77">
        <f t="shared" si="75"/>
        <v>0</v>
      </c>
      <c r="P686" s="77">
        <f t="shared" si="73"/>
        <v>0</v>
      </c>
      <c r="Q686" s="61">
        <f t="shared" si="70"/>
        <v>6276.2893200825629</v>
      </c>
      <c r="R686" s="61">
        <f t="shared" si="76"/>
        <v>-1761.361726122733</v>
      </c>
      <c r="S686" s="62">
        <f t="shared" si="71"/>
        <v>3.5633165107422271</v>
      </c>
      <c r="T686" s="59"/>
      <c r="U686" s="59"/>
      <c r="V686" s="59"/>
    </row>
    <row r="687" spans="7:22" x14ac:dyDescent="0.4">
      <c r="G687" s="59"/>
      <c r="H687" s="74">
        <v>41400</v>
      </c>
      <c r="I687" s="75">
        <v>2981.02001953125</v>
      </c>
      <c r="J687" s="70">
        <v>4.2055983543395996</v>
      </c>
      <c r="K687" s="76">
        <f t="shared" si="72"/>
        <v>147.60659041385267</v>
      </c>
      <c r="L687" s="59"/>
      <c r="M687" s="74">
        <v>41400</v>
      </c>
      <c r="N687" s="77">
        <f t="shared" si="74"/>
        <v>6353.9384271102963</v>
      </c>
      <c r="O687" s="77">
        <f t="shared" si="75"/>
        <v>0</v>
      </c>
      <c r="P687" s="77">
        <f t="shared" si="73"/>
        <v>0</v>
      </c>
      <c r="Q687" s="61">
        <f t="shared" si="70"/>
        <v>6353.9384271102963</v>
      </c>
      <c r="R687" s="61">
        <f t="shared" si="76"/>
        <v>-1763.3952395311524</v>
      </c>
      <c r="S687" s="62">
        <f t="shared" si="71"/>
        <v>3.6032412273040202</v>
      </c>
      <c r="T687" s="59"/>
      <c r="U687" s="59"/>
      <c r="V687" s="59"/>
    </row>
    <row r="688" spans="7:22" x14ac:dyDescent="0.4">
      <c r="G688" s="59"/>
      <c r="H688" s="74">
        <v>41407</v>
      </c>
      <c r="I688" s="75">
        <v>3028.9599609375</v>
      </c>
      <c r="J688" s="70">
        <v>4.34924268722534</v>
      </c>
      <c r="K688" s="76">
        <f t="shared" si="72"/>
        <v>147.69051953539551</v>
      </c>
      <c r="L688" s="59"/>
      <c r="M688" s="74">
        <v>41407</v>
      </c>
      <c r="N688" s="77">
        <f t="shared" si="74"/>
        <v>6456.1207116635169</v>
      </c>
      <c r="O688" s="77">
        <f t="shared" si="75"/>
        <v>0</v>
      </c>
      <c r="P688" s="77">
        <f t="shared" si="73"/>
        <v>0</v>
      </c>
      <c r="Q688" s="61">
        <f t="shared" si="70"/>
        <v>6456.1207116635169</v>
      </c>
      <c r="R688" s="61">
        <f t="shared" si="76"/>
        <v>-1765.4311006553878</v>
      </c>
      <c r="S688" s="62">
        <f t="shared" si="71"/>
        <v>3.656965547546311</v>
      </c>
      <c r="T688" s="59"/>
      <c r="U688" s="59"/>
      <c r="V688" s="59"/>
    </row>
    <row r="689" spans="1:22" x14ac:dyDescent="0.4">
      <c r="G689" s="59"/>
      <c r="H689" s="74">
        <v>41414</v>
      </c>
      <c r="I689" s="75">
        <v>2991.02001953125</v>
      </c>
      <c r="J689" s="70">
        <v>4.2479553222656197</v>
      </c>
      <c r="K689" s="76">
        <f t="shared" si="72"/>
        <v>147.77449637904493</v>
      </c>
      <c r="L689" s="59"/>
      <c r="M689" s="74">
        <v>41414</v>
      </c>
      <c r="N689" s="77">
        <f t="shared" si="74"/>
        <v>6375.2530723843311</v>
      </c>
      <c r="O689" s="77">
        <f t="shared" si="75"/>
        <v>0</v>
      </c>
      <c r="P689" s="77">
        <f t="shared" si="73"/>
        <v>0</v>
      </c>
      <c r="Q689" s="61">
        <f t="shared" si="70"/>
        <v>6375.2530723843311</v>
      </c>
      <c r="R689" s="61">
        <f t="shared" si="76"/>
        <v>-1767.4693122059057</v>
      </c>
      <c r="S689" s="62">
        <f t="shared" si="71"/>
        <v>3.6069950569199078</v>
      </c>
      <c r="T689" s="59"/>
      <c r="U689" s="59"/>
      <c r="V689" s="59"/>
    </row>
    <row r="690" spans="1:22" x14ac:dyDescent="0.4">
      <c r="G690" s="59"/>
      <c r="H690" s="74">
        <v>41421</v>
      </c>
      <c r="I690" s="75">
        <v>2981.76000976562</v>
      </c>
      <c r="J690" s="70">
        <v>4.2246284484863201</v>
      </c>
      <c r="K690" s="76">
        <f t="shared" si="72"/>
        <v>147.85852097193575</v>
      </c>
      <c r="L690" s="59"/>
      <c r="M690" s="74">
        <v>41421</v>
      </c>
      <c r="N690" s="77">
        <f t="shared" si="74"/>
        <v>6355.5156900454813</v>
      </c>
      <c r="O690" s="77">
        <f t="shared" si="75"/>
        <v>0</v>
      </c>
      <c r="P690" s="77">
        <f t="shared" si="73"/>
        <v>0</v>
      </c>
      <c r="Q690" s="61">
        <f t="shared" si="70"/>
        <v>6355.5156900454813</v>
      </c>
      <c r="R690" s="61">
        <f t="shared" si="76"/>
        <v>-1769.5098768963014</v>
      </c>
      <c r="S690" s="62">
        <f t="shared" si="71"/>
        <v>3.5916813876128106</v>
      </c>
      <c r="T690" s="59"/>
      <c r="U690" s="59"/>
      <c r="V690" s="59"/>
    </row>
    <row r="691" spans="1:22" x14ac:dyDescent="0.4">
      <c r="G691" s="59"/>
      <c r="H691" s="74">
        <v>41428</v>
      </c>
      <c r="I691" s="75">
        <v>2990.8701171875</v>
      </c>
      <c r="J691" s="70">
        <v>4.2381334304809499</v>
      </c>
      <c r="K691" s="76">
        <f t="shared" si="72"/>
        <v>147.94259334121818</v>
      </c>
      <c r="L691" s="59"/>
      <c r="M691" s="74">
        <v>41428</v>
      </c>
      <c r="N691" s="77">
        <f t="shared" si="74"/>
        <v>6374.9335608560532</v>
      </c>
      <c r="O691" s="77">
        <f t="shared" si="75"/>
        <v>0</v>
      </c>
      <c r="P691" s="77">
        <f t="shared" si="73"/>
        <v>0</v>
      </c>
      <c r="Q691" s="61">
        <f t="shared" si="70"/>
        <v>6374.9335608560532</v>
      </c>
      <c r="R691" s="61">
        <f t="shared" si="76"/>
        <v>-1771.5527974433035</v>
      </c>
      <c r="S691" s="62">
        <f t="shared" si="71"/>
        <v>3.5985004624509789</v>
      </c>
      <c r="T691" s="59"/>
      <c r="U691" s="59"/>
      <c r="V691" s="59"/>
    </row>
    <row r="692" spans="1:22" x14ac:dyDescent="0.4">
      <c r="G692" s="59"/>
      <c r="H692" s="74">
        <v>41435</v>
      </c>
      <c r="I692" s="75">
        <v>2943.86010742187</v>
      </c>
      <c r="J692" s="70">
        <v>4.1104497909545898</v>
      </c>
      <c r="K692" s="76">
        <f t="shared" si="72"/>
        <v>148.02671351405792</v>
      </c>
      <c r="L692" s="59"/>
      <c r="M692" s="74">
        <v>41435</v>
      </c>
      <c r="N692" s="77">
        <f t="shared" si="74"/>
        <v>6274.7333926077245</v>
      </c>
      <c r="O692" s="77">
        <f t="shared" si="75"/>
        <v>0</v>
      </c>
      <c r="P692" s="77">
        <f t="shared" si="73"/>
        <v>0</v>
      </c>
      <c r="Q692" s="61">
        <f t="shared" si="70"/>
        <v>6274.7333926077245</v>
      </c>
      <c r="R692" s="61">
        <f t="shared" si="76"/>
        <v>-1773.5980765667769</v>
      </c>
      <c r="S692" s="62">
        <f t="shared" si="71"/>
        <v>3.5378553210623522</v>
      </c>
      <c r="T692" s="59"/>
      <c r="U692" s="59"/>
      <c r="V692" s="59"/>
    </row>
    <row r="693" spans="1:22" ht="17.5" customHeight="1" x14ac:dyDescent="0.4">
      <c r="A693" s="4"/>
      <c r="G693" s="59"/>
      <c r="H693" s="74">
        <v>41442</v>
      </c>
      <c r="I693" s="75">
        <v>2877.93994140625</v>
      </c>
      <c r="J693" s="70">
        <v>3.9226062297821001</v>
      </c>
      <c r="K693" s="76">
        <f t="shared" si="72"/>
        <v>148.11088151763602</v>
      </c>
      <c r="L693" s="76"/>
      <c r="M693" s="74">
        <v>41442</v>
      </c>
      <c r="N693" s="77">
        <f t="shared" si="74"/>
        <v>6134.2268971048861</v>
      </c>
      <c r="O693" s="77">
        <f t="shared" si="75"/>
        <v>0</v>
      </c>
      <c r="P693" s="77">
        <f t="shared" si="73"/>
        <v>0</v>
      </c>
      <c r="Q693" s="61">
        <f t="shared" si="70"/>
        <v>6134.2268971048861</v>
      </c>
      <c r="R693" s="61">
        <f t="shared" si="76"/>
        <v>-1775.6457169897267</v>
      </c>
      <c r="S693" s="62">
        <f t="shared" si="71"/>
        <v>3.454645731640833</v>
      </c>
      <c r="T693" s="59"/>
      <c r="U693" s="59"/>
      <c r="V693" s="59"/>
    </row>
    <row r="694" spans="1:22" ht="17.5" customHeight="1" x14ac:dyDescent="0.4">
      <c r="G694" s="59"/>
      <c r="H694" s="74">
        <v>41449</v>
      </c>
      <c r="I694" s="75">
        <v>2909.60009765625</v>
      </c>
      <c r="J694" s="70">
        <v>4.0060925483703604</v>
      </c>
      <c r="K694" s="76">
        <f t="shared" si="72"/>
        <v>148.19509737914908</v>
      </c>
      <c r="L694" s="59"/>
      <c r="M694" s="74">
        <v>41449</v>
      </c>
      <c r="N694" s="77">
        <f t="shared" si="74"/>
        <v>6201.7093970838114</v>
      </c>
      <c r="O694" s="77">
        <f t="shared" si="75"/>
        <v>0</v>
      </c>
      <c r="P694" s="77">
        <f t="shared" si="73"/>
        <v>0</v>
      </c>
      <c r="Q694" s="61">
        <f t="shared" si="70"/>
        <v>6201.7093970838114</v>
      </c>
      <c r="R694" s="61">
        <f t="shared" si="76"/>
        <v>-1777.6957214383017</v>
      </c>
      <c r="S694" s="62">
        <f t="shared" si="71"/>
        <v>3.4886225591329656</v>
      </c>
      <c r="T694" s="59"/>
      <c r="U694" s="59"/>
      <c r="V694" s="59"/>
    </row>
    <row r="695" spans="1:22" x14ac:dyDescent="0.4">
      <c r="G695" s="59"/>
      <c r="H695" s="74">
        <v>41456</v>
      </c>
      <c r="I695" s="75">
        <v>2963.21997070312</v>
      </c>
      <c r="J695" s="70">
        <v>4.1589446067809996</v>
      </c>
      <c r="K695" s="76">
        <f t="shared" si="72"/>
        <v>148.27936112580912</v>
      </c>
      <c r="L695" s="59"/>
      <c r="M695" s="74">
        <v>41456</v>
      </c>
      <c r="N695" s="77">
        <f t="shared" si="74"/>
        <v>6315.9982544470895</v>
      </c>
      <c r="O695" s="77">
        <f t="shared" si="75"/>
        <v>0</v>
      </c>
      <c r="P695" s="77">
        <f t="shared" si="73"/>
        <v>0</v>
      </c>
      <c r="Q695" s="61">
        <f t="shared" si="70"/>
        <v>6315.9982544470895</v>
      </c>
      <c r="R695" s="61">
        <f t="shared" si="76"/>
        <v>-1779.7480926417979</v>
      </c>
      <c r="S695" s="62">
        <f t="shared" si="71"/>
        <v>3.5488158580194544</v>
      </c>
      <c r="T695" s="59"/>
      <c r="U695" s="59"/>
      <c r="V695" s="59"/>
    </row>
    <row r="696" spans="1:22" x14ac:dyDescent="0.4">
      <c r="G696" s="59"/>
      <c r="H696" s="74">
        <v>41463</v>
      </c>
      <c r="I696" s="75">
        <v>3079.07006835937</v>
      </c>
      <c r="J696" s="70">
        <v>4.4769272804260201</v>
      </c>
      <c r="K696" s="76">
        <f t="shared" si="72"/>
        <v>148.36367278484363</v>
      </c>
      <c r="L696" s="59"/>
      <c r="M696" s="74">
        <v>41463</v>
      </c>
      <c r="N696" s="77">
        <f t="shared" si="74"/>
        <v>6562.9286280976075</v>
      </c>
      <c r="O696" s="77">
        <f t="shared" si="75"/>
        <v>0</v>
      </c>
      <c r="P696" s="77">
        <f t="shared" si="73"/>
        <v>0</v>
      </c>
      <c r="Q696" s="61">
        <f t="shared" si="70"/>
        <v>6562.9286280976075</v>
      </c>
      <c r="R696" s="61">
        <f t="shared" si="76"/>
        <v>-1781.8028333326627</v>
      </c>
      <c r="S696" s="62">
        <f t="shared" si="71"/>
        <v>3.6833079986871411</v>
      </c>
      <c r="T696" s="59"/>
      <c r="U696" s="59"/>
      <c r="V696" s="59"/>
    </row>
    <row r="697" spans="1:22" x14ac:dyDescent="0.4">
      <c r="G697" s="59"/>
      <c r="H697" s="74">
        <v>41470</v>
      </c>
      <c r="I697" s="75">
        <v>3044.92993164062</v>
      </c>
      <c r="J697" s="70">
        <v>4.3928270339965803</v>
      </c>
      <c r="K697" s="76">
        <f t="shared" si="72"/>
        <v>148.44803238349562</v>
      </c>
      <c r="L697" s="59"/>
      <c r="M697" s="74">
        <v>41470</v>
      </c>
      <c r="N697" s="77">
        <f t="shared" si="74"/>
        <v>6490.160137720889</v>
      </c>
      <c r="O697" s="77">
        <f t="shared" si="75"/>
        <v>0</v>
      </c>
      <c r="P697" s="77">
        <f t="shared" si="73"/>
        <v>0</v>
      </c>
      <c r="Q697" s="61">
        <f t="shared" si="70"/>
        <v>6490.160137720889</v>
      </c>
      <c r="R697" s="61">
        <f t="shared" si="76"/>
        <v>-1783.8599462464977</v>
      </c>
      <c r="S697" s="62">
        <f t="shared" si="71"/>
        <v>3.6382677638887153</v>
      </c>
      <c r="T697" s="59"/>
      <c r="U697" s="59"/>
      <c r="V697" s="59"/>
    </row>
    <row r="698" spans="1:22" x14ac:dyDescent="0.4">
      <c r="G698" s="59"/>
      <c r="H698" s="74">
        <v>41477</v>
      </c>
      <c r="I698" s="75">
        <v>3076.22998046875</v>
      </c>
      <c r="J698" s="70">
        <v>4.47999715805053</v>
      </c>
      <c r="K698" s="76">
        <f t="shared" si="72"/>
        <v>148.53243994902351</v>
      </c>
      <c r="L698" s="59"/>
      <c r="M698" s="74">
        <v>41477</v>
      </c>
      <c r="N698" s="77">
        <f t="shared" si="74"/>
        <v>6556.875081504043</v>
      </c>
      <c r="O698" s="77">
        <f t="shared" si="75"/>
        <v>0</v>
      </c>
      <c r="P698" s="77">
        <f t="shared" si="73"/>
        <v>0</v>
      </c>
      <c r="Q698" s="61">
        <f t="shared" si="70"/>
        <v>6556.875081504043</v>
      </c>
      <c r="R698" s="61">
        <f t="shared" si="76"/>
        <v>-1785.919434122063</v>
      </c>
      <c r="S698" s="62">
        <f t="shared" si="71"/>
        <v>3.6714282605515884</v>
      </c>
      <c r="T698" s="59"/>
      <c r="U698" s="59"/>
      <c r="V698" s="59"/>
    </row>
    <row r="699" spans="1:22" x14ac:dyDescent="0.4">
      <c r="G699" s="59"/>
      <c r="H699" s="74">
        <v>41484</v>
      </c>
      <c r="I699" s="75">
        <v>3143.52001953125</v>
      </c>
      <c r="J699" s="70">
        <v>4.67275047302246</v>
      </c>
      <c r="K699" s="76">
        <f t="shared" si="72"/>
        <v>148.6168955087013</v>
      </c>
      <c r="L699" s="59"/>
      <c r="M699" s="74">
        <v>41484</v>
      </c>
      <c r="N699" s="77">
        <f t="shared" si="74"/>
        <v>6700.3014128133527</v>
      </c>
      <c r="O699" s="77">
        <f t="shared" si="75"/>
        <v>0</v>
      </c>
      <c r="P699" s="77">
        <f t="shared" si="73"/>
        <v>0</v>
      </c>
      <c r="Q699" s="61">
        <f t="shared" si="70"/>
        <v>6700.3014128133527</v>
      </c>
      <c r="R699" s="61">
        <f t="shared" si="76"/>
        <v>-1787.9812997012807</v>
      </c>
      <c r="S699" s="62">
        <f t="shared" si="71"/>
        <v>3.7474113481683378</v>
      </c>
      <c r="T699" s="59"/>
      <c r="U699" s="59"/>
      <c r="V699" s="59"/>
    </row>
    <row r="700" spans="1:22" x14ac:dyDescent="0.4">
      <c r="E700" s="4"/>
      <c r="F700" s="4"/>
      <c r="G700" s="59"/>
      <c r="H700" s="74">
        <v>41491</v>
      </c>
      <c r="I700" s="75">
        <v>3118.57006835937</v>
      </c>
      <c r="J700" s="70">
        <v>4.6144337654113698</v>
      </c>
      <c r="K700" s="76">
        <f t="shared" si="72"/>
        <v>148.70139908981849</v>
      </c>
      <c r="L700" s="59"/>
      <c r="M700" s="74">
        <v>41491</v>
      </c>
      <c r="N700" s="77">
        <f t="shared" si="74"/>
        <v>6647.1214769300432</v>
      </c>
      <c r="O700" s="77">
        <f t="shared" si="75"/>
        <v>0</v>
      </c>
      <c r="P700" s="77">
        <f t="shared" si="73"/>
        <v>0</v>
      </c>
      <c r="Q700" s="61">
        <f t="shared" si="70"/>
        <v>6647.1214769300432</v>
      </c>
      <c r="R700" s="61">
        <f t="shared" si="76"/>
        <v>-1790.0455457292385</v>
      </c>
      <c r="S700" s="62">
        <f t="shared" si="71"/>
        <v>3.713381200153822</v>
      </c>
      <c r="T700" s="59"/>
      <c r="U700" s="59"/>
      <c r="V700" s="59"/>
    </row>
    <row r="701" spans="1:22" x14ac:dyDescent="0.4">
      <c r="B701" s="27"/>
      <c r="C701" s="4"/>
      <c r="D701" s="4"/>
      <c r="G701" s="59"/>
      <c r="H701" s="74">
        <v>41498</v>
      </c>
      <c r="I701" s="75">
        <v>3073.90991210937</v>
      </c>
      <c r="J701" s="70">
        <v>4.4873619079589799</v>
      </c>
      <c r="K701" s="76">
        <f t="shared" si="72"/>
        <v>148.78595071968005</v>
      </c>
      <c r="L701" s="59"/>
      <c r="M701" s="74">
        <v>41498</v>
      </c>
      <c r="N701" s="77">
        <f t="shared" si="74"/>
        <v>6551.9299380948742</v>
      </c>
      <c r="O701" s="77">
        <f t="shared" si="75"/>
        <v>0</v>
      </c>
      <c r="P701" s="77">
        <f t="shared" si="73"/>
        <v>0</v>
      </c>
      <c r="Q701" s="61">
        <f t="shared" si="70"/>
        <v>6551.9299380948742</v>
      </c>
      <c r="R701" s="61">
        <f t="shared" si="76"/>
        <v>-1792.1121749541933</v>
      </c>
      <c r="S701" s="62">
        <f t="shared" si="71"/>
        <v>3.6559820471407392</v>
      </c>
      <c r="T701" s="59"/>
      <c r="U701" s="59"/>
      <c r="V701" s="59"/>
    </row>
    <row r="702" spans="1:22" x14ac:dyDescent="0.4">
      <c r="G702" s="59"/>
      <c r="H702" s="74">
        <v>41505</v>
      </c>
      <c r="I702" s="75">
        <v>3124.27001953125</v>
      </c>
      <c r="J702" s="70">
        <v>4.6310081481933496</v>
      </c>
      <c r="K702" s="76">
        <f t="shared" si="72"/>
        <v>148.8705504256065</v>
      </c>
      <c r="L702" s="59"/>
      <c r="M702" s="74">
        <v>41505</v>
      </c>
      <c r="N702" s="77">
        <f t="shared" si="74"/>
        <v>6659.2707206608375</v>
      </c>
      <c r="O702" s="77">
        <f t="shared" si="75"/>
        <v>0</v>
      </c>
      <c r="P702" s="77">
        <f t="shared" si="73"/>
        <v>0</v>
      </c>
      <c r="Q702" s="61">
        <f t="shared" si="70"/>
        <v>6659.2707206608375</v>
      </c>
      <c r="R702" s="61">
        <f t="shared" si="76"/>
        <v>-1794.1811901275746</v>
      </c>
      <c r="S702" s="62">
        <f t="shared" si="71"/>
        <v>3.7115932088148424</v>
      </c>
      <c r="T702" s="59"/>
      <c r="U702" s="59"/>
      <c r="V702" s="59"/>
    </row>
    <row r="703" spans="1:22" x14ac:dyDescent="0.4">
      <c r="G703" s="59"/>
      <c r="H703" s="74">
        <v>41512</v>
      </c>
      <c r="I703" s="75">
        <v>3073.81005859375</v>
      </c>
      <c r="J703" s="70">
        <v>4.4818377494812003</v>
      </c>
      <c r="K703" s="76">
        <f t="shared" si="72"/>
        <v>148.95519823493387</v>
      </c>
      <c r="L703" s="59"/>
      <c r="M703" s="74">
        <v>41512</v>
      </c>
      <c r="N703" s="77">
        <f t="shared" si="74"/>
        <v>6551.7171038683937</v>
      </c>
      <c r="O703" s="77">
        <f t="shared" si="75"/>
        <v>0</v>
      </c>
      <c r="P703" s="77">
        <f t="shared" si="73"/>
        <v>0</v>
      </c>
      <c r="Q703" s="61">
        <f t="shared" si="70"/>
        <v>6551.7171038683937</v>
      </c>
      <c r="R703" s="61">
        <f t="shared" si="76"/>
        <v>-1796.2525940039889</v>
      </c>
      <c r="S703" s="62">
        <f t="shared" si="71"/>
        <v>3.6474364049568879</v>
      </c>
      <c r="T703" s="59"/>
      <c r="U703" s="59"/>
      <c r="V703" s="59"/>
    </row>
    <row r="704" spans="1:22" x14ac:dyDescent="0.4">
      <c r="G704" s="59"/>
      <c r="H704" s="74">
        <v>41519</v>
      </c>
      <c r="I704" s="75">
        <v>3133.3798828125</v>
      </c>
      <c r="J704" s="70">
        <v>4.6567907333373997</v>
      </c>
      <c r="K704" s="76">
        <f t="shared" si="72"/>
        <v>149.03989417501381</v>
      </c>
      <c r="L704" s="59"/>
      <c r="M704" s="74">
        <v>41519</v>
      </c>
      <c r="N704" s="77">
        <f t="shared" si="74"/>
        <v>6678.688071094316</v>
      </c>
      <c r="O704" s="77">
        <f t="shared" si="75"/>
        <v>0</v>
      </c>
      <c r="P704" s="77">
        <f t="shared" si="73"/>
        <v>0</v>
      </c>
      <c r="Q704" s="61">
        <f t="shared" si="70"/>
        <v>6678.688071094316</v>
      </c>
      <c r="R704" s="61">
        <f t="shared" si="76"/>
        <v>-1798.3263893412227</v>
      </c>
      <c r="S704" s="62">
        <f t="shared" si="71"/>
        <v>3.7138353252664587</v>
      </c>
      <c r="T704" s="59"/>
      <c r="U704" s="59"/>
      <c r="V704" s="59"/>
    </row>
    <row r="705" spans="7:22" x14ac:dyDescent="0.4">
      <c r="G705" s="59"/>
      <c r="H705" s="74">
        <v>41526</v>
      </c>
      <c r="I705" s="75">
        <v>3178.28002929687</v>
      </c>
      <c r="J705" s="70">
        <v>4.7936816215515101</v>
      </c>
      <c r="K705" s="76">
        <f t="shared" si="72"/>
        <v>149.12463827321344</v>
      </c>
      <c r="L705" s="59"/>
      <c r="M705" s="74">
        <v>41526</v>
      </c>
      <c r="N705" s="77">
        <f t="shared" si="74"/>
        <v>6774.3911406009674</v>
      </c>
      <c r="O705" s="77">
        <f t="shared" si="75"/>
        <v>0</v>
      </c>
      <c r="P705" s="77">
        <f t="shared" si="73"/>
        <v>0</v>
      </c>
      <c r="Q705" s="61">
        <f t="shared" si="70"/>
        <v>6774.3911406009674</v>
      </c>
      <c r="R705" s="61">
        <f t="shared" si="76"/>
        <v>-1800.4025789002465</v>
      </c>
      <c r="S705" s="62">
        <f t="shared" si="71"/>
        <v>3.7627090851752834</v>
      </c>
      <c r="T705" s="59"/>
      <c r="U705" s="59"/>
      <c r="V705" s="59"/>
    </row>
    <row r="706" spans="7:22" x14ac:dyDescent="0.4">
      <c r="G706" s="59"/>
      <c r="H706" s="74">
        <v>41533</v>
      </c>
      <c r="I706" s="75">
        <v>3224.72998046875</v>
      </c>
      <c r="J706" s="70">
        <v>4.9330296516418404</v>
      </c>
      <c r="K706" s="76">
        <f t="shared" si="72"/>
        <v>149.20943055691546</v>
      </c>
      <c r="L706" s="59"/>
      <c r="M706" s="74">
        <v>41533</v>
      </c>
      <c r="N706" s="77">
        <f t="shared" si="74"/>
        <v>6873.3975638234506</v>
      </c>
      <c r="O706" s="77">
        <f t="shared" si="75"/>
        <v>0</v>
      </c>
      <c r="P706" s="77">
        <f t="shared" si="73"/>
        <v>0</v>
      </c>
      <c r="Q706" s="61">
        <f t="shared" ref="Q706:Q769" si="77">SUM(N706:P706)</f>
        <v>6873.3975638234506</v>
      </c>
      <c r="R706" s="61">
        <f t="shared" si="76"/>
        <v>-1802.481165445218</v>
      </c>
      <c r="S706" s="62">
        <f t="shared" ref="S706:S769" si="78">Q706/-R706</f>
        <v>3.8132978560836732</v>
      </c>
      <c r="T706" s="59"/>
      <c r="U706" s="59"/>
      <c r="V706" s="59"/>
    </row>
    <row r="707" spans="7:22" x14ac:dyDescent="0.4">
      <c r="G707" s="59"/>
      <c r="H707" s="74">
        <v>41540</v>
      </c>
      <c r="I707" s="75">
        <v>3230.30004882812</v>
      </c>
      <c r="J707" s="70">
        <v>4.94592189788818</v>
      </c>
      <c r="K707" s="76">
        <f t="shared" ref="K707:K770" si="79">K706*(1+Tbill_YTM)^(1/52)</f>
        <v>149.2942710535182</v>
      </c>
      <c r="L707" s="59"/>
      <c r="M707" s="74">
        <v>41540</v>
      </c>
      <c r="N707" s="77">
        <f t="shared" si="74"/>
        <v>6885.2699669466601</v>
      </c>
      <c r="O707" s="77">
        <f t="shared" si="75"/>
        <v>0</v>
      </c>
      <c r="P707" s="77">
        <f t="shared" ref="P707:P770" si="80">IF(YEAR(M707)&lt;&gt;YEAR(M706), Q706*$C$7, P706)*(1+Tbill_YTM)^(1/52)</f>
        <v>0</v>
      </c>
      <c r="Q707" s="61">
        <f t="shared" si="77"/>
        <v>6885.2699669466601</v>
      </c>
      <c r="R707" s="61">
        <f t="shared" si="76"/>
        <v>-1804.5621517434868</v>
      </c>
      <c r="S707" s="62">
        <f t="shared" si="78"/>
        <v>3.8154795390640448</v>
      </c>
      <c r="T707" s="59"/>
      <c r="U707" s="59"/>
      <c r="V707" s="59"/>
    </row>
    <row r="708" spans="7:22" x14ac:dyDescent="0.4">
      <c r="G708" s="59"/>
      <c r="H708" s="74">
        <v>41547</v>
      </c>
      <c r="I708" s="75">
        <v>3242.57006835937</v>
      </c>
      <c r="J708" s="70">
        <v>4.98091268539428</v>
      </c>
      <c r="K708" s="76">
        <f t="shared" si="79"/>
        <v>149.37915979043549</v>
      </c>
      <c r="L708" s="59"/>
      <c r="M708" s="74">
        <v>41547</v>
      </c>
      <c r="N708" s="77">
        <f t="shared" ref="N708:N771" si="81">IF(YEAR(M708)&lt;&gt;YEAR(M707), Q707*$C$5, N707)*(I708/I707)</f>
        <v>6911.4230783280664</v>
      </c>
      <c r="O708" s="77">
        <f t="shared" ref="O708:O771" si="82">IF(YEAR(M708)&lt;&gt;YEAR(M707), Q707*$C$6, O707)*(J708/J707)</f>
        <v>0</v>
      </c>
      <c r="P708" s="77">
        <f t="shared" si="80"/>
        <v>0</v>
      </c>
      <c r="Q708" s="61">
        <f t="shared" si="77"/>
        <v>6911.4230783280664</v>
      </c>
      <c r="R708" s="61">
        <f t="shared" ref="R708:R771" si="83">R707*EXP($C$20/52)</f>
        <v>-1806.6455405655968</v>
      </c>
      <c r="S708" s="62">
        <f t="shared" si="78"/>
        <v>3.825555662769546</v>
      </c>
      <c r="T708" s="59"/>
      <c r="U708" s="59"/>
      <c r="V708" s="59"/>
    </row>
    <row r="709" spans="7:22" x14ac:dyDescent="0.4">
      <c r="G709" s="59"/>
      <c r="H709" s="74">
        <v>41554</v>
      </c>
      <c r="I709" s="75">
        <v>3233.830078125</v>
      </c>
      <c r="J709" s="70">
        <v>4.9557442665100098</v>
      </c>
      <c r="K709" s="76">
        <f t="shared" si="79"/>
        <v>149.46409679509676</v>
      </c>
      <c r="L709" s="59"/>
      <c r="M709" s="74">
        <v>41554</v>
      </c>
      <c r="N709" s="77">
        <f t="shared" si="81"/>
        <v>6892.7940991736541</v>
      </c>
      <c r="O709" s="77">
        <f t="shared" si="82"/>
        <v>0</v>
      </c>
      <c r="P709" s="77">
        <f t="shared" si="80"/>
        <v>0</v>
      </c>
      <c r="Q709" s="61">
        <f t="shared" si="77"/>
        <v>6892.7940991736541</v>
      </c>
      <c r="R709" s="61">
        <f t="shared" si="83"/>
        <v>-1808.7313346852911</v>
      </c>
      <c r="S709" s="62">
        <f t="shared" si="78"/>
        <v>3.8108446329166741</v>
      </c>
      <c r="T709" s="59"/>
      <c r="U709" s="59"/>
      <c r="V709" s="59"/>
    </row>
    <row r="710" spans="7:22" x14ac:dyDescent="0.4">
      <c r="G710" s="59"/>
      <c r="H710" s="74">
        <v>41561</v>
      </c>
      <c r="I710" s="75">
        <v>3353.8798828125</v>
      </c>
      <c r="J710" s="70">
        <v>5.3234500885009703</v>
      </c>
      <c r="K710" s="76">
        <f t="shared" si="79"/>
        <v>149.54908209494707</v>
      </c>
      <c r="L710" s="59"/>
      <c r="M710" s="74">
        <v>41561</v>
      </c>
      <c r="N710" s="77">
        <f t="shared" si="81"/>
        <v>7148.675999386769</v>
      </c>
      <c r="O710" s="77">
        <f t="shared" si="82"/>
        <v>0</v>
      </c>
      <c r="P710" s="77">
        <f t="shared" si="80"/>
        <v>0</v>
      </c>
      <c r="Q710" s="61">
        <f t="shared" si="77"/>
        <v>7148.675999386769</v>
      </c>
      <c r="R710" s="61">
        <f t="shared" si="83"/>
        <v>-1810.8195368795148</v>
      </c>
      <c r="S710" s="62">
        <f t="shared" si="78"/>
        <v>3.9477572744248648</v>
      </c>
      <c r="T710" s="59"/>
      <c r="U710" s="59"/>
      <c r="V710" s="59"/>
    </row>
    <row r="711" spans="7:22" x14ac:dyDescent="0.4">
      <c r="G711" s="59"/>
      <c r="H711" s="74">
        <v>41568</v>
      </c>
      <c r="I711" s="75">
        <v>3383.830078125</v>
      </c>
      <c r="J711" s="70">
        <v>5.4173707962036097</v>
      </c>
      <c r="K711" s="76">
        <f t="shared" si="79"/>
        <v>149.63411571744709</v>
      </c>
      <c r="L711" s="59"/>
      <c r="M711" s="74">
        <v>41568</v>
      </c>
      <c r="N711" s="77">
        <f t="shared" si="81"/>
        <v>7212.5137782841675</v>
      </c>
      <c r="O711" s="77">
        <f t="shared" si="82"/>
        <v>0</v>
      </c>
      <c r="P711" s="77">
        <f t="shared" si="80"/>
        <v>0</v>
      </c>
      <c r="Q711" s="61">
        <f t="shared" si="77"/>
        <v>7212.5137782841675</v>
      </c>
      <c r="R711" s="61">
        <f t="shared" si="83"/>
        <v>-1812.9101499284188</v>
      </c>
      <c r="S711" s="62">
        <f t="shared" si="78"/>
        <v>3.9784176720335243</v>
      </c>
      <c r="T711" s="59"/>
      <c r="U711" s="59"/>
      <c r="V711" s="59"/>
    </row>
    <row r="712" spans="7:22" x14ac:dyDescent="0.4">
      <c r="G712" s="59"/>
      <c r="H712" s="74">
        <v>41575</v>
      </c>
      <c r="I712" s="75">
        <v>3379.76000976562</v>
      </c>
      <c r="J712" s="70">
        <v>5.4063210487365696</v>
      </c>
      <c r="K712" s="76">
        <f t="shared" si="79"/>
        <v>149.71919769007306</v>
      </c>
      <c r="L712" s="59"/>
      <c r="M712" s="74">
        <v>41575</v>
      </c>
      <c r="N712" s="77">
        <f t="shared" si="81"/>
        <v>7203.838571952042</v>
      </c>
      <c r="O712" s="77">
        <f t="shared" si="82"/>
        <v>0</v>
      </c>
      <c r="P712" s="77">
        <f t="shared" si="80"/>
        <v>0</v>
      </c>
      <c r="Q712" s="61">
        <f t="shared" si="77"/>
        <v>7203.838571952042</v>
      </c>
      <c r="R712" s="61">
        <f t="shared" si="83"/>
        <v>-1815.0031766153643</v>
      </c>
      <c r="S712" s="62">
        <f t="shared" si="78"/>
        <v>3.9690501177997004</v>
      </c>
      <c r="T712" s="59"/>
      <c r="U712" s="59"/>
      <c r="V712" s="59"/>
    </row>
    <row r="713" spans="7:22" x14ac:dyDescent="0.4">
      <c r="G713" s="59"/>
      <c r="H713" s="74">
        <v>41582</v>
      </c>
      <c r="I713" s="75">
        <v>3366.84008789062</v>
      </c>
      <c r="J713" s="70">
        <v>5.3694896697998002</v>
      </c>
      <c r="K713" s="76">
        <f t="shared" si="79"/>
        <v>149.80432804031685</v>
      </c>
      <c r="L713" s="59"/>
      <c r="M713" s="74">
        <v>41582</v>
      </c>
      <c r="N713" s="77">
        <f t="shared" si="81"/>
        <v>7176.3002167786553</v>
      </c>
      <c r="O713" s="77">
        <f t="shared" si="82"/>
        <v>0</v>
      </c>
      <c r="P713" s="77">
        <f t="shared" si="80"/>
        <v>0</v>
      </c>
      <c r="Q713" s="61">
        <f t="shared" si="77"/>
        <v>7176.3002167786553</v>
      </c>
      <c r="R713" s="61">
        <f t="shared" si="83"/>
        <v>-1817.0986197269253</v>
      </c>
      <c r="S713" s="62">
        <f t="shared" si="78"/>
        <v>3.9493179615408622</v>
      </c>
      <c r="T713" s="59"/>
      <c r="U713" s="59"/>
      <c r="V713" s="59"/>
    </row>
    <row r="714" spans="7:22" x14ac:dyDescent="0.4">
      <c r="G714" s="59"/>
      <c r="H714" s="74">
        <v>41589</v>
      </c>
      <c r="I714" s="75">
        <v>3422.580078125</v>
      </c>
      <c r="J714" s="70">
        <v>5.54996585845947</v>
      </c>
      <c r="K714" s="76">
        <f t="shared" si="79"/>
        <v>149.889506795686</v>
      </c>
      <c r="L714" s="59"/>
      <c r="M714" s="74">
        <v>41589</v>
      </c>
      <c r="N714" s="77">
        <f t="shared" si="81"/>
        <v>7295.1080287210498</v>
      </c>
      <c r="O714" s="77">
        <f t="shared" si="82"/>
        <v>0</v>
      </c>
      <c r="P714" s="77">
        <f t="shared" si="80"/>
        <v>0</v>
      </c>
      <c r="Q714" s="61">
        <f t="shared" si="77"/>
        <v>7295.1080287210498</v>
      </c>
      <c r="R714" s="61">
        <f t="shared" si="83"/>
        <v>-1819.1964820528935</v>
      </c>
      <c r="S714" s="62">
        <f t="shared" si="78"/>
        <v>4.0100715347078948</v>
      </c>
      <c r="T714" s="59"/>
      <c r="U714" s="59"/>
      <c r="V714" s="59"/>
    </row>
    <row r="715" spans="7:22" x14ac:dyDescent="0.4">
      <c r="G715" s="59"/>
      <c r="H715" s="74">
        <v>41596</v>
      </c>
      <c r="I715" s="75">
        <v>3422.02001953125</v>
      </c>
      <c r="J715" s="70">
        <v>5.5542635917663503</v>
      </c>
      <c r="K715" s="76">
        <f t="shared" si="79"/>
        <v>149.97473398370369</v>
      </c>
      <c r="L715" s="59"/>
      <c r="M715" s="74">
        <v>41596</v>
      </c>
      <c r="N715" s="77">
        <f t="shared" si="81"/>
        <v>7293.9142836952042</v>
      </c>
      <c r="O715" s="77">
        <f t="shared" si="82"/>
        <v>0</v>
      </c>
      <c r="P715" s="77">
        <f t="shared" si="80"/>
        <v>0</v>
      </c>
      <c r="Q715" s="61">
        <f t="shared" si="77"/>
        <v>7293.9142836952042</v>
      </c>
      <c r="R715" s="61">
        <f t="shared" si="83"/>
        <v>-1821.2967663862812</v>
      </c>
      <c r="S715" s="62">
        <f t="shared" si="78"/>
        <v>4.0047917606351406</v>
      </c>
      <c r="T715" s="59"/>
      <c r="U715" s="59"/>
      <c r="V715" s="59"/>
    </row>
    <row r="716" spans="7:22" x14ac:dyDescent="0.4">
      <c r="G716" s="59"/>
      <c r="H716" s="74">
        <v>41603</v>
      </c>
      <c r="I716" s="75">
        <v>3487.82006835937</v>
      </c>
      <c r="J716" s="70">
        <v>5.77770948410034</v>
      </c>
      <c r="K716" s="76">
        <f t="shared" si="79"/>
        <v>150.06000963190868</v>
      </c>
      <c r="L716" s="59"/>
      <c r="M716" s="74">
        <v>41603</v>
      </c>
      <c r="N716" s="77">
        <f t="shared" si="81"/>
        <v>7434.1647536737555</v>
      </c>
      <c r="O716" s="77">
        <f t="shared" si="82"/>
        <v>0</v>
      </c>
      <c r="P716" s="77">
        <f t="shared" si="80"/>
        <v>0</v>
      </c>
      <c r="Q716" s="61">
        <f t="shared" si="77"/>
        <v>7434.1647536737555</v>
      </c>
      <c r="R716" s="61">
        <f t="shared" si="83"/>
        <v>-1823.399475523325</v>
      </c>
      <c r="S716" s="62">
        <f t="shared" si="78"/>
        <v>4.0770905407549884</v>
      </c>
      <c r="T716" s="59"/>
      <c r="U716" s="59"/>
      <c r="V716" s="59"/>
    </row>
    <row r="717" spans="7:22" x14ac:dyDescent="0.4">
      <c r="G717" s="59"/>
      <c r="H717" s="74">
        <v>41610</v>
      </c>
      <c r="I717" s="75">
        <v>3504.26000976562</v>
      </c>
      <c r="J717" s="70">
        <v>5.8200664520263601</v>
      </c>
      <c r="K717" s="76">
        <f t="shared" si="79"/>
        <v>150.14533376785548</v>
      </c>
      <c r="L717" s="59"/>
      <c r="M717" s="74">
        <v>41610</v>
      </c>
      <c r="N717" s="77">
        <f t="shared" si="81"/>
        <v>7469.2059056137668</v>
      </c>
      <c r="O717" s="77">
        <f t="shared" si="82"/>
        <v>0</v>
      </c>
      <c r="P717" s="77">
        <f t="shared" si="80"/>
        <v>0</v>
      </c>
      <c r="Q717" s="61">
        <f t="shared" si="77"/>
        <v>7469.2059056137668</v>
      </c>
      <c r="R717" s="61">
        <f t="shared" si="83"/>
        <v>-1825.5046122634901</v>
      </c>
      <c r="S717" s="62">
        <f t="shared" si="78"/>
        <v>4.0915842422071487</v>
      </c>
      <c r="T717" s="59"/>
      <c r="U717" s="59"/>
      <c r="V717" s="59"/>
    </row>
    <row r="718" spans="7:22" x14ac:dyDescent="0.4">
      <c r="G718" s="59"/>
      <c r="H718" s="74">
        <v>41617</v>
      </c>
      <c r="I718" s="75">
        <v>3456.39990234375</v>
      </c>
      <c r="J718" s="70">
        <v>5.6629180908203098</v>
      </c>
      <c r="K718" s="76">
        <f t="shared" si="79"/>
        <v>150.2307064191142</v>
      </c>
      <c r="L718" s="59"/>
      <c r="M718" s="74">
        <v>41617</v>
      </c>
      <c r="N718" s="77">
        <f t="shared" si="81"/>
        <v>7367.1937843663345</v>
      </c>
      <c r="O718" s="77">
        <f t="shared" si="82"/>
        <v>0</v>
      </c>
      <c r="P718" s="77">
        <f t="shared" si="80"/>
        <v>0</v>
      </c>
      <c r="Q718" s="61">
        <f t="shared" si="77"/>
        <v>7367.1937843663345</v>
      </c>
      <c r="R718" s="61">
        <f t="shared" si="83"/>
        <v>-1827.6121794094738</v>
      </c>
      <c r="S718" s="62">
        <f t="shared" si="78"/>
        <v>4.0310487462098079</v>
      </c>
      <c r="T718" s="59"/>
      <c r="U718" s="59"/>
      <c r="V718" s="59"/>
    </row>
    <row r="719" spans="7:22" x14ac:dyDescent="0.4">
      <c r="G719" s="59"/>
      <c r="H719" s="74">
        <v>41624</v>
      </c>
      <c r="I719" s="75">
        <v>3531.18994140625</v>
      </c>
      <c r="J719" s="70">
        <v>5.9158301353454501</v>
      </c>
      <c r="K719" s="76">
        <f t="shared" si="79"/>
        <v>150.31612761327065</v>
      </c>
      <c r="L719" s="59"/>
      <c r="M719" s="74">
        <v>41624</v>
      </c>
      <c r="N719" s="77">
        <f t="shared" si="81"/>
        <v>7526.6060996311699</v>
      </c>
      <c r="O719" s="77">
        <f t="shared" si="82"/>
        <v>0</v>
      </c>
      <c r="P719" s="77">
        <f t="shared" si="80"/>
        <v>0</v>
      </c>
      <c r="Q719" s="61">
        <f t="shared" si="77"/>
        <v>7526.6060996311699</v>
      </c>
      <c r="R719" s="61">
        <f t="shared" si="83"/>
        <v>-1829.7221797672089</v>
      </c>
      <c r="S719" s="62">
        <f t="shared" si="78"/>
        <v>4.1135239999051452</v>
      </c>
      <c r="T719" s="59"/>
      <c r="U719" s="59"/>
      <c r="V719" s="59"/>
    </row>
    <row r="720" spans="7:22" x14ac:dyDescent="0.4">
      <c r="G720" s="59"/>
      <c r="H720" s="74">
        <v>41631</v>
      </c>
      <c r="I720" s="75">
        <v>3574.02001953125</v>
      </c>
      <c r="J720" s="70">
        <v>6.0551767349243102</v>
      </c>
      <c r="K720" s="76">
        <f t="shared" si="79"/>
        <v>150.40159737792635</v>
      </c>
      <c r="L720" s="59"/>
      <c r="M720" s="74">
        <v>41631</v>
      </c>
      <c r="N720" s="77">
        <f t="shared" si="81"/>
        <v>7617.8968918605242</v>
      </c>
      <c r="O720" s="77">
        <f t="shared" si="82"/>
        <v>0</v>
      </c>
      <c r="P720" s="77">
        <f t="shared" si="80"/>
        <v>0</v>
      </c>
      <c r="Q720" s="61">
        <f t="shared" si="77"/>
        <v>7617.8968918605242</v>
      </c>
      <c r="R720" s="61">
        <f t="shared" si="83"/>
        <v>-1831.8346161458678</v>
      </c>
      <c r="S720" s="62">
        <f t="shared" si="78"/>
        <v>4.1586160806854826</v>
      </c>
      <c r="T720" s="59"/>
      <c r="U720" s="59"/>
      <c r="V720" s="59"/>
    </row>
    <row r="721" spans="7:22" ht="17.5" thickBot="1" x14ac:dyDescent="0.45">
      <c r="G721" s="86" t="s">
        <v>46</v>
      </c>
      <c r="H721" s="82">
        <v>41638</v>
      </c>
      <c r="I721" s="83">
        <v>3538.72998046875</v>
      </c>
      <c r="J721" s="84">
        <v>5.9348607063293404</v>
      </c>
      <c r="K721" s="85">
        <f t="shared" si="79"/>
        <v>150.48711574069847</v>
      </c>
      <c r="L721" s="86"/>
      <c r="M721" s="82">
        <v>41638</v>
      </c>
      <c r="N721" s="77">
        <f t="shared" si="81"/>
        <v>7542.6774254281245</v>
      </c>
      <c r="O721" s="77">
        <f t="shared" si="82"/>
        <v>0</v>
      </c>
      <c r="P721" s="77">
        <f t="shared" si="80"/>
        <v>0</v>
      </c>
      <c r="Q721" s="87">
        <f t="shared" si="77"/>
        <v>7542.6774254281245</v>
      </c>
      <c r="R721" s="61">
        <f t="shared" si="83"/>
        <v>-1833.9494913578662</v>
      </c>
      <c r="S721" s="88">
        <f t="shared" si="78"/>
        <v>4.1128054294687715</v>
      </c>
      <c r="T721" s="86"/>
      <c r="U721" s="86"/>
      <c r="V721" s="86"/>
    </row>
    <row r="722" spans="7:22" ht="17.5" thickTop="1" x14ac:dyDescent="0.4">
      <c r="G722" s="59"/>
      <c r="H722" s="74">
        <v>41645</v>
      </c>
      <c r="I722" s="75">
        <v>3565.080078125</v>
      </c>
      <c r="J722" s="70">
        <v>6.0201873779296804</v>
      </c>
      <c r="K722" s="76">
        <f t="shared" si="79"/>
        <v>150.57268272921991</v>
      </c>
      <c r="L722" s="59"/>
      <c r="M722" s="74">
        <v>41645</v>
      </c>
      <c r="N722" s="77">
        <f t="shared" si="81"/>
        <v>7598.8417238760376</v>
      </c>
      <c r="O722" s="77">
        <f t="shared" si="82"/>
        <v>0</v>
      </c>
      <c r="P722" s="77">
        <f t="shared" si="80"/>
        <v>0</v>
      </c>
      <c r="Q722" s="61">
        <f t="shared" si="77"/>
        <v>7598.8417238760376</v>
      </c>
      <c r="R722" s="61">
        <f t="shared" si="83"/>
        <v>-1836.0668082188665</v>
      </c>
      <c r="S722" s="62">
        <f t="shared" si="78"/>
        <v>4.1386520849138</v>
      </c>
      <c r="T722" s="59"/>
      <c r="U722" s="59"/>
      <c r="V722" s="59"/>
    </row>
    <row r="723" spans="7:22" x14ac:dyDescent="0.4">
      <c r="G723" s="59"/>
      <c r="H723" s="74">
        <v>41652</v>
      </c>
      <c r="I723" s="75">
        <v>3591.25</v>
      </c>
      <c r="J723" s="70">
        <v>6.0963082313537598</v>
      </c>
      <c r="K723" s="76">
        <f t="shared" si="79"/>
        <v>150.65829837113927</v>
      </c>
      <c r="L723" s="59"/>
      <c r="M723" s="74">
        <v>41652</v>
      </c>
      <c r="N723" s="77">
        <f t="shared" si="81"/>
        <v>7654.6219840375179</v>
      </c>
      <c r="O723" s="77">
        <f t="shared" si="82"/>
        <v>0</v>
      </c>
      <c r="P723" s="77">
        <f t="shared" si="80"/>
        <v>0</v>
      </c>
      <c r="Q723" s="61">
        <f t="shared" si="77"/>
        <v>7654.6219840375179</v>
      </c>
      <c r="R723" s="61">
        <f t="shared" si="83"/>
        <v>-1838.186569547782</v>
      </c>
      <c r="S723" s="62">
        <f t="shared" si="78"/>
        <v>4.1642247369485759</v>
      </c>
      <c r="T723" s="59"/>
      <c r="U723" s="59"/>
      <c r="V723" s="59"/>
    </row>
    <row r="724" spans="7:22" x14ac:dyDescent="0.4">
      <c r="G724" s="59"/>
      <c r="H724" s="74">
        <v>41659</v>
      </c>
      <c r="I724" s="75">
        <v>3541.47998046875</v>
      </c>
      <c r="J724" s="70">
        <v>5.9281077384948704</v>
      </c>
      <c r="K724" s="76">
        <f t="shared" si="79"/>
        <v>150.74396269412088</v>
      </c>
      <c r="L724" s="59"/>
      <c r="M724" s="74">
        <v>41659</v>
      </c>
      <c r="N724" s="77">
        <f t="shared" si="81"/>
        <v>7548.5389528784835</v>
      </c>
      <c r="O724" s="77">
        <f t="shared" si="82"/>
        <v>0</v>
      </c>
      <c r="P724" s="77">
        <f t="shared" si="80"/>
        <v>0</v>
      </c>
      <c r="Q724" s="61">
        <f t="shared" si="77"/>
        <v>7548.5389528784835</v>
      </c>
      <c r="R724" s="61">
        <f t="shared" si="83"/>
        <v>-1840.3087781667807</v>
      </c>
      <c r="S724" s="62">
        <f t="shared" si="78"/>
        <v>4.1017784854550019</v>
      </c>
      <c r="T724" s="59"/>
      <c r="U724" s="59"/>
      <c r="V724" s="59"/>
    </row>
    <row r="725" spans="7:22" x14ac:dyDescent="0.4">
      <c r="G725" s="59"/>
      <c r="H725" s="74">
        <v>41666</v>
      </c>
      <c r="I725" s="75">
        <v>3521.919921875</v>
      </c>
      <c r="J725" s="70">
        <v>5.8648796081542898</v>
      </c>
      <c r="K725" s="76">
        <f t="shared" si="79"/>
        <v>150.82967572584479</v>
      </c>
      <c r="L725" s="59"/>
      <c r="M725" s="74">
        <v>41666</v>
      </c>
      <c r="N725" s="77">
        <f t="shared" si="81"/>
        <v>7506.8473818319726</v>
      </c>
      <c r="O725" s="77">
        <f t="shared" si="82"/>
        <v>0</v>
      </c>
      <c r="P725" s="77">
        <f t="shared" si="80"/>
        <v>0</v>
      </c>
      <c r="Q725" s="61">
        <f t="shared" si="77"/>
        <v>7506.8473818319726</v>
      </c>
      <c r="R725" s="61">
        <f t="shared" si="83"/>
        <v>-1842.4334369012884</v>
      </c>
      <c r="S725" s="62">
        <f t="shared" si="78"/>
        <v>4.074419857716773</v>
      </c>
      <c r="T725" s="59"/>
      <c r="U725" s="59"/>
      <c r="V725" s="59"/>
    </row>
    <row r="726" spans="7:22" x14ac:dyDescent="0.4">
      <c r="G726" s="59"/>
      <c r="H726" s="74">
        <v>41673</v>
      </c>
      <c r="I726" s="75">
        <v>3561.90991210937</v>
      </c>
      <c r="J726" s="70">
        <v>5.9931774139404297</v>
      </c>
      <c r="K726" s="76">
        <f t="shared" si="79"/>
        <v>150.91543749400682</v>
      </c>
      <c r="L726" s="59"/>
      <c r="M726" s="74">
        <v>41673</v>
      </c>
      <c r="N726" s="77">
        <f t="shared" si="81"/>
        <v>7592.0846274677415</v>
      </c>
      <c r="O726" s="77">
        <f t="shared" si="82"/>
        <v>0</v>
      </c>
      <c r="P726" s="77">
        <f t="shared" si="80"/>
        <v>0</v>
      </c>
      <c r="Q726" s="61">
        <f t="shared" si="77"/>
        <v>7592.0846274677415</v>
      </c>
      <c r="R726" s="61">
        <f t="shared" si="83"/>
        <v>-1844.5605485799931</v>
      </c>
      <c r="S726" s="62">
        <f t="shared" si="78"/>
        <v>4.1159313709232217</v>
      </c>
      <c r="T726" s="59"/>
      <c r="U726" s="59"/>
      <c r="V726" s="59"/>
    </row>
    <row r="727" spans="7:22" x14ac:dyDescent="0.4">
      <c r="G727" s="59"/>
      <c r="H727" s="74">
        <v>41680</v>
      </c>
      <c r="I727" s="75">
        <v>3663.8798828125</v>
      </c>
      <c r="J727" s="70">
        <v>6.3449230194091797</v>
      </c>
      <c r="K727" s="76">
        <f t="shared" si="79"/>
        <v>151.00124802631848</v>
      </c>
      <c r="L727" s="59"/>
      <c r="M727" s="74">
        <v>41680</v>
      </c>
      <c r="N727" s="77">
        <f t="shared" si="81"/>
        <v>7809.4300028818279</v>
      </c>
      <c r="O727" s="77">
        <f t="shared" si="82"/>
        <v>0</v>
      </c>
      <c r="P727" s="77">
        <f t="shared" si="80"/>
        <v>0</v>
      </c>
      <c r="Q727" s="61">
        <f t="shared" si="77"/>
        <v>7809.4300028818279</v>
      </c>
      <c r="R727" s="61">
        <f t="shared" si="83"/>
        <v>-1846.6901160348486</v>
      </c>
      <c r="S727" s="62">
        <f t="shared" si="78"/>
        <v>4.2288795153406546</v>
      </c>
      <c r="T727" s="59"/>
      <c r="U727" s="59"/>
      <c r="V727" s="59"/>
    </row>
    <row r="728" spans="7:22" x14ac:dyDescent="0.4">
      <c r="G728" s="59"/>
      <c r="H728" s="74">
        <v>41687</v>
      </c>
      <c r="I728" s="75">
        <v>3662.60009765625</v>
      </c>
      <c r="J728" s="70">
        <v>6.3535175323486301</v>
      </c>
      <c r="K728" s="76">
        <f t="shared" si="79"/>
        <v>151.0871073505071</v>
      </c>
      <c r="L728" s="59"/>
      <c r="M728" s="74">
        <v>41687</v>
      </c>
      <c r="N728" s="77">
        <f t="shared" si="81"/>
        <v>7806.7021862185838</v>
      </c>
      <c r="O728" s="77">
        <f t="shared" si="82"/>
        <v>0</v>
      </c>
      <c r="P728" s="77">
        <f t="shared" si="80"/>
        <v>0</v>
      </c>
      <c r="Q728" s="61">
        <f t="shared" si="77"/>
        <v>7806.7021862185838</v>
      </c>
      <c r="R728" s="61">
        <f t="shared" si="83"/>
        <v>-1848.822142101078</v>
      </c>
      <c r="S728" s="62">
        <f t="shared" si="78"/>
        <v>4.222527418103466</v>
      </c>
      <c r="T728" s="59"/>
      <c r="U728" s="59"/>
      <c r="V728" s="59"/>
    </row>
    <row r="729" spans="7:22" x14ac:dyDescent="0.4">
      <c r="G729" s="59"/>
      <c r="H729" s="74">
        <v>41694</v>
      </c>
      <c r="I729" s="75">
        <v>3696.10009765625</v>
      </c>
      <c r="J729" s="70">
        <v>6.4664669036865199</v>
      </c>
      <c r="K729" s="76">
        <f t="shared" si="79"/>
        <v>151.17301549431573</v>
      </c>
      <c r="L729" s="59"/>
      <c r="M729" s="74">
        <v>41694</v>
      </c>
      <c r="N729" s="77">
        <f t="shared" si="81"/>
        <v>7878.1062478865979</v>
      </c>
      <c r="O729" s="77">
        <f t="shared" si="82"/>
        <v>0</v>
      </c>
      <c r="P729" s="77">
        <f t="shared" si="80"/>
        <v>0</v>
      </c>
      <c r="Q729" s="61">
        <f t="shared" si="77"/>
        <v>7878.1062478865979</v>
      </c>
      <c r="R729" s="61">
        <f t="shared" si="83"/>
        <v>-1850.9566296171781</v>
      </c>
      <c r="S729" s="62">
        <f t="shared" si="78"/>
        <v>4.256234922973845</v>
      </c>
      <c r="T729" s="59"/>
      <c r="U729" s="59"/>
      <c r="V729" s="59"/>
    </row>
    <row r="730" spans="7:22" x14ac:dyDescent="0.4">
      <c r="G730" s="59"/>
      <c r="H730" s="74">
        <v>41701</v>
      </c>
      <c r="I730" s="75">
        <v>3703.39990234375</v>
      </c>
      <c r="J730" s="70">
        <v>6.4916362762451101</v>
      </c>
      <c r="K730" s="76">
        <f t="shared" si="79"/>
        <v>151.25897248550322</v>
      </c>
      <c r="L730" s="59"/>
      <c r="M730" s="74">
        <v>41701</v>
      </c>
      <c r="N730" s="77">
        <f t="shared" si="81"/>
        <v>7893.6655226349776</v>
      </c>
      <c r="O730" s="77">
        <f t="shared" si="82"/>
        <v>0</v>
      </c>
      <c r="P730" s="77">
        <f t="shared" si="80"/>
        <v>0</v>
      </c>
      <c r="Q730" s="61">
        <f t="shared" si="77"/>
        <v>7893.6655226349776</v>
      </c>
      <c r="R730" s="61">
        <f t="shared" si="83"/>
        <v>-1853.0935814249224</v>
      </c>
      <c r="S730" s="62">
        <f t="shared" si="78"/>
        <v>4.2597230931884198</v>
      </c>
      <c r="T730" s="59"/>
      <c r="U730" s="59"/>
      <c r="V730" s="59"/>
    </row>
    <row r="731" spans="7:22" x14ac:dyDescent="0.4">
      <c r="G731" s="59"/>
      <c r="H731" s="74">
        <v>41708</v>
      </c>
      <c r="I731" s="75">
        <v>3627.8701171875</v>
      </c>
      <c r="J731" s="70">
        <v>6.2227644920349103</v>
      </c>
      <c r="K731" s="76">
        <f t="shared" si="79"/>
        <v>151.34497835184419</v>
      </c>
      <c r="L731" s="59"/>
      <c r="M731" s="74">
        <v>41708</v>
      </c>
      <c r="N731" s="77">
        <f t="shared" si="81"/>
        <v>7732.6764648120297</v>
      </c>
      <c r="O731" s="77">
        <f t="shared" si="82"/>
        <v>0</v>
      </c>
      <c r="P731" s="77">
        <f t="shared" si="80"/>
        <v>0</v>
      </c>
      <c r="Q731" s="61">
        <f t="shared" si="77"/>
        <v>7732.6764648120297</v>
      </c>
      <c r="R731" s="61">
        <f t="shared" si="83"/>
        <v>-1855.2330003693653</v>
      </c>
      <c r="S731" s="62">
        <f t="shared" si="78"/>
        <v>4.1680352081234551</v>
      </c>
      <c r="T731" s="59"/>
      <c r="U731" s="59"/>
      <c r="V731" s="59"/>
    </row>
    <row r="732" spans="7:22" x14ac:dyDescent="0.4">
      <c r="G732" s="59"/>
      <c r="H732" s="74">
        <v>41715</v>
      </c>
      <c r="I732" s="75">
        <v>3653.07006835937</v>
      </c>
      <c r="J732" s="70">
        <v>6.2945861816406197</v>
      </c>
      <c r="K732" s="76">
        <f t="shared" si="79"/>
        <v>151.43103312112905</v>
      </c>
      <c r="L732" s="59"/>
      <c r="M732" s="74">
        <v>41715</v>
      </c>
      <c r="N732" s="77">
        <f t="shared" si="81"/>
        <v>7786.3892668271683</v>
      </c>
      <c r="O732" s="77">
        <f t="shared" si="82"/>
        <v>0</v>
      </c>
      <c r="P732" s="77">
        <f t="shared" si="80"/>
        <v>0</v>
      </c>
      <c r="Q732" s="61">
        <f t="shared" si="77"/>
        <v>7786.3892668271683</v>
      </c>
      <c r="R732" s="61">
        <f t="shared" si="83"/>
        <v>-1857.374889298846</v>
      </c>
      <c r="S732" s="62">
        <f t="shared" si="78"/>
        <v>4.1921473751411105</v>
      </c>
      <c r="T732" s="59"/>
      <c r="U732" s="59"/>
      <c r="V732" s="59"/>
    </row>
    <row r="733" spans="7:22" x14ac:dyDescent="0.4">
      <c r="G733" s="59"/>
      <c r="H733" s="74">
        <v>41722</v>
      </c>
      <c r="I733" s="75">
        <v>3571.48999023437</v>
      </c>
      <c r="J733" s="70">
        <v>6.0226426124572701</v>
      </c>
      <c r="K733" s="76">
        <f t="shared" si="79"/>
        <v>151.517136821164</v>
      </c>
      <c r="L733" s="59"/>
      <c r="M733" s="74">
        <v>41722</v>
      </c>
      <c r="N733" s="77">
        <f t="shared" si="81"/>
        <v>7612.5042241609317</v>
      </c>
      <c r="O733" s="77">
        <f t="shared" si="82"/>
        <v>0</v>
      </c>
      <c r="P733" s="77">
        <f t="shared" si="80"/>
        <v>0</v>
      </c>
      <c r="Q733" s="61">
        <f t="shared" si="77"/>
        <v>7612.5042241609317</v>
      </c>
      <c r="R733" s="61">
        <f t="shared" si="83"/>
        <v>-1859.5192510649922</v>
      </c>
      <c r="S733" s="62">
        <f t="shared" si="78"/>
        <v>4.0938023200357101</v>
      </c>
      <c r="T733" s="59"/>
      <c r="U733" s="59"/>
      <c r="V733" s="59"/>
    </row>
    <row r="734" spans="7:22" x14ac:dyDescent="0.4">
      <c r="G734" s="59"/>
      <c r="H734" s="74">
        <v>41729</v>
      </c>
      <c r="I734" s="75">
        <v>3539.3798828125</v>
      </c>
      <c r="J734" s="70">
        <v>5.9146022796630797</v>
      </c>
      <c r="K734" s="76">
        <f t="shared" si="79"/>
        <v>151.60328947977112</v>
      </c>
      <c r="L734" s="59"/>
      <c r="M734" s="74">
        <v>41729</v>
      </c>
      <c r="N734" s="77">
        <f t="shared" si="81"/>
        <v>7544.0626692201031</v>
      </c>
      <c r="O734" s="77">
        <f t="shared" si="82"/>
        <v>0</v>
      </c>
      <c r="P734" s="77">
        <f t="shared" si="80"/>
        <v>0</v>
      </c>
      <c r="Q734" s="61">
        <f t="shared" si="77"/>
        <v>7544.0626692201031</v>
      </c>
      <c r="R734" s="61">
        <f t="shared" si="83"/>
        <v>-1861.6660885227236</v>
      </c>
      <c r="S734" s="62">
        <f t="shared" si="78"/>
        <v>4.0523178220464322</v>
      </c>
      <c r="T734" s="59"/>
      <c r="U734" s="59"/>
      <c r="V734" s="59"/>
    </row>
    <row r="735" spans="7:22" x14ac:dyDescent="0.4">
      <c r="G735" s="59"/>
      <c r="H735" s="74">
        <v>41736</v>
      </c>
      <c r="I735" s="75">
        <v>3446.85009765625</v>
      </c>
      <c r="J735" s="70">
        <v>5.6046009063720703</v>
      </c>
      <c r="K735" s="76">
        <f t="shared" si="79"/>
        <v>151.68949112478822</v>
      </c>
      <c r="L735" s="59"/>
      <c r="M735" s="74">
        <v>41736</v>
      </c>
      <c r="N735" s="77">
        <f t="shared" si="81"/>
        <v>7346.8387144312965</v>
      </c>
      <c r="O735" s="77">
        <f t="shared" si="82"/>
        <v>0</v>
      </c>
      <c r="P735" s="77">
        <f t="shared" si="80"/>
        <v>0</v>
      </c>
      <c r="Q735" s="61">
        <f t="shared" si="77"/>
        <v>7346.8387144312965</v>
      </c>
      <c r="R735" s="61">
        <f t="shared" si="83"/>
        <v>-1863.8154045302563</v>
      </c>
      <c r="S735" s="62">
        <f t="shared" si="78"/>
        <v>3.9418274452361581</v>
      </c>
      <c r="T735" s="59"/>
      <c r="U735" s="59"/>
      <c r="V735" s="59"/>
    </row>
    <row r="736" spans="7:22" x14ac:dyDescent="0.4">
      <c r="G736" s="59"/>
      <c r="H736" s="74">
        <v>41743</v>
      </c>
      <c r="I736" s="75">
        <v>3534.53002929687</v>
      </c>
      <c r="J736" s="70">
        <v>5.8789982795715297</v>
      </c>
      <c r="K736" s="76">
        <f t="shared" si="79"/>
        <v>151.775741784069</v>
      </c>
      <c r="L736" s="59"/>
      <c r="M736" s="74">
        <v>41743</v>
      </c>
      <c r="N736" s="77">
        <f t="shared" si="81"/>
        <v>7533.7253784884342</v>
      </c>
      <c r="O736" s="77">
        <f t="shared" si="82"/>
        <v>0</v>
      </c>
      <c r="P736" s="77">
        <f t="shared" si="80"/>
        <v>0</v>
      </c>
      <c r="Q736" s="61">
        <f t="shared" si="77"/>
        <v>7533.7253784884342</v>
      </c>
      <c r="R736" s="61">
        <f t="shared" si="83"/>
        <v>-1865.9672019491056</v>
      </c>
      <c r="S736" s="62">
        <f t="shared" si="78"/>
        <v>4.0374371910819455</v>
      </c>
      <c r="T736" s="59"/>
      <c r="U736" s="59"/>
      <c r="V736" s="59"/>
    </row>
    <row r="737" spans="1:22" x14ac:dyDescent="0.4">
      <c r="G737" s="59"/>
      <c r="H737" s="74">
        <v>41750</v>
      </c>
      <c r="I737" s="75">
        <v>3533.10009765625</v>
      </c>
      <c r="J737" s="70">
        <v>5.8753161430358798</v>
      </c>
      <c r="K737" s="76">
        <f t="shared" si="79"/>
        <v>151.86204148548296</v>
      </c>
      <c r="L737" s="59"/>
      <c r="M737" s="74">
        <v>41750</v>
      </c>
      <c r="N737" s="77">
        <f t="shared" si="81"/>
        <v>7530.6775299198416</v>
      </c>
      <c r="O737" s="77">
        <f t="shared" si="82"/>
        <v>0</v>
      </c>
      <c r="P737" s="77">
        <f t="shared" si="80"/>
        <v>0</v>
      </c>
      <c r="Q737" s="61">
        <f t="shared" si="77"/>
        <v>7530.6775299198416</v>
      </c>
      <c r="R737" s="61">
        <f t="shared" si="83"/>
        <v>-1868.1214836440913</v>
      </c>
      <c r="S737" s="62">
        <f t="shared" si="78"/>
        <v>4.0311497918379287</v>
      </c>
      <c r="T737" s="59"/>
      <c r="U737" s="59"/>
      <c r="V737" s="59"/>
    </row>
    <row r="738" spans="1:22" x14ac:dyDescent="0.4">
      <c r="G738" s="59"/>
      <c r="H738" s="74">
        <v>41757</v>
      </c>
      <c r="I738" s="75">
        <v>3587.63989257812</v>
      </c>
      <c r="J738" s="70">
        <v>6.05395030975341</v>
      </c>
      <c r="K738" s="76">
        <f t="shared" si="79"/>
        <v>151.94839025691547</v>
      </c>
      <c r="L738" s="59"/>
      <c r="M738" s="74">
        <v>41757</v>
      </c>
      <c r="N738" s="77">
        <f t="shared" si="81"/>
        <v>7646.927168127665</v>
      </c>
      <c r="O738" s="77">
        <f t="shared" si="82"/>
        <v>0</v>
      </c>
      <c r="P738" s="77">
        <f t="shared" si="80"/>
        <v>0</v>
      </c>
      <c r="Q738" s="61">
        <f t="shared" si="77"/>
        <v>7646.927168127665</v>
      </c>
      <c r="R738" s="61">
        <f t="shared" si="83"/>
        <v>-1870.2782524833399</v>
      </c>
      <c r="S738" s="62">
        <f t="shared" si="78"/>
        <v>4.088657480764768</v>
      </c>
      <c r="T738" s="59"/>
      <c r="U738" s="59"/>
      <c r="V738" s="59"/>
    </row>
    <row r="739" spans="1:22" x14ac:dyDescent="0.4">
      <c r="G739" s="59"/>
      <c r="H739" s="74">
        <v>41764</v>
      </c>
      <c r="I739" s="75">
        <v>3555.69995117187</v>
      </c>
      <c r="J739" s="70">
        <v>5.9557309150695801</v>
      </c>
      <c r="K739" s="76">
        <f t="shared" si="79"/>
        <v>152.03478812626773</v>
      </c>
      <c r="L739" s="59"/>
      <c r="M739" s="74">
        <v>41764</v>
      </c>
      <c r="N739" s="77">
        <f t="shared" si="81"/>
        <v>7578.8483160128999</v>
      </c>
      <c r="O739" s="77">
        <f t="shared" si="82"/>
        <v>0</v>
      </c>
      <c r="P739" s="77">
        <f t="shared" si="80"/>
        <v>0</v>
      </c>
      <c r="Q739" s="61">
        <f t="shared" si="77"/>
        <v>7578.8483160128999</v>
      </c>
      <c r="R739" s="61">
        <f t="shared" si="83"/>
        <v>-1872.4375113382896</v>
      </c>
      <c r="S739" s="62">
        <f t="shared" si="78"/>
        <v>4.0475841090131013</v>
      </c>
      <c r="T739" s="59"/>
      <c r="U739" s="59"/>
      <c r="V739" s="59"/>
    </row>
    <row r="740" spans="1:22" x14ac:dyDescent="0.4">
      <c r="G740" s="59"/>
      <c r="H740" s="74">
        <v>41771</v>
      </c>
      <c r="I740" s="75">
        <v>3587.19995117187</v>
      </c>
      <c r="J740" s="70">
        <v>6.0754356384277299</v>
      </c>
      <c r="K740" s="76">
        <f t="shared" si="79"/>
        <v>152.12123512145683</v>
      </c>
      <c r="L740" s="59"/>
      <c r="M740" s="74">
        <v>41771</v>
      </c>
      <c r="N740" s="77">
        <f t="shared" si="81"/>
        <v>7645.9894486261073</v>
      </c>
      <c r="O740" s="77">
        <f t="shared" si="82"/>
        <v>0</v>
      </c>
      <c r="P740" s="77">
        <f t="shared" si="80"/>
        <v>0</v>
      </c>
      <c r="Q740" s="61">
        <f t="shared" si="77"/>
        <v>7645.9894486261073</v>
      </c>
      <c r="R740" s="61">
        <f t="shared" si="83"/>
        <v>-1874.5992630836938</v>
      </c>
      <c r="S740" s="62">
        <f t="shared" si="78"/>
        <v>4.0787327719571085</v>
      </c>
      <c r="T740" s="59"/>
      <c r="U740" s="59"/>
      <c r="V740" s="59"/>
    </row>
    <row r="741" spans="1:22" x14ac:dyDescent="0.4">
      <c r="G741" s="59"/>
      <c r="H741" s="74">
        <v>41778</v>
      </c>
      <c r="I741" s="75">
        <v>3677.330078125</v>
      </c>
      <c r="J741" s="70">
        <v>6.3780708312988201</v>
      </c>
      <c r="K741" s="76">
        <f t="shared" si="79"/>
        <v>152.20773127041574</v>
      </c>
      <c r="L741" s="59"/>
      <c r="M741" s="74">
        <v>41778</v>
      </c>
      <c r="N741" s="77">
        <f t="shared" si="81"/>
        <v>7838.0986170770711</v>
      </c>
      <c r="O741" s="77">
        <f t="shared" si="82"/>
        <v>0</v>
      </c>
      <c r="P741" s="77">
        <f t="shared" si="80"/>
        <v>0</v>
      </c>
      <c r="Q741" s="61">
        <f t="shared" si="77"/>
        <v>7838.0986170770711</v>
      </c>
      <c r="R741" s="61">
        <f t="shared" si="83"/>
        <v>-1876.7635105976246</v>
      </c>
      <c r="S741" s="62">
        <f t="shared" si="78"/>
        <v>4.176391203695748</v>
      </c>
      <c r="T741" s="59"/>
      <c r="U741" s="59"/>
      <c r="V741" s="59"/>
    </row>
    <row r="742" spans="1:22" x14ac:dyDescent="0.4">
      <c r="G742" s="59"/>
      <c r="H742" s="74">
        <v>41785</v>
      </c>
      <c r="I742" s="75">
        <v>3736.82006835937</v>
      </c>
      <c r="J742" s="70">
        <v>6.5812616348266602</v>
      </c>
      <c r="K742" s="76">
        <f t="shared" si="79"/>
        <v>152.29427660109329</v>
      </c>
      <c r="L742" s="59"/>
      <c r="M742" s="74">
        <v>41785</v>
      </c>
      <c r="N742" s="77">
        <f t="shared" si="81"/>
        <v>7964.899420997207</v>
      </c>
      <c r="O742" s="77">
        <f t="shared" si="82"/>
        <v>0</v>
      </c>
      <c r="P742" s="77">
        <f t="shared" si="80"/>
        <v>0</v>
      </c>
      <c r="Q742" s="61">
        <f t="shared" si="77"/>
        <v>7964.899420997207</v>
      </c>
      <c r="R742" s="61">
        <f t="shared" si="83"/>
        <v>-1878.9302567614768</v>
      </c>
      <c r="S742" s="62">
        <f t="shared" si="78"/>
        <v>4.2390607061304681</v>
      </c>
      <c r="T742" s="59"/>
      <c r="U742" s="59"/>
      <c r="V742" s="59"/>
    </row>
    <row r="743" spans="1:22" x14ac:dyDescent="0.4">
      <c r="G743" s="59"/>
      <c r="H743" s="74">
        <v>41792</v>
      </c>
      <c r="I743" s="75">
        <v>3794.57006835937</v>
      </c>
      <c r="J743" s="70">
        <v>6.7955002784729004</v>
      </c>
      <c r="K743" s="76">
        <f t="shared" si="79"/>
        <v>152.38087114145421</v>
      </c>
      <c r="L743" s="59"/>
      <c r="M743" s="74">
        <v>41792</v>
      </c>
      <c r="N743" s="77">
        <f t="shared" si="81"/>
        <v>8087.9914974547537</v>
      </c>
      <c r="O743" s="77">
        <f t="shared" si="82"/>
        <v>0</v>
      </c>
      <c r="P743" s="77">
        <f t="shared" si="80"/>
        <v>0</v>
      </c>
      <c r="Q743" s="61">
        <f t="shared" si="77"/>
        <v>8087.9914974547537</v>
      </c>
      <c r="R743" s="61">
        <f t="shared" si="83"/>
        <v>-1881.0995044599722</v>
      </c>
      <c r="S743" s="62">
        <f t="shared" si="78"/>
        <v>4.299608541854707</v>
      </c>
      <c r="T743" s="59"/>
      <c r="U743" s="59"/>
      <c r="V743" s="59"/>
    </row>
    <row r="744" spans="1:22" x14ac:dyDescent="0.4">
      <c r="G744" s="59"/>
      <c r="H744" s="74">
        <v>41799</v>
      </c>
      <c r="I744" s="75">
        <v>3775.56005859375</v>
      </c>
      <c r="J744" s="70">
        <v>6.72245121002197</v>
      </c>
      <c r="K744" s="76">
        <f t="shared" si="79"/>
        <v>152.46751491947913</v>
      </c>
      <c r="L744" s="59"/>
      <c r="M744" s="74">
        <v>41799</v>
      </c>
      <c r="N744" s="77">
        <f t="shared" si="81"/>
        <v>8047.4723359737418</v>
      </c>
      <c r="O744" s="77">
        <f t="shared" si="82"/>
        <v>0</v>
      </c>
      <c r="P744" s="77">
        <f t="shared" si="80"/>
        <v>0</v>
      </c>
      <c r="Q744" s="61">
        <f t="shared" si="77"/>
        <v>8047.4723359737418</v>
      </c>
      <c r="R744" s="61">
        <f t="shared" si="83"/>
        <v>-1883.2712565811626</v>
      </c>
      <c r="S744" s="62">
        <f t="shared" si="78"/>
        <v>4.2731350079557293</v>
      </c>
      <c r="T744" s="59"/>
      <c r="U744" s="59"/>
      <c r="V744" s="59"/>
    </row>
    <row r="745" spans="1:22" ht="17.5" customHeight="1" x14ac:dyDescent="0.4">
      <c r="A745" s="4"/>
      <c r="G745" s="59"/>
      <c r="H745" s="74">
        <v>41806</v>
      </c>
      <c r="I745" s="75">
        <v>3802.63989257812</v>
      </c>
      <c r="J745" s="70">
        <v>6.8200545310974103</v>
      </c>
      <c r="K745" s="76">
        <f t="shared" si="79"/>
        <v>152.55420796316457</v>
      </c>
      <c r="L745" s="76"/>
      <c r="M745" s="74">
        <v>41806</v>
      </c>
      <c r="N745" s="77">
        <f t="shared" si="81"/>
        <v>8105.192041519399</v>
      </c>
      <c r="O745" s="77">
        <f t="shared" si="82"/>
        <v>0</v>
      </c>
      <c r="P745" s="77">
        <f t="shared" si="80"/>
        <v>0</v>
      </c>
      <c r="Q745" s="61">
        <f t="shared" si="77"/>
        <v>8105.192041519399</v>
      </c>
      <c r="R745" s="61">
        <f t="shared" si="83"/>
        <v>-1885.4455160164343</v>
      </c>
      <c r="S745" s="62">
        <f t="shared" si="78"/>
        <v>4.2988206090643413</v>
      </c>
      <c r="T745" s="59"/>
      <c r="U745" s="59"/>
      <c r="V745" s="59"/>
    </row>
    <row r="746" spans="1:22" ht="17.5" customHeight="1" x14ac:dyDescent="0.4">
      <c r="G746" s="59"/>
      <c r="H746" s="74">
        <v>41813</v>
      </c>
      <c r="I746" s="75">
        <v>3844.43994140625</v>
      </c>
      <c r="J746" s="70">
        <v>6.9514226913452104</v>
      </c>
      <c r="K746" s="76">
        <f t="shared" si="79"/>
        <v>152.64095030052303</v>
      </c>
      <c r="L746" s="59"/>
      <c r="M746" s="74">
        <v>41813</v>
      </c>
      <c r="N746" s="77">
        <f t="shared" si="81"/>
        <v>8194.2873628402886</v>
      </c>
      <c r="O746" s="77">
        <f t="shared" si="82"/>
        <v>0</v>
      </c>
      <c r="P746" s="77">
        <f t="shared" si="80"/>
        <v>0</v>
      </c>
      <c r="Q746" s="61">
        <f t="shared" si="77"/>
        <v>8194.2873628402886</v>
      </c>
      <c r="R746" s="61">
        <f t="shared" si="83"/>
        <v>-1887.6222856605118</v>
      </c>
      <c r="S746" s="62">
        <f t="shared" si="78"/>
        <v>4.3410630532860894</v>
      </c>
      <c r="T746" s="59"/>
      <c r="U746" s="59"/>
      <c r="V746" s="59"/>
    </row>
    <row r="747" spans="1:22" x14ac:dyDescent="0.4">
      <c r="G747" s="59"/>
      <c r="H747" s="74">
        <v>41820</v>
      </c>
      <c r="I747" s="75">
        <v>3923.01000976562</v>
      </c>
      <c r="J747" s="70">
        <v>7.2510886192321697</v>
      </c>
      <c r="K747" s="76">
        <f t="shared" si="79"/>
        <v>152.72774195958289</v>
      </c>
      <c r="L747" s="59"/>
      <c r="M747" s="74">
        <v>41820</v>
      </c>
      <c r="N747" s="77">
        <f t="shared" si="81"/>
        <v>8361.7566764639469</v>
      </c>
      <c r="O747" s="77">
        <f t="shared" si="82"/>
        <v>0</v>
      </c>
      <c r="P747" s="77">
        <f t="shared" si="80"/>
        <v>0</v>
      </c>
      <c r="Q747" s="61">
        <f t="shared" si="77"/>
        <v>8361.7566764639469</v>
      </c>
      <c r="R747" s="61">
        <f t="shared" si="83"/>
        <v>-1889.8015684114614</v>
      </c>
      <c r="S747" s="62">
        <f t="shared" si="78"/>
        <v>4.424674429439019</v>
      </c>
      <c r="T747" s="59"/>
      <c r="U747" s="59"/>
      <c r="V747" s="59"/>
    </row>
    <row r="748" spans="1:22" x14ac:dyDescent="0.4">
      <c r="G748" s="59"/>
      <c r="H748" s="74">
        <v>41827</v>
      </c>
      <c r="I748" s="75">
        <v>3904.580078125</v>
      </c>
      <c r="J748" s="70">
        <v>7.1822228431701598</v>
      </c>
      <c r="K748" s="76">
        <f t="shared" si="79"/>
        <v>152.81458296838844</v>
      </c>
      <c r="L748" s="59"/>
      <c r="M748" s="74">
        <v>41827</v>
      </c>
      <c r="N748" s="77">
        <f t="shared" si="81"/>
        <v>8322.4739309294964</v>
      </c>
      <c r="O748" s="77">
        <f t="shared" si="82"/>
        <v>0</v>
      </c>
      <c r="P748" s="77">
        <f t="shared" si="80"/>
        <v>0</v>
      </c>
      <c r="Q748" s="61">
        <f t="shared" si="77"/>
        <v>8322.4739309294964</v>
      </c>
      <c r="R748" s="61">
        <f t="shared" si="83"/>
        <v>-1891.9833671706954</v>
      </c>
      <c r="S748" s="62">
        <f t="shared" si="78"/>
        <v>4.3988092471315259</v>
      </c>
      <c r="T748" s="59"/>
      <c r="U748" s="59"/>
      <c r="V748" s="59"/>
    </row>
    <row r="749" spans="1:22" x14ac:dyDescent="0.4">
      <c r="G749" s="59"/>
      <c r="H749" s="74">
        <v>41834</v>
      </c>
      <c r="I749" s="75">
        <v>3939.88989257812</v>
      </c>
      <c r="J749" s="70">
        <v>7.3058128356933496</v>
      </c>
      <c r="K749" s="76">
        <f t="shared" si="79"/>
        <v>152.90147335499998</v>
      </c>
      <c r="L749" s="59"/>
      <c r="M749" s="74">
        <v>41834</v>
      </c>
      <c r="N749" s="77">
        <f t="shared" si="81"/>
        <v>8397.7355479055186</v>
      </c>
      <c r="O749" s="77">
        <f t="shared" si="82"/>
        <v>0</v>
      </c>
      <c r="P749" s="77">
        <f t="shared" si="80"/>
        <v>0</v>
      </c>
      <c r="Q749" s="61">
        <f t="shared" si="77"/>
        <v>8397.7355479055186</v>
      </c>
      <c r="R749" s="61">
        <f t="shared" si="83"/>
        <v>-1894.1676848429759</v>
      </c>
      <c r="S749" s="62">
        <f t="shared" si="78"/>
        <v>4.4334699694772164</v>
      </c>
      <c r="T749" s="59"/>
      <c r="U749" s="59"/>
      <c r="V749" s="59"/>
    </row>
    <row r="750" spans="1:22" x14ac:dyDescent="0.4">
      <c r="G750" s="59"/>
      <c r="H750" s="74">
        <v>41841</v>
      </c>
      <c r="I750" s="75">
        <v>3965.169921875</v>
      </c>
      <c r="J750" s="70">
        <v>7.3980417251586896</v>
      </c>
      <c r="K750" s="76">
        <f t="shared" si="79"/>
        <v>152.98841314749373</v>
      </c>
      <c r="L750" s="59"/>
      <c r="M750" s="74">
        <v>41841</v>
      </c>
      <c r="N750" s="77">
        <f t="shared" si="81"/>
        <v>8451.6190336035379</v>
      </c>
      <c r="O750" s="77">
        <f t="shared" si="82"/>
        <v>0</v>
      </c>
      <c r="P750" s="77">
        <f t="shared" si="80"/>
        <v>0</v>
      </c>
      <c r="Q750" s="61">
        <f t="shared" si="77"/>
        <v>8451.6190336035379</v>
      </c>
      <c r="R750" s="61">
        <f t="shared" si="83"/>
        <v>-1896.3545243364183</v>
      </c>
      <c r="S750" s="62">
        <f t="shared" si="78"/>
        <v>4.4567716242620667</v>
      </c>
      <c r="T750" s="59"/>
      <c r="U750" s="59"/>
      <c r="V750" s="59"/>
    </row>
    <row r="751" spans="1:22" x14ac:dyDescent="0.4">
      <c r="G751" s="59"/>
      <c r="H751" s="74">
        <v>41848</v>
      </c>
      <c r="I751" s="75">
        <v>3879.669921875</v>
      </c>
      <c r="J751" s="70">
        <v>7.0863060951232901</v>
      </c>
      <c r="K751" s="76">
        <f t="shared" si="79"/>
        <v>153.07540237396188</v>
      </c>
      <c r="L751" s="59"/>
      <c r="M751" s="74">
        <v>41848</v>
      </c>
      <c r="N751" s="77">
        <f t="shared" si="81"/>
        <v>8269.3788165105452</v>
      </c>
      <c r="O751" s="77">
        <f t="shared" si="82"/>
        <v>0</v>
      </c>
      <c r="P751" s="77">
        <f t="shared" si="80"/>
        <v>0</v>
      </c>
      <c r="Q751" s="61">
        <f t="shared" si="77"/>
        <v>8269.3788165105452</v>
      </c>
      <c r="R751" s="61">
        <f t="shared" si="83"/>
        <v>-1898.5438885624958</v>
      </c>
      <c r="S751" s="62">
        <f t="shared" si="78"/>
        <v>4.3556426935022294</v>
      </c>
      <c r="T751" s="59"/>
      <c r="U751" s="59"/>
      <c r="V751" s="59"/>
    </row>
    <row r="752" spans="1:22" x14ac:dyDescent="0.4">
      <c r="E752" s="4"/>
      <c r="F752" s="4"/>
      <c r="G752" s="59"/>
      <c r="H752" s="74">
        <v>41855</v>
      </c>
      <c r="I752" s="75">
        <v>3888.09008789062</v>
      </c>
      <c r="J752" s="70">
        <v>7.1145896911620996</v>
      </c>
      <c r="K752" s="76">
        <f t="shared" si="79"/>
        <v>153.16244106251258</v>
      </c>
      <c r="L752" s="59"/>
      <c r="M752" s="74">
        <v>41855</v>
      </c>
      <c r="N752" s="77">
        <f t="shared" si="81"/>
        <v>8287.3261016876877</v>
      </c>
      <c r="O752" s="77">
        <f t="shared" si="82"/>
        <v>0</v>
      </c>
      <c r="P752" s="77">
        <f t="shared" si="80"/>
        <v>0</v>
      </c>
      <c r="Q752" s="61">
        <f t="shared" si="77"/>
        <v>8287.3261016876877</v>
      </c>
      <c r="R752" s="61">
        <f t="shared" si="83"/>
        <v>-1900.7357804360424</v>
      </c>
      <c r="S752" s="62">
        <f t="shared" si="78"/>
        <v>4.3600621333000404</v>
      </c>
      <c r="T752" s="59"/>
      <c r="U752" s="59"/>
      <c r="V752" s="59"/>
    </row>
    <row r="753" spans="2:22" x14ac:dyDescent="0.4">
      <c r="B753" s="27"/>
      <c r="C753" s="4"/>
      <c r="D753" s="4"/>
      <c r="G753" s="59"/>
      <c r="H753" s="74">
        <v>41862</v>
      </c>
      <c r="I753" s="75">
        <v>3987.51000976562</v>
      </c>
      <c r="J753" s="70">
        <v>7.4914994239807102</v>
      </c>
      <c r="K753" s="76">
        <f t="shared" si="79"/>
        <v>153.24952924126998</v>
      </c>
      <c r="L753" s="59"/>
      <c r="M753" s="74">
        <v>41862</v>
      </c>
      <c r="N753" s="77">
        <f t="shared" si="81"/>
        <v>8499.2361384814703</v>
      </c>
      <c r="O753" s="77">
        <f t="shared" si="82"/>
        <v>0</v>
      </c>
      <c r="P753" s="77">
        <f t="shared" si="80"/>
        <v>0</v>
      </c>
      <c r="Q753" s="61">
        <f t="shared" si="77"/>
        <v>8499.2361384814703</v>
      </c>
      <c r="R753" s="61">
        <f t="shared" si="83"/>
        <v>-1902.9302028752581</v>
      </c>
      <c r="S753" s="62">
        <f t="shared" si="78"/>
        <v>4.4663940514683276</v>
      </c>
      <c r="T753" s="59"/>
      <c r="U753" s="59"/>
      <c r="V753" s="59"/>
    </row>
    <row r="754" spans="2:22" x14ac:dyDescent="0.4">
      <c r="G754" s="59"/>
      <c r="H754" s="74">
        <v>41869</v>
      </c>
      <c r="I754" s="75">
        <v>4052.75</v>
      </c>
      <c r="J754" s="70">
        <v>7.7460532188415501</v>
      </c>
      <c r="K754" s="76">
        <f t="shared" si="79"/>
        <v>153.33666693837421</v>
      </c>
      <c r="L754" s="59"/>
      <c r="M754" s="74">
        <v>41869</v>
      </c>
      <c r="N754" s="77">
        <f t="shared" si="81"/>
        <v>8638.292863434197</v>
      </c>
      <c r="O754" s="77">
        <f t="shared" si="82"/>
        <v>0</v>
      </c>
      <c r="P754" s="77">
        <f t="shared" si="80"/>
        <v>0</v>
      </c>
      <c r="Q754" s="61">
        <f t="shared" si="77"/>
        <v>8638.292863434197</v>
      </c>
      <c r="R754" s="61">
        <f t="shared" si="83"/>
        <v>-1905.1271588017114</v>
      </c>
      <c r="S754" s="62">
        <f t="shared" si="78"/>
        <v>4.5342342759249297</v>
      </c>
      <c r="T754" s="59"/>
      <c r="U754" s="59"/>
      <c r="V754" s="59"/>
    </row>
    <row r="755" spans="2:22" x14ac:dyDescent="0.4">
      <c r="G755" s="59"/>
      <c r="H755" s="74">
        <v>41876</v>
      </c>
      <c r="I755" s="75">
        <v>4082.56005859375</v>
      </c>
      <c r="J755" s="70">
        <v>7.86164999008178</v>
      </c>
      <c r="K755" s="76">
        <f t="shared" si="79"/>
        <v>153.42385418198143</v>
      </c>
      <c r="L755" s="59"/>
      <c r="M755" s="74">
        <v>41876</v>
      </c>
      <c r="N755" s="77">
        <f t="shared" si="81"/>
        <v>8701.8319458865917</v>
      </c>
      <c r="O755" s="77">
        <f t="shared" si="82"/>
        <v>0</v>
      </c>
      <c r="P755" s="77">
        <f t="shared" si="80"/>
        <v>0</v>
      </c>
      <c r="Q755" s="61">
        <f t="shared" si="77"/>
        <v>8701.8319458865917</v>
      </c>
      <c r="R755" s="61">
        <f t="shared" si="83"/>
        <v>-1907.3266511403438</v>
      </c>
      <c r="S755" s="62">
        <f t="shared" si="78"/>
        <v>4.5623186467215673</v>
      </c>
      <c r="T755" s="59"/>
      <c r="U755" s="59"/>
      <c r="V755" s="59"/>
    </row>
    <row r="756" spans="2:22" x14ac:dyDescent="0.4">
      <c r="G756" s="59"/>
      <c r="H756" s="74">
        <v>41883</v>
      </c>
      <c r="I756" s="75">
        <v>4089.919921875</v>
      </c>
      <c r="J756" s="70">
        <v>7.8800945281982404</v>
      </c>
      <c r="K756" s="76">
        <f t="shared" si="79"/>
        <v>153.51109100026375</v>
      </c>
      <c r="L756" s="59"/>
      <c r="M756" s="74">
        <v>41883</v>
      </c>
      <c r="N756" s="77">
        <f t="shared" si="81"/>
        <v>8717.5192333971136</v>
      </c>
      <c r="O756" s="77">
        <f t="shared" si="82"/>
        <v>0</v>
      </c>
      <c r="P756" s="77">
        <f t="shared" si="80"/>
        <v>0</v>
      </c>
      <c r="Q756" s="61">
        <f t="shared" si="77"/>
        <v>8717.5192333971136</v>
      </c>
      <c r="R756" s="61">
        <f t="shared" si="83"/>
        <v>-1909.5286828194739</v>
      </c>
      <c r="S756" s="62">
        <f t="shared" si="78"/>
        <v>4.5652727355346379</v>
      </c>
      <c r="T756" s="59"/>
      <c r="U756" s="59"/>
      <c r="V756" s="59"/>
    </row>
    <row r="757" spans="2:22" x14ac:dyDescent="0.4">
      <c r="G757" s="59"/>
      <c r="H757" s="74">
        <v>41890</v>
      </c>
      <c r="I757" s="75">
        <v>4069.22998046875</v>
      </c>
      <c r="J757" s="70">
        <v>7.8069257736206001</v>
      </c>
      <c r="K757" s="76">
        <f t="shared" si="79"/>
        <v>153.59837742140937</v>
      </c>
      <c r="L757" s="59"/>
      <c r="M757" s="74">
        <v>41890</v>
      </c>
      <c r="N757" s="77">
        <f t="shared" si="81"/>
        <v>8673.4193572156364</v>
      </c>
      <c r="O757" s="77">
        <f t="shared" si="82"/>
        <v>0</v>
      </c>
      <c r="P757" s="77">
        <f t="shared" si="80"/>
        <v>0</v>
      </c>
      <c r="Q757" s="61">
        <f t="shared" si="77"/>
        <v>8673.4193572156364</v>
      </c>
      <c r="R757" s="61">
        <f t="shared" si="83"/>
        <v>-1911.7332567708013</v>
      </c>
      <c r="S757" s="62">
        <f t="shared" si="78"/>
        <v>4.5369401439750634</v>
      </c>
      <c r="T757" s="59"/>
      <c r="U757" s="59"/>
      <c r="V757" s="59"/>
    </row>
    <row r="758" spans="2:22" x14ac:dyDescent="0.4">
      <c r="G758" s="59"/>
      <c r="H758" s="74">
        <v>41897</v>
      </c>
      <c r="I758" s="75">
        <v>4100.08984375</v>
      </c>
      <c r="J758" s="70">
        <v>7.9151411056518501</v>
      </c>
      <c r="K758" s="76">
        <f t="shared" si="79"/>
        <v>153.68571347362246</v>
      </c>
      <c r="L758" s="59"/>
      <c r="M758" s="74">
        <v>41897</v>
      </c>
      <c r="N758" s="77">
        <f t="shared" si="81"/>
        <v>8739.1960611201393</v>
      </c>
      <c r="O758" s="77">
        <f t="shared" si="82"/>
        <v>0</v>
      </c>
      <c r="P758" s="77">
        <f t="shared" si="80"/>
        <v>0</v>
      </c>
      <c r="Q758" s="61">
        <f t="shared" si="77"/>
        <v>8739.1960611201393</v>
      </c>
      <c r="R758" s="61">
        <f t="shared" si="83"/>
        <v>-1913.9403759294096</v>
      </c>
      <c r="S758" s="62">
        <f t="shared" si="78"/>
        <v>4.5660753966154175</v>
      </c>
      <c r="T758" s="59"/>
      <c r="U758" s="59"/>
      <c r="V758" s="59"/>
    </row>
    <row r="759" spans="2:22" x14ac:dyDescent="0.4">
      <c r="G759" s="59"/>
      <c r="H759" s="74">
        <v>41904</v>
      </c>
      <c r="I759" s="75">
        <v>4053.71997070312</v>
      </c>
      <c r="J759" s="70">
        <v>7.7294530868530202</v>
      </c>
      <c r="K759" s="76">
        <f t="shared" si="79"/>
        <v>153.77309918512327</v>
      </c>
      <c r="L759" s="59"/>
      <c r="M759" s="74">
        <v>41904</v>
      </c>
      <c r="N759" s="77">
        <f t="shared" si="81"/>
        <v>8640.3603215805142</v>
      </c>
      <c r="O759" s="77">
        <f t="shared" si="82"/>
        <v>0</v>
      </c>
      <c r="P759" s="77">
        <f t="shared" si="80"/>
        <v>0</v>
      </c>
      <c r="Q759" s="61">
        <f t="shared" si="77"/>
        <v>8640.3603215805142</v>
      </c>
      <c r="R759" s="61">
        <f t="shared" si="83"/>
        <v>-1916.1500432337714</v>
      </c>
      <c r="S759" s="62">
        <f t="shared" si="78"/>
        <v>4.509229510544329</v>
      </c>
      <c r="T759" s="59"/>
      <c r="U759" s="59"/>
      <c r="V759" s="59"/>
    </row>
    <row r="760" spans="2:22" x14ac:dyDescent="0.4">
      <c r="G760" s="59"/>
      <c r="H760" s="74">
        <v>41911</v>
      </c>
      <c r="I760" s="75">
        <v>4027.31005859375</v>
      </c>
      <c r="J760" s="70">
        <v>7.6249265670776296</v>
      </c>
      <c r="K760" s="76">
        <f t="shared" si="79"/>
        <v>153.86053458414807</v>
      </c>
      <c r="L760" s="59"/>
      <c r="M760" s="74">
        <v>41911</v>
      </c>
      <c r="N760" s="77">
        <f t="shared" si="81"/>
        <v>8584.0685307475505</v>
      </c>
      <c r="O760" s="77">
        <f t="shared" si="82"/>
        <v>0</v>
      </c>
      <c r="P760" s="77">
        <f t="shared" si="80"/>
        <v>0</v>
      </c>
      <c r="Q760" s="61">
        <f t="shared" si="77"/>
        <v>8584.0685307475505</v>
      </c>
      <c r="R760" s="61">
        <f t="shared" si="83"/>
        <v>-1918.3622616257519</v>
      </c>
      <c r="S760" s="62">
        <f t="shared" si="78"/>
        <v>4.4746858830890579</v>
      </c>
      <c r="T760" s="59"/>
      <c r="U760" s="59"/>
      <c r="V760" s="59"/>
    </row>
    <row r="761" spans="2:22" x14ac:dyDescent="0.4">
      <c r="G761" s="59"/>
      <c r="H761" s="74">
        <v>41918</v>
      </c>
      <c r="I761" s="75">
        <v>3870.86010742187</v>
      </c>
      <c r="J761" s="70">
        <v>7.04141998291015</v>
      </c>
      <c r="K761" s="76">
        <f t="shared" si="79"/>
        <v>153.9480196989492</v>
      </c>
      <c r="L761" s="59"/>
      <c r="M761" s="74">
        <v>41918</v>
      </c>
      <c r="N761" s="77">
        <f t="shared" si="81"/>
        <v>8250.6010095106922</v>
      </c>
      <c r="O761" s="77">
        <f t="shared" si="82"/>
        <v>0</v>
      </c>
      <c r="P761" s="77">
        <f t="shared" si="80"/>
        <v>0</v>
      </c>
      <c r="Q761" s="61">
        <f t="shared" si="77"/>
        <v>8250.6010095106922</v>
      </c>
      <c r="R761" s="61">
        <f t="shared" si="83"/>
        <v>-1920.5770340506126</v>
      </c>
      <c r="S761" s="62">
        <f t="shared" si="78"/>
        <v>4.2958969430711553</v>
      </c>
      <c r="T761" s="59"/>
      <c r="U761" s="59"/>
      <c r="V761" s="59"/>
    </row>
    <row r="762" spans="2:22" x14ac:dyDescent="0.4">
      <c r="G762" s="59"/>
      <c r="H762" s="74">
        <v>41925</v>
      </c>
      <c r="I762" s="75">
        <v>3815.46997070312</v>
      </c>
      <c r="J762" s="70">
        <v>6.8274483680725098</v>
      </c>
      <c r="K762" s="76">
        <f t="shared" si="79"/>
        <v>154.03555455779502</v>
      </c>
      <c r="L762" s="59"/>
      <c r="M762" s="74">
        <v>41925</v>
      </c>
      <c r="N762" s="77">
        <f t="shared" si="81"/>
        <v>8132.5388979266509</v>
      </c>
      <c r="O762" s="77">
        <f t="shared" si="82"/>
        <v>0</v>
      </c>
      <c r="P762" s="77">
        <f t="shared" si="80"/>
        <v>0</v>
      </c>
      <c r="Q762" s="61">
        <f t="shared" si="77"/>
        <v>8132.5388979266509</v>
      </c>
      <c r="R762" s="61">
        <f t="shared" si="83"/>
        <v>-1922.7943634570154</v>
      </c>
      <c r="S762" s="62">
        <f t="shared" si="78"/>
        <v>4.2295416777200554</v>
      </c>
      <c r="T762" s="59"/>
      <c r="U762" s="59"/>
      <c r="V762" s="59"/>
    </row>
    <row r="763" spans="2:22" x14ac:dyDescent="0.4">
      <c r="G763" s="59"/>
      <c r="H763" s="74">
        <v>41932</v>
      </c>
      <c r="I763" s="75">
        <v>4042.02001953125</v>
      </c>
      <c r="J763" s="70">
        <v>7.6575145721435502</v>
      </c>
      <c r="K763" s="76">
        <f t="shared" si="79"/>
        <v>154.12313918897004</v>
      </c>
      <c r="L763" s="59"/>
      <c r="M763" s="74">
        <v>41932</v>
      </c>
      <c r="N763" s="77">
        <f t="shared" si="81"/>
        <v>8615.4222906853229</v>
      </c>
      <c r="O763" s="77">
        <f t="shared" si="82"/>
        <v>0</v>
      </c>
      <c r="P763" s="77">
        <f t="shared" si="80"/>
        <v>0</v>
      </c>
      <c r="Q763" s="61">
        <f t="shared" si="77"/>
        <v>8615.4222906853229</v>
      </c>
      <c r="R763" s="61">
        <f t="shared" si="83"/>
        <v>-1925.0142527970263</v>
      </c>
      <c r="S763" s="62">
        <f t="shared" si="78"/>
        <v>4.4755109102008994</v>
      </c>
      <c r="T763" s="59"/>
      <c r="U763" s="59"/>
      <c r="V763" s="59"/>
    </row>
    <row r="764" spans="2:22" x14ac:dyDescent="0.4">
      <c r="G764" s="59"/>
      <c r="H764" s="74">
        <v>41939</v>
      </c>
      <c r="I764" s="75">
        <v>4158.2099609375</v>
      </c>
      <c r="J764" s="70">
        <v>8.0952959060668892</v>
      </c>
      <c r="K764" s="76">
        <f t="shared" si="79"/>
        <v>154.21077362077477</v>
      </c>
      <c r="L764" s="59"/>
      <c r="M764" s="74">
        <v>41939</v>
      </c>
      <c r="N764" s="77">
        <f t="shared" si="81"/>
        <v>8863.0770292338275</v>
      </c>
      <c r="O764" s="77">
        <f t="shared" si="82"/>
        <v>0</v>
      </c>
      <c r="P764" s="77">
        <f t="shared" si="80"/>
        <v>0</v>
      </c>
      <c r="Q764" s="61">
        <f t="shared" si="77"/>
        <v>8863.0770292338275</v>
      </c>
      <c r="R764" s="61">
        <f t="shared" si="83"/>
        <v>-1927.2367050261198</v>
      </c>
      <c r="S764" s="62">
        <f t="shared" si="78"/>
        <v>4.5988523392686762</v>
      </c>
      <c r="T764" s="59"/>
      <c r="U764" s="59"/>
      <c r="V764" s="59"/>
    </row>
    <row r="765" spans="2:22" x14ac:dyDescent="0.4">
      <c r="G765" s="59"/>
      <c r="H765" s="74">
        <v>41946</v>
      </c>
      <c r="I765" s="75">
        <v>4160.5</v>
      </c>
      <c r="J765" s="70">
        <v>8.1223497390746999</v>
      </c>
      <c r="K765" s="76">
        <f t="shared" si="79"/>
        <v>154.29845788152588</v>
      </c>
      <c r="L765" s="59"/>
      <c r="M765" s="74">
        <v>41946</v>
      </c>
      <c r="N765" s="77">
        <f t="shared" si="81"/>
        <v>8867.9581662619148</v>
      </c>
      <c r="O765" s="77">
        <f t="shared" si="82"/>
        <v>0</v>
      </c>
      <c r="P765" s="77">
        <f t="shared" si="80"/>
        <v>0</v>
      </c>
      <c r="Q765" s="61">
        <f t="shared" si="77"/>
        <v>8867.9581662619148</v>
      </c>
      <c r="R765" s="61">
        <f t="shared" si="83"/>
        <v>-1929.4617231031821</v>
      </c>
      <c r="S765" s="62">
        <f t="shared" si="78"/>
        <v>4.5960788234759304</v>
      </c>
      <c r="T765" s="59"/>
      <c r="U765" s="59"/>
      <c r="V765" s="59"/>
    </row>
    <row r="766" spans="2:22" x14ac:dyDescent="0.4">
      <c r="G766" s="59"/>
      <c r="H766" s="74">
        <v>41953</v>
      </c>
      <c r="I766" s="75">
        <v>4224.990234375</v>
      </c>
      <c r="J766" s="70">
        <v>8.3805961608886701</v>
      </c>
      <c r="K766" s="76">
        <f t="shared" si="79"/>
        <v>154.3861919995561</v>
      </c>
      <c r="L766" s="59"/>
      <c r="M766" s="74">
        <v>41953</v>
      </c>
      <c r="N766" s="77">
        <f t="shared" si="81"/>
        <v>9005.4168131961615</v>
      </c>
      <c r="O766" s="77">
        <f t="shared" si="82"/>
        <v>0</v>
      </c>
      <c r="P766" s="77">
        <f t="shared" si="80"/>
        <v>0</v>
      </c>
      <c r="Q766" s="61">
        <f t="shared" si="77"/>
        <v>9005.4168131961615</v>
      </c>
      <c r="R766" s="61">
        <f t="shared" si="83"/>
        <v>-1931.6893099905158</v>
      </c>
      <c r="S766" s="62">
        <f t="shared" si="78"/>
        <v>4.6619385253213297</v>
      </c>
      <c r="T766" s="59"/>
      <c r="U766" s="59"/>
      <c r="V766" s="59"/>
    </row>
    <row r="767" spans="2:22" x14ac:dyDescent="0.4">
      <c r="G767" s="59"/>
      <c r="H767" s="74">
        <v>41960</v>
      </c>
      <c r="I767" s="75">
        <v>4251.31982421875</v>
      </c>
      <c r="J767" s="70">
        <v>8.4875783920287997</v>
      </c>
      <c r="K767" s="76">
        <f t="shared" si="79"/>
        <v>154.47397600321432</v>
      </c>
      <c r="L767" s="59"/>
      <c r="M767" s="74">
        <v>41960</v>
      </c>
      <c r="N767" s="77">
        <f t="shared" si="81"/>
        <v>9061.5373999691965</v>
      </c>
      <c r="O767" s="77">
        <f t="shared" si="82"/>
        <v>0</v>
      </c>
      <c r="P767" s="77">
        <f t="shared" si="80"/>
        <v>0</v>
      </c>
      <c r="Q767" s="61">
        <f t="shared" si="77"/>
        <v>9061.5373999691965</v>
      </c>
      <c r="R767" s="61">
        <f t="shared" si="83"/>
        <v>-1933.9194686538433</v>
      </c>
      <c r="S767" s="62">
        <f t="shared" si="78"/>
        <v>4.6855815595448362</v>
      </c>
      <c r="T767" s="59"/>
      <c r="U767" s="59"/>
      <c r="V767" s="59"/>
    </row>
    <row r="768" spans="2:22" x14ac:dyDescent="0.4">
      <c r="G768" s="59"/>
      <c r="H768" s="74">
        <v>41967</v>
      </c>
      <c r="I768" s="75">
        <v>4337.7900390625</v>
      </c>
      <c r="J768" s="70">
        <v>8.8392829895019496</v>
      </c>
      <c r="K768" s="76">
        <f t="shared" si="79"/>
        <v>154.56180992086547</v>
      </c>
      <c r="L768" s="59"/>
      <c r="M768" s="74">
        <v>41967</v>
      </c>
      <c r="N768" s="77">
        <f t="shared" si="81"/>
        <v>9245.8455955856007</v>
      </c>
      <c r="O768" s="77">
        <f t="shared" si="82"/>
        <v>0</v>
      </c>
      <c r="P768" s="77">
        <f t="shared" si="80"/>
        <v>0</v>
      </c>
      <c r="Q768" s="61">
        <f t="shared" si="77"/>
        <v>9245.8455955856007</v>
      </c>
      <c r="R768" s="61">
        <f t="shared" si="83"/>
        <v>-1936.1522020623113</v>
      </c>
      <c r="S768" s="62">
        <f t="shared" si="78"/>
        <v>4.7753712676809696</v>
      </c>
      <c r="T768" s="59"/>
      <c r="U768" s="59"/>
      <c r="V768" s="59"/>
    </row>
    <row r="769" spans="7:22" x14ac:dyDescent="0.4">
      <c r="G769" s="59"/>
      <c r="H769" s="74">
        <v>41974</v>
      </c>
      <c r="I769" s="75">
        <v>4311.56982421875</v>
      </c>
      <c r="J769" s="70">
        <v>8.7322959899902308</v>
      </c>
      <c r="K769" s="76">
        <f t="shared" si="79"/>
        <v>154.64969378089066</v>
      </c>
      <c r="L769" s="59"/>
      <c r="M769" s="74">
        <v>41974</v>
      </c>
      <c r="N769" s="77">
        <f t="shared" si="81"/>
        <v>9189.9581377452505</v>
      </c>
      <c r="O769" s="77">
        <f t="shared" si="82"/>
        <v>0</v>
      </c>
      <c r="P769" s="77">
        <f t="shared" si="80"/>
        <v>0</v>
      </c>
      <c r="Q769" s="61">
        <f t="shared" si="77"/>
        <v>9189.9581377452505</v>
      </c>
      <c r="R769" s="61">
        <f t="shared" si="83"/>
        <v>-1938.387513188494</v>
      </c>
      <c r="S769" s="62">
        <f t="shared" si="78"/>
        <v>4.7410324691106256</v>
      </c>
      <c r="T769" s="59"/>
      <c r="U769" s="59"/>
      <c r="V769" s="59"/>
    </row>
    <row r="770" spans="7:22" x14ac:dyDescent="0.4">
      <c r="G770" s="59"/>
      <c r="H770" s="74">
        <v>41981</v>
      </c>
      <c r="I770" s="75">
        <v>4199.27978515625</v>
      </c>
      <c r="J770" s="70">
        <v>8.2852907180786097</v>
      </c>
      <c r="K770" s="76">
        <f t="shared" si="79"/>
        <v>154.73762761168715</v>
      </c>
      <c r="L770" s="59"/>
      <c r="M770" s="74">
        <v>41981</v>
      </c>
      <c r="N770" s="77">
        <f t="shared" si="81"/>
        <v>8950.6159027027879</v>
      </c>
      <c r="O770" s="77">
        <f t="shared" si="82"/>
        <v>0</v>
      </c>
      <c r="P770" s="77">
        <f t="shared" si="80"/>
        <v>0</v>
      </c>
      <c r="Q770" s="61">
        <f t="shared" ref="Q770:Q833" si="84">SUM(N770:P770)</f>
        <v>8950.6159027027879</v>
      </c>
      <c r="R770" s="61">
        <f t="shared" si="83"/>
        <v>-1940.6254050083978</v>
      </c>
      <c r="S770" s="62">
        <f t="shared" ref="S770:S833" si="85">Q770/-R770</f>
        <v>4.6122326748907296</v>
      </c>
      <c r="T770" s="59"/>
      <c r="U770" s="59"/>
      <c r="V770" s="59"/>
    </row>
    <row r="771" spans="7:22" x14ac:dyDescent="0.4">
      <c r="G771" s="59"/>
      <c r="H771" s="74">
        <v>41988</v>
      </c>
      <c r="I771" s="75">
        <v>4281.77978515625</v>
      </c>
      <c r="J771" s="70">
        <v>8.5865726470947195</v>
      </c>
      <c r="K771" s="76">
        <f t="shared" ref="K771:K834" si="86">K770*(1+Tbill_YTM)^(1/52)</f>
        <v>154.82561144166829</v>
      </c>
      <c r="L771" s="59"/>
      <c r="M771" s="74">
        <v>41988</v>
      </c>
      <c r="N771" s="77">
        <f t="shared" si="81"/>
        <v>9126.4617262135689</v>
      </c>
      <c r="O771" s="77">
        <f t="shared" si="82"/>
        <v>0</v>
      </c>
      <c r="P771" s="77">
        <f t="shared" ref="P771:P834" si="87">IF(YEAR(M771)&lt;&gt;YEAR(M770), Q770*$C$7, P770)*(1+Tbill_YTM)^(1/52)</f>
        <v>0</v>
      </c>
      <c r="Q771" s="61">
        <f t="shared" si="84"/>
        <v>9126.4617262135689</v>
      </c>
      <c r="R771" s="61">
        <f t="shared" si="83"/>
        <v>-1942.8658805014647</v>
      </c>
      <c r="S771" s="62">
        <f t="shared" si="85"/>
        <v>4.6974224097537691</v>
      </c>
      <c r="T771" s="59"/>
      <c r="U771" s="59"/>
      <c r="V771" s="59"/>
    </row>
    <row r="772" spans="7:22" x14ac:dyDescent="0.4">
      <c r="G772" s="59"/>
      <c r="H772" s="74">
        <v>41995</v>
      </c>
      <c r="I772" s="75">
        <v>4314.08984375</v>
      </c>
      <c r="J772" s="70">
        <v>8.7156934738159109</v>
      </c>
      <c r="K772" s="76">
        <f t="shared" si="86"/>
        <v>154.91364529926364</v>
      </c>
      <c r="L772" s="59"/>
      <c r="M772" s="74">
        <v>41995</v>
      </c>
      <c r="N772" s="77">
        <f t="shared" ref="N772:N835" si="88">IF(YEAR(M772)&lt;&gt;YEAR(M771), Q771*$C$5, N771)*(I772/I771)</f>
        <v>9195.3294699844737</v>
      </c>
      <c r="O772" s="77">
        <f t="shared" ref="O772:O835" si="89">IF(YEAR(M772)&lt;&gt;YEAR(M771), Q771*$C$6, O771)*(J772/J771)</f>
        <v>0</v>
      </c>
      <c r="P772" s="77">
        <f t="shared" si="87"/>
        <v>0</v>
      </c>
      <c r="Q772" s="61">
        <f t="shared" si="84"/>
        <v>9195.3294699844737</v>
      </c>
      <c r="R772" s="61">
        <f t="shared" ref="R772:R835" si="90">R771*EXP($C$20/52)</f>
        <v>-1945.1089426505766</v>
      </c>
      <c r="S772" s="62">
        <f t="shared" si="85"/>
        <v>4.7274110299724956</v>
      </c>
      <c r="T772" s="59"/>
      <c r="U772" s="59"/>
      <c r="V772" s="59"/>
    </row>
    <row r="773" spans="7:22" ht="17.5" thickBot="1" x14ac:dyDescent="0.45">
      <c r="G773" s="86" t="s">
        <v>46</v>
      </c>
      <c r="H773" s="82">
        <v>42002</v>
      </c>
      <c r="I773" s="83">
        <v>4230.240234375</v>
      </c>
      <c r="J773" s="84">
        <v>8.37739753723144</v>
      </c>
      <c r="K773" s="85">
        <f t="shared" si="86"/>
        <v>155.00172921291892</v>
      </c>
      <c r="L773" s="86"/>
      <c r="M773" s="82">
        <v>42002</v>
      </c>
      <c r="N773" s="77">
        <f t="shared" si="88"/>
        <v>9016.6070019650288</v>
      </c>
      <c r="O773" s="77">
        <f t="shared" si="89"/>
        <v>0</v>
      </c>
      <c r="P773" s="77">
        <f t="shared" si="87"/>
        <v>0</v>
      </c>
      <c r="Q773" s="87">
        <f t="shared" si="84"/>
        <v>9016.6070019650288</v>
      </c>
      <c r="R773" s="61">
        <f t="shared" si="90"/>
        <v>-1947.3545944420594</v>
      </c>
      <c r="S773" s="88">
        <f t="shared" si="85"/>
        <v>4.6301824165456607</v>
      </c>
      <c r="T773" s="86"/>
      <c r="U773" s="86"/>
      <c r="V773" s="86"/>
    </row>
    <row r="774" spans="7:22" ht="17.5" thickTop="1" x14ac:dyDescent="0.4">
      <c r="G774" s="59"/>
      <c r="H774" s="74">
        <v>42009</v>
      </c>
      <c r="I774" s="75">
        <v>4213.27978515625</v>
      </c>
      <c r="J774" s="70">
        <v>8.3072643280029297</v>
      </c>
      <c r="K774" s="76">
        <f t="shared" si="86"/>
        <v>155.089863211096</v>
      </c>
      <c r="L774" s="59"/>
      <c r="M774" s="74">
        <v>42009</v>
      </c>
      <c r="N774" s="77">
        <f t="shared" si="88"/>
        <v>8980.4564060864359</v>
      </c>
      <c r="O774" s="77">
        <f t="shared" si="89"/>
        <v>0</v>
      </c>
      <c r="P774" s="77">
        <f t="shared" si="87"/>
        <v>0</v>
      </c>
      <c r="Q774" s="61">
        <f t="shared" si="84"/>
        <v>8980.4564060864359</v>
      </c>
      <c r="R774" s="61">
        <f t="shared" si="90"/>
        <v>-1949.6028388656862</v>
      </c>
      <c r="S774" s="62">
        <f t="shared" si="85"/>
        <v>4.6063004356884427</v>
      </c>
      <c r="T774" s="59"/>
      <c r="U774" s="59"/>
      <c r="V774" s="59"/>
    </row>
    <row r="775" spans="7:22" x14ac:dyDescent="0.4">
      <c r="G775" s="59"/>
      <c r="H775" s="74">
        <v>42016</v>
      </c>
      <c r="I775" s="75">
        <v>4142.14013671875</v>
      </c>
      <c r="J775" s="70">
        <v>8.0156526565551705</v>
      </c>
      <c r="K775" s="76">
        <f t="shared" si="86"/>
        <v>155.17804732227293</v>
      </c>
      <c r="L775" s="59"/>
      <c r="M775" s="74">
        <v>42016</v>
      </c>
      <c r="N775" s="77">
        <f t="shared" si="88"/>
        <v>8828.8247689499549</v>
      </c>
      <c r="O775" s="77">
        <f t="shared" si="89"/>
        <v>0</v>
      </c>
      <c r="P775" s="77">
        <f t="shared" si="87"/>
        <v>0</v>
      </c>
      <c r="Q775" s="61">
        <f t="shared" si="84"/>
        <v>8828.8247689499549</v>
      </c>
      <c r="R775" s="61">
        <f t="shared" si="90"/>
        <v>-1951.8536789146824</v>
      </c>
      <c r="S775" s="62">
        <f t="shared" si="85"/>
        <v>4.523302573510108</v>
      </c>
      <c r="T775" s="59"/>
      <c r="U775" s="59"/>
      <c r="V775" s="59"/>
    </row>
    <row r="776" spans="7:22" x14ac:dyDescent="0.4">
      <c r="G776" s="59"/>
      <c r="H776" s="74">
        <v>42023</v>
      </c>
      <c r="I776" s="75">
        <v>4278.14013671875</v>
      </c>
      <c r="J776" s="70">
        <v>8.5625791549682599</v>
      </c>
      <c r="K776" s="76">
        <f t="shared" si="86"/>
        <v>155.266281574944</v>
      </c>
      <c r="L776" s="59"/>
      <c r="M776" s="74">
        <v>42023</v>
      </c>
      <c r="N776" s="77">
        <f t="shared" si="88"/>
        <v>9118.7039446768194</v>
      </c>
      <c r="O776" s="77">
        <f t="shared" si="89"/>
        <v>0</v>
      </c>
      <c r="P776" s="77">
        <f t="shared" si="87"/>
        <v>0</v>
      </c>
      <c r="Q776" s="61">
        <f t="shared" si="84"/>
        <v>9118.7039446768194</v>
      </c>
      <c r="R776" s="61">
        <f t="shared" si="90"/>
        <v>-1954.1071175857287</v>
      </c>
      <c r="S776" s="62">
        <f t="shared" si="85"/>
        <v>4.6664299324301357</v>
      </c>
      <c r="T776" s="59"/>
      <c r="U776" s="59"/>
      <c r="V776" s="59"/>
    </row>
    <row r="777" spans="7:22" x14ac:dyDescent="0.4">
      <c r="G777" s="59"/>
      <c r="H777" s="74">
        <v>42030</v>
      </c>
      <c r="I777" s="75">
        <v>4148.43017578125</v>
      </c>
      <c r="J777" s="70">
        <v>8.0464115142822195</v>
      </c>
      <c r="K777" s="76">
        <f t="shared" si="86"/>
        <v>155.35456599761963</v>
      </c>
      <c r="L777" s="59"/>
      <c r="M777" s="74">
        <v>42030</v>
      </c>
      <c r="N777" s="77">
        <f t="shared" si="88"/>
        <v>8842.2317640876554</v>
      </c>
      <c r="O777" s="77">
        <f t="shared" si="89"/>
        <v>0</v>
      </c>
      <c r="P777" s="77">
        <f t="shared" si="87"/>
        <v>0</v>
      </c>
      <c r="Q777" s="61">
        <f t="shared" si="84"/>
        <v>8842.2317640876554</v>
      </c>
      <c r="R777" s="61">
        <f t="shared" si="90"/>
        <v>-1956.3631578789657</v>
      </c>
      <c r="S777" s="62">
        <f t="shared" si="85"/>
        <v>4.5197292376299689</v>
      </c>
      <c r="T777" s="59"/>
      <c r="U777" s="59"/>
      <c r="V777" s="59"/>
    </row>
    <row r="778" spans="7:22" x14ac:dyDescent="0.4">
      <c r="G778" s="59"/>
      <c r="H778" s="74">
        <v>42037</v>
      </c>
      <c r="I778" s="75">
        <v>4228.68017578125</v>
      </c>
      <c r="J778" s="70">
        <v>8.3638648986816406</v>
      </c>
      <c r="K778" s="76">
        <f t="shared" si="86"/>
        <v>155.44290061882651</v>
      </c>
      <c r="L778" s="59"/>
      <c r="M778" s="74">
        <v>42037</v>
      </c>
      <c r="N778" s="77">
        <f t="shared" si="88"/>
        <v>9013.281792411779</v>
      </c>
      <c r="O778" s="77">
        <f t="shared" si="89"/>
        <v>0</v>
      </c>
      <c r="P778" s="77">
        <f t="shared" si="87"/>
        <v>0</v>
      </c>
      <c r="Q778" s="61">
        <f t="shared" si="84"/>
        <v>9013.281792411779</v>
      </c>
      <c r="R778" s="61">
        <f t="shared" si="90"/>
        <v>-1958.6218027979978</v>
      </c>
      <c r="S778" s="62">
        <f t="shared" si="85"/>
        <v>4.6018490039964917</v>
      </c>
      <c r="T778" s="59"/>
      <c r="U778" s="59"/>
      <c r="V778" s="59"/>
    </row>
    <row r="779" spans="7:22" x14ac:dyDescent="0.4">
      <c r="G779" s="59"/>
      <c r="H779" s="74">
        <v>42044</v>
      </c>
      <c r="I779" s="75">
        <v>4384.02978515625</v>
      </c>
      <c r="J779" s="70">
        <v>8.9809265136718697</v>
      </c>
      <c r="K779" s="76">
        <f t="shared" si="86"/>
        <v>155.53128546710752</v>
      </c>
      <c r="L779" s="59"/>
      <c r="M779" s="74">
        <v>42044</v>
      </c>
      <c r="N779" s="77">
        <f t="shared" si="88"/>
        <v>9344.4039741405686</v>
      </c>
      <c r="O779" s="77">
        <f t="shared" si="89"/>
        <v>0</v>
      </c>
      <c r="P779" s="77">
        <f t="shared" si="87"/>
        <v>0</v>
      </c>
      <c r="Q779" s="61">
        <f t="shared" si="84"/>
        <v>9344.4039741405686</v>
      </c>
      <c r="R779" s="61">
        <f t="shared" si="90"/>
        <v>-1960.8830553498969</v>
      </c>
      <c r="S779" s="62">
        <f t="shared" si="85"/>
        <v>4.7654060494052093</v>
      </c>
      <c r="T779" s="59"/>
      <c r="U779" s="59"/>
      <c r="V779" s="59"/>
    </row>
    <row r="780" spans="7:22" x14ac:dyDescent="0.4">
      <c r="G780" s="59"/>
      <c r="H780" s="74">
        <v>42051</v>
      </c>
      <c r="I780" s="75">
        <v>4443.0498046875</v>
      </c>
      <c r="J780" s="70">
        <v>9.2343959808349592</v>
      </c>
      <c r="K780" s="76">
        <f t="shared" si="86"/>
        <v>155.61972057102179</v>
      </c>
      <c r="L780" s="59"/>
      <c r="M780" s="74">
        <v>42051</v>
      </c>
      <c r="N780" s="77">
        <f t="shared" si="88"/>
        <v>9470.2030521780853</v>
      </c>
      <c r="O780" s="77">
        <f t="shared" si="89"/>
        <v>0</v>
      </c>
      <c r="P780" s="77">
        <f t="shared" si="87"/>
        <v>0</v>
      </c>
      <c r="Q780" s="61">
        <f t="shared" si="84"/>
        <v>9470.2030521780853</v>
      </c>
      <c r="R780" s="61">
        <f t="shared" si="90"/>
        <v>-1963.1469185452067</v>
      </c>
      <c r="S780" s="62">
        <f t="shared" si="85"/>
        <v>4.8239909925824573</v>
      </c>
      <c r="T780" s="59"/>
      <c r="U780" s="59"/>
      <c r="V780" s="59"/>
    </row>
    <row r="781" spans="7:22" x14ac:dyDescent="0.4">
      <c r="G781" s="59"/>
      <c r="H781" s="74">
        <v>42058</v>
      </c>
      <c r="I781" s="75">
        <v>4440.669921875</v>
      </c>
      <c r="J781" s="70">
        <v>9.2319345474243093</v>
      </c>
      <c r="K781" s="76">
        <f t="shared" si="86"/>
        <v>155.70820595914466</v>
      </c>
      <c r="L781" s="59"/>
      <c r="M781" s="74">
        <v>42058</v>
      </c>
      <c r="N781" s="77">
        <f t="shared" si="88"/>
        <v>9465.1304163838649</v>
      </c>
      <c r="O781" s="77">
        <f t="shared" si="89"/>
        <v>0</v>
      </c>
      <c r="P781" s="77">
        <f t="shared" si="87"/>
        <v>0</v>
      </c>
      <c r="Q781" s="61">
        <f t="shared" si="84"/>
        <v>9465.1304163838649</v>
      </c>
      <c r="R781" s="61">
        <f t="shared" si="90"/>
        <v>-1965.4133953979465</v>
      </c>
      <c r="S781" s="62">
        <f t="shared" si="85"/>
        <v>4.8158471080672651</v>
      </c>
      <c r="T781" s="59"/>
      <c r="U781" s="59"/>
      <c r="V781" s="59"/>
    </row>
    <row r="782" spans="7:22" x14ac:dyDescent="0.4">
      <c r="G782" s="59"/>
      <c r="H782" s="74">
        <v>42065</v>
      </c>
      <c r="I782" s="75">
        <v>4399.22998046875</v>
      </c>
      <c r="J782" s="70">
        <v>9.0529060363769496</v>
      </c>
      <c r="K782" s="76">
        <f t="shared" si="86"/>
        <v>155.79674166006777</v>
      </c>
      <c r="L782" s="59"/>
      <c r="M782" s="74">
        <v>42065</v>
      </c>
      <c r="N782" s="77">
        <f t="shared" si="88"/>
        <v>9376.8026512587658</v>
      </c>
      <c r="O782" s="77">
        <f t="shared" si="89"/>
        <v>0</v>
      </c>
      <c r="P782" s="77">
        <f t="shared" si="87"/>
        <v>0</v>
      </c>
      <c r="Q782" s="61">
        <f t="shared" si="84"/>
        <v>9376.8026512587658</v>
      </c>
      <c r="R782" s="61">
        <f t="shared" si="90"/>
        <v>-1967.6824889256154</v>
      </c>
      <c r="S782" s="62">
        <f t="shared" si="85"/>
        <v>4.7654043292211448</v>
      </c>
      <c r="T782" s="59"/>
      <c r="U782" s="59"/>
      <c r="V782" s="59"/>
    </row>
    <row r="783" spans="7:22" x14ac:dyDescent="0.4">
      <c r="G783" s="59"/>
      <c r="H783" s="74">
        <v>42072</v>
      </c>
      <c r="I783" s="75">
        <v>4314.89990234375</v>
      </c>
      <c r="J783" s="70">
        <v>8.7065410614013601</v>
      </c>
      <c r="K783" s="76">
        <f t="shared" si="86"/>
        <v>155.88532770239897</v>
      </c>
      <c r="L783" s="59"/>
      <c r="M783" s="74">
        <v>42072</v>
      </c>
      <c r="N783" s="77">
        <f t="shared" si="88"/>
        <v>9197.0560811421692</v>
      </c>
      <c r="O783" s="77">
        <f t="shared" si="89"/>
        <v>0</v>
      </c>
      <c r="P783" s="77">
        <f t="shared" si="87"/>
        <v>0</v>
      </c>
      <c r="Q783" s="61">
        <f t="shared" si="84"/>
        <v>9197.0560811421692</v>
      </c>
      <c r="R783" s="61">
        <f t="shared" si="90"/>
        <v>-1969.9542021491964</v>
      </c>
      <c r="S783" s="62">
        <f t="shared" si="85"/>
        <v>4.6686649218079745</v>
      </c>
      <c r="T783" s="59"/>
      <c r="U783" s="59"/>
      <c r="V783" s="59"/>
    </row>
    <row r="784" spans="7:22" x14ac:dyDescent="0.4">
      <c r="G784" s="59"/>
      <c r="H784" s="74">
        <v>42079</v>
      </c>
      <c r="I784" s="75">
        <v>4458.5400390625</v>
      </c>
      <c r="J784" s="70">
        <v>9.28791999816894</v>
      </c>
      <c r="K784" s="76">
        <f t="shared" si="86"/>
        <v>155.97396411476237</v>
      </c>
      <c r="L784" s="59"/>
      <c r="M784" s="74">
        <v>42079</v>
      </c>
      <c r="N784" s="77">
        <f t="shared" si="88"/>
        <v>9503.2199372695632</v>
      </c>
      <c r="O784" s="77">
        <f t="shared" si="89"/>
        <v>0</v>
      </c>
      <c r="P784" s="77">
        <f t="shared" si="87"/>
        <v>0</v>
      </c>
      <c r="Q784" s="61">
        <f t="shared" si="84"/>
        <v>9503.2199372695632</v>
      </c>
      <c r="R784" s="61">
        <f t="shared" si="90"/>
        <v>-1972.2285380931598</v>
      </c>
      <c r="S784" s="62">
        <f t="shared" si="85"/>
        <v>4.8185186218112976</v>
      </c>
      <c r="T784" s="59"/>
      <c r="U784" s="59"/>
      <c r="V784" s="59"/>
    </row>
    <row r="785" spans="1:22" x14ac:dyDescent="0.4">
      <c r="G785" s="59"/>
      <c r="H785" s="74">
        <v>42086</v>
      </c>
      <c r="I785" s="75">
        <v>4332.85986328125</v>
      </c>
      <c r="J785" s="70">
        <v>8.7625246047973597</v>
      </c>
      <c r="K785" s="76">
        <f t="shared" si="86"/>
        <v>156.06265092579838</v>
      </c>
      <c r="L785" s="59"/>
      <c r="M785" s="74">
        <v>42086</v>
      </c>
      <c r="N785" s="77">
        <f t="shared" si="88"/>
        <v>9235.3371007940041</v>
      </c>
      <c r="O785" s="77">
        <f t="shared" si="89"/>
        <v>0</v>
      </c>
      <c r="P785" s="77">
        <f t="shared" si="87"/>
        <v>0</v>
      </c>
      <c r="Q785" s="61">
        <f t="shared" si="84"/>
        <v>9235.3371007940041</v>
      </c>
      <c r="R785" s="61">
        <f t="shared" si="90"/>
        <v>-1974.5054997854684</v>
      </c>
      <c r="S785" s="62">
        <f t="shared" si="85"/>
        <v>4.6772911505171448</v>
      </c>
      <c r="T785" s="59"/>
      <c r="U785" s="59"/>
      <c r="V785" s="59"/>
    </row>
    <row r="786" spans="1:22" x14ac:dyDescent="0.4">
      <c r="G786" s="59"/>
      <c r="H786" s="74">
        <v>42093</v>
      </c>
      <c r="I786" s="75">
        <v>4316.009765625</v>
      </c>
      <c r="J786" s="70">
        <v>8.6926889419555593</v>
      </c>
      <c r="K786" s="76">
        <f t="shared" si="86"/>
        <v>156.15138816416371</v>
      </c>
      <c r="L786" s="59"/>
      <c r="M786" s="74">
        <v>42093</v>
      </c>
      <c r="N786" s="77">
        <f t="shared" si="88"/>
        <v>9199.4217153564241</v>
      </c>
      <c r="O786" s="77">
        <f t="shared" si="89"/>
        <v>0</v>
      </c>
      <c r="P786" s="77">
        <f t="shared" si="87"/>
        <v>0</v>
      </c>
      <c r="Q786" s="61">
        <f t="shared" si="84"/>
        <v>9199.4217153564241</v>
      </c>
      <c r="R786" s="61">
        <f t="shared" si="90"/>
        <v>-1976.7850902575801</v>
      </c>
      <c r="S786" s="62">
        <f t="shared" si="85"/>
        <v>4.6537288047623404</v>
      </c>
      <c r="T786" s="59"/>
      <c r="U786" s="59"/>
      <c r="V786" s="59"/>
    </row>
    <row r="787" spans="1:22" x14ac:dyDescent="0.4">
      <c r="G787" s="59"/>
      <c r="H787" s="74">
        <v>42100</v>
      </c>
      <c r="I787" s="75">
        <v>4422.02001953125</v>
      </c>
      <c r="J787" s="70">
        <v>9.1291074752807599</v>
      </c>
      <c r="K787" s="76">
        <f t="shared" si="86"/>
        <v>156.24017585853133</v>
      </c>
      <c r="L787" s="59"/>
      <c r="M787" s="74">
        <v>42100</v>
      </c>
      <c r="N787" s="77">
        <f t="shared" si="88"/>
        <v>9425.3788110986243</v>
      </c>
      <c r="O787" s="77">
        <f t="shared" si="89"/>
        <v>0</v>
      </c>
      <c r="P787" s="77">
        <f t="shared" si="87"/>
        <v>0</v>
      </c>
      <c r="Q787" s="61">
        <f t="shared" si="84"/>
        <v>9425.3788110986243</v>
      </c>
      <c r="R787" s="61">
        <f t="shared" si="90"/>
        <v>-1979.0673125444532</v>
      </c>
      <c r="S787" s="62">
        <f t="shared" si="85"/>
        <v>4.7625357416370919</v>
      </c>
      <c r="T787" s="59"/>
      <c r="U787" s="59"/>
      <c r="V787" s="59"/>
    </row>
    <row r="788" spans="1:22" x14ac:dyDescent="0.4">
      <c r="G788" s="59"/>
      <c r="H788" s="74">
        <v>42107</v>
      </c>
      <c r="I788" s="75">
        <v>4351.7998046875</v>
      </c>
      <c r="J788" s="70">
        <v>8.8348770141601491</v>
      </c>
      <c r="K788" s="76">
        <f t="shared" si="86"/>
        <v>156.32901403759053</v>
      </c>
      <c r="L788" s="59"/>
      <c r="M788" s="74">
        <v>42107</v>
      </c>
      <c r="N788" s="77">
        <f t="shared" si="88"/>
        <v>9275.7069140525236</v>
      </c>
      <c r="O788" s="77">
        <f t="shared" si="89"/>
        <v>0</v>
      </c>
      <c r="P788" s="77">
        <f t="shared" si="87"/>
        <v>0</v>
      </c>
      <c r="Q788" s="61">
        <f t="shared" si="84"/>
        <v>9275.7069140525236</v>
      </c>
      <c r="R788" s="61">
        <f t="shared" si="90"/>
        <v>-1981.3521696845494</v>
      </c>
      <c r="S788" s="62">
        <f t="shared" si="85"/>
        <v>4.6815033975152973</v>
      </c>
      <c r="T788" s="59"/>
      <c r="U788" s="59"/>
      <c r="V788" s="59"/>
    </row>
    <row r="789" spans="1:22" x14ac:dyDescent="0.4">
      <c r="G789" s="59"/>
      <c r="H789" s="74">
        <v>42114</v>
      </c>
      <c r="I789" s="75">
        <v>4536.77978515625</v>
      </c>
      <c r="J789" s="70">
        <v>9.5938425064086896</v>
      </c>
      <c r="K789" s="76">
        <f t="shared" si="86"/>
        <v>156.4179027300469</v>
      </c>
      <c r="L789" s="59"/>
      <c r="M789" s="74">
        <v>42114</v>
      </c>
      <c r="N789" s="77">
        <f t="shared" si="88"/>
        <v>9669.9851807014402</v>
      </c>
      <c r="O789" s="77">
        <f t="shared" si="89"/>
        <v>0</v>
      </c>
      <c r="P789" s="77">
        <f t="shared" si="87"/>
        <v>0</v>
      </c>
      <c r="Q789" s="61">
        <f t="shared" si="84"/>
        <v>9669.9851807014402</v>
      </c>
      <c r="R789" s="61">
        <f t="shared" si="90"/>
        <v>-1983.6396647198387</v>
      </c>
      <c r="S789" s="62">
        <f t="shared" si="85"/>
        <v>4.8748698428891268</v>
      </c>
      <c r="T789" s="59"/>
      <c r="U789" s="59"/>
      <c r="V789" s="59"/>
    </row>
    <row r="790" spans="1:22" ht="17.5" customHeight="1" x14ac:dyDescent="0.4">
      <c r="G790" s="59"/>
      <c r="H790" s="74">
        <v>42121</v>
      </c>
      <c r="I790" s="75">
        <v>4479.06005859375</v>
      </c>
      <c r="J790" s="70">
        <v>9.3365449905395508</v>
      </c>
      <c r="K790" s="76">
        <f t="shared" si="86"/>
        <v>156.50684196462237</v>
      </c>
      <c r="L790" s="59"/>
      <c r="M790" s="74">
        <v>42121</v>
      </c>
      <c r="N790" s="77">
        <f t="shared" si="88"/>
        <v>9546.9576310020475</v>
      </c>
      <c r="O790" s="77">
        <f t="shared" si="89"/>
        <v>0</v>
      </c>
      <c r="P790" s="77">
        <f t="shared" si="87"/>
        <v>0</v>
      </c>
      <c r="Q790" s="61">
        <f t="shared" si="84"/>
        <v>9546.9576310020475</v>
      </c>
      <c r="R790" s="61">
        <f t="shared" si="90"/>
        <v>-1985.9298006958031</v>
      </c>
      <c r="S790" s="62">
        <f t="shared" si="85"/>
        <v>4.8072986404942988</v>
      </c>
      <c r="T790" s="59"/>
      <c r="U790" s="59"/>
      <c r="V790" s="59"/>
    </row>
    <row r="791" spans="1:22" x14ac:dyDescent="0.4">
      <c r="G791" s="59"/>
      <c r="H791" s="74">
        <v>42128</v>
      </c>
      <c r="I791" s="75">
        <v>4458.64990234375</v>
      </c>
      <c r="J791" s="70">
        <v>9.2626800537109304</v>
      </c>
      <c r="K791" s="76">
        <f t="shared" si="86"/>
        <v>156.59583177005521</v>
      </c>
      <c r="L791" s="59"/>
      <c r="M791" s="74">
        <v>42128</v>
      </c>
      <c r="N791" s="77">
        <f t="shared" si="88"/>
        <v>9503.4541069564111</v>
      </c>
      <c r="O791" s="77">
        <f t="shared" si="89"/>
        <v>0</v>
      </c>
      <c r="P791" s="77">
        <f t="shared" si="87"/>
        <v>0</v>
      </c>
      <c r="Q791" s="61">
        <f t="shared" si="84"/>
        <v>9503.4541069564111</v>
      </c>
      <c r="R791" s="61">
        <f t="shared" si="90"/>
        <v>-1988.2225806614406</v>
      </c>
      <c r="S791" s="62">
        <f t="shared" si="85"/>
        <v>4.7798743457560011</v>
      </c>
      <c r="T791" s="59"/>
      <c r="U791" s="59"/>
      <c r="V791" s="59"/>
    </row>
    <row r="792" spans="1:22" x14ac:dyDescent="0.4">
      <c r="G792" s="59"/>
      <c r="H792" s="74">
        <v>42135</v>
      </c>
      <c r="I792" s="75">
        <v>4494.2900390625</v>
      </c>
      <c r="J792" s="70">
        <v>9.4147167205810494</v>
      </c>
      <c r="K792" s="76">
        <f t="shared" si="86"/>
        <v>156.6848721751</v>
      </c>
      <c r="L792" s="59"/>
      <c r="M792" s="74">
        <v>42135</v>
      </c>
      <c r="N792" s="77">
        <f t="shared" si="88"/>
        <v>9579.4197941242346</v>
      </c>
      <c r="O792" s="77">
        <f t="shared" si="89"/>
        <v>0</v>
      </c>
      <c r="P792" s="77">
        <f t="shared" si="87"/>
        <v>0</v>
      </c>
      <c r="Q792" s="61">
        <f t="shared" si="84"/>
        <v>9579.4197941242346</v>
      </c>
      <c r="R792" s="61">
        <f t="shared" si="90"/>
        <v>-1990.5180076692691</v>
      </c>
      <c r="S792" s="62">
        <f t="shared" si="85"/>
        <v>4.8125260646804886</v>
      </c>
      <c r="T792" s="59"/>
      <c r="U792" s="59"/>
      <c r="V792" s="59"/>
    </row>
    <row r="793" spans="1:22" x14ac:dyDescent="0.4">
      <c r="G793" s="59"/>
      <c r="H793" s="74">
        <v>42142</v>
      </c>
      <c r="I793" s="75">
        <v>4527.16015625</v>
      </c>
      <c r="J793" s="70">
        <v>9.5704526901245099</v>
      </c>
      <c r="K793" s="76">
        <f t="shared" si="86"/>
        <v>156.77396320852768</v>
      </c>
      <c r="L793" s="59"/>
      <c r="M793" s="74">
        <v>42142</v>
      </c>
      <c r="N793" s="77">
        <f t="shared" si="88"/>
        <v>9649.4812829209841</v>
      </c>
      <c r="O793" s="77">
        <f t="shared" si="89"/>
        <v>0</v>
      </c>
      <c r="P793" s="77">
        <f t="shared" si="87"/>
        <v>0</v>
      </c>
      <c r="Q793" s="61">
        <f t="shared" si="84"/>
        <v>9649.4812829209841</v>
      </c>
      <c r="R793" s="61">
        <f t="shared" si="90"/>
        <v>-1992.8160847753306</v>
      </c>
      <c r="S793" s="62">
        <f t="shared" si="85"/>
        <v>4.8421333793122523</v>
      </c>
      <c r="T793" s="59"/>
      <c r="U793" s="59"/>
      <c r="V793" s="59"/>
    </row>
    <row r="794" spans="1:22" x14ac:dyDescent="0.4">
      <c r="G794" s="59"/>
      <c r="H794" s="74">
        <v>42149</v>
      </c>
      <c r="I794" s="75">
        <v>4508.25</v>
      </c>
      <c r="J794" s="70">
        <v>9.4916629791259695</v>
      </c>
      <c r="K794" s="76">
        <f t="shared" si="86"/>
        <v>156.86310489912555</v>
      </c>
      <c r="L794" s="59"/>
      <c r="M794" s="74">
        <v>42149</v>
      </c>
      <c r="N794" s="77">
        <f t="shared" si="88"/>
        <v>9609.1749556664527</v>
      </c>
      <c r="O794" s="77">
        <f t="shared" si="89"/>
        <v>0</v>
      </c>
      <c r="P794" s="77">
        <f t="shared" si="87"/>
        <v>0</v>
      </c>
      <c r="Q794" s="61">
        <f t="shared" si="84"/>
        <v>9609.1749556664527</v>
      </c>
      <c r="R794" s="61">
        <f t="shared" si="90"/>
        <v>-1995.1168150391959</v>
      </c>
      <c r="S794" s="62">
        <f t="shared" si="85"/>
        <v>4.816347034535756</v>
      </c>
      <c r="T794" s="59"/>
      <c r="U794" s="59"/>
      <c r="V794" s="59"/>
    </row>
    <row r="795" spans="1:22" x14ac:dyDescent="0.4">
      <c r="G795" s="59"/>
      <c r="H795" s="74">
        <v>42156</v>
      </c>
      <c r="I795" s="75">
        <v>4477.18994140625</v>
      </c>
      <c r="J795" s="70">
        <v>9.3550119400024396</v>
      </c>
      <c r="K795" s="76">
        <f t="shared" si="86"/>
        <v>156.95229727569728</v>
      </c>
      <c r="L795" s="59"/>
      <c r="M795" s="74">
        <v>42156</v>
      </c>
      <c r="N795" s="77">
        <f t="shared" si="88"/>
        <v>9542.9715425548038</v>
      </c>
      <c r="O795" s="77">
        <f t="shared" si="89"/>
        <v>0</v>
      </c>
      <c r="P795" s="77">
        <f t="shared" si="87"/>
        <v>0</v>
      </c>
      <c r="Q795" s="61">
        <f t="shared" si="84"/>
        <v>9542.9715425548038</v>
      </c>
      <c r="R795" s="61">
        <f t="shared" si="90"/>
        <v>-1997.4202015239675</v>
      </c>
      <c r="S795" s="62">
        <f t="shared" si="85"/>
        <v>4.7776484563807973</v>
      </c>
      <c r="T795" s="59"/>
      <c r="U795" s="59"/>
      <c r="V795" s="59"/>
    </row>
    <row r="796" spans="1:22" x14ac:dyDescent="0.4">
      <c r="G796" s="59"/>
      <c r="H796" s="74">
        <v>42163</v>
      </c>
      <c r="I796" s="75">
        <v>4453.7900390625</v>
      </c>
      <c r="J796" s="70">
        <v>9.2528314590454102</v>
      </c>
      <c r="K796" s="76">
        <f t="shared" si="86"/>
        <v>157.04154036706294</v>
      </c>
      <c r="L796" s="59"/>
      <c r="M796" s="74">
        <v>42163</v>
      </c>
      <c r="N796" s="77">
        <f t="shared" si="88"/>
        <v>9493.0954807643975</v>
      </c>
      <c r="O796" s="77">
        <f t="shared" si="89"/>
        <v>0</v>
      </c>
      <c r="P796" s="77">
        <f t="shared" si="87"/>
        <v>0</v>
      </c>
      <c r="Q796" s="61">
        <f t="shared" si="84"/>
        <v>9493.0954807643975</v>
      </c>
      <c r="R796" s="61">
        <f t="shared" si="90"/>
        <v>-1999.7262472962848</v>
      </c>
      <c r="S796" s="62">
        <f t="shared" si="85"/>
        <v>4.7471975194602098</v>
      </c>
      <c r="T796" s="59"/>
      <c r="U796" s="59"/>
      <c r="V796" s="59"/>
    </row>
    <row r="797" spans="1:22" ht="17.5" customHeight="1" x14ac:dyDescent="0.4">
      <c r="A797" s="4"/>
      <c r="G797" s="59"/>
      <c r="H797" s="74">
        <v>42170</v>
      </c>
      <c r="I797" s="75">
        <v>4513.419921875</v>
      </c>
      <c r="J797" s="70">
        <v>9.4830455780029297</v>
      </c>
      <c r="K797" s="76">
        <f t="shared" si="86"/>
        <v>157.13083420205896</v>
      </c>
      <c r="L797" s="76"/>
      <c r="M797" s="74">
        <v>42170</v>
      </c>
      <c r="N797" s="77">
        <f t="shared" si="88"/>
        <v>9620.1944607524638</v>
      </c>
      <c r="O797" s="77">
        <f t="shared" si="89"/>
        <v>0</v>
      </c>
      <c r="P797" s="77">
        <f t="shared" si="87"/>
        <v>0</v>
      </c>
      <c r="Q797" s="61">
        <f t="shared" si="84"/>
        <v>9620.1944607524638</v>
      </c>
      <c r="R797" s="61">
        <f t="shared" si="90"/>
        <v>-2002.0349554263273</v>
      </c>
      <c r="S797" s="62">
        <f t="shared" si="85"/>
        <v>4.8052080382901572</v>
      </c>
      <c r="T797" s="59"/>
      <c r="U797" s="59"/>
      <c r="V797" s="59"/>
    </row>
    <row r="798" spans="1:22" ht="17.5" customHeight="1" x14ac:dyDescent="0.4">
      <c r="G798" s="59"/>
      <c r="H798" s="74">
        <v>42177</v>
      </c>
      <c r="I798" s="75">
        <v>4484.27978515625</v>
      </c>
      <c r="J798" s="70">
        <v>9.3845567703246999</v>
      </c>
      <c r="K798" s="76">
        <f t="shared" si="86"/>
        <v>157.22017880953817</v>
      </c>
      <c r="L798" s="59"/>
      <c r="M798" s="74">
        <v>42177</v>
      </c>
      <c r="N798" s="77">
        <f t="shared" si="88"/>
        <v>9558.0832930127617</v>
      </c>
      <c r="O798" s="77">
        <f t="shared" si="89"/>
        <v>0</v>
      </c>
      <c r="P798" s="77">
        <f t="shared" si="87"/>
        <v>0</v>
      </c>
      <c r="Q798" s="61">
        <f t="shared" si="84"/>
        <v>9558.0832930127617</v>
      </c>
      <c r="R798" s="61">
        <f t="shared" si="90"/>
        <v>-2004.3463289878193</v>
      </c>
      <c r="S798" s="62">
        <f t="shared" si="85"/>
        <v>4.7686785236559022</v>
      </c>
      <c r="T798" s="59"/>
      <c r="U798" s="59"/>
      <c r="V798" s="59"/>
    </row>
    <row r="799" spans="1:22" x14ac:dyDescent="0.4">
      <c r="G799" s="59"/>
      <c r="H799" s="74">
        <v>42184</v>
      </c>
      <c r="I799" s="75">
        <v>4433.39013671875</v>
      </c>
      <c r="J799" s="70">
        <v>9.1494188308715803</v>
      </c>
      <c r="K799" s="76">
        <f t="shared" si="86"/>
        <v>157.30957421836982</v>
      </c>
      <c r="L799" s="59"/>
      <c r="M799" s="74">
        <v>42184</v>
      </c>
      <c r="N799" s="77">
        <f t="shared" si="88"/>
        <v>9449.6138125561993</v>
      </c>
      <c r="O799" s="77">
        <f t="shared" si="89"/>
        <v>0</v>
      </c>
      <c r="P799" s="77">
        <f t="shared" si="87"/>
        <v>0</v>
      </c>
      <c r="Q799" s="61">
        <f t="shared" si="84"/>
        <v>9449.6138125561993</v>
      </c>
      <c r="R799" s="61">
        <f t="shared" si="90"/>
        <v>-2006.6603710580334</v>
      </c>
      <c r="S799" s="62">
        <f t="shared" si="85"/>
        <v>4.7091246475225841</v>
      </c>
      <c r="T799" s="59"/>
      <c r="U799" s="59"/>
      <c r="V799" s="59"/>
    </row>
    <row r="800" spans="1:22" x14ac:dyDescent="0.4">
      <c r="G800" s="59"/>
      <c r="H800" s="74">
        <v>42191</v>
      </c>
      <c r="I800" s="75">
        <v>4420.14990234375</v>
      </c>
      <c r="J800" s="70">
        <v>9.0915603637695295</v>
      </c>
      <c r="K800" s="76">
        <f t="shared" si="86"/>
        <v>157.39902045743955</v>
      </c>
      <c r="L800" s="59"/>
      <c r="M800" s="74">
        <v>42191</v>
      </c>
      <c r="N800" s="77">
        <f t="shared" si="88"/>
        <v>9421.3927226513788</v>
      </c>
      <c r="O800" s="77">
        <f t="shared" si="89"/>
        <v>0</v>
      </c>
      <c r="P800" s="77">
        <f t="shared" si="87"/>
        <v>0</v>
      </c>
      <c r="Q800" s="61">
        <f t="shared" si="84"/>
        <v>9421.3927226513788</v>
      </c>
      <c r="R800" s="61">
        <f t="shared" si="90"/>
        <v>-2008.9770847177954</v>
      </c>
      <c r="S800" s="62">
        <f t="shared" si="85"/>
        <v>4.6896466835383634</v>
      </c>
      <c r="T800" s="59"/>
      <c r="U800" s="59"/>
      <c r="V800" s="59"/>
    </row>
    <row r="801" spans="2:22" x14ac:dyDescent="0.4">
      <c r="G801" s="59"/>
      <c r="H801" s="74">
        <v>42198</v>
      </c>
      <c r="I801" s="75">
        <v>4661.60009765625</v>
      </c>
      <c r="J801" s="70">
        <v>10.0998191833496</v>
      </c>
      <c r="K801" s="76">
        <f t="shared" si="86"/>
        <v>157.48851755564942</v>
      </c>
      <c r="L801" s="59"/>
      <c r="M801" s="74">
        <v>42198</v>
      </c>
      <c r="N801" s="77">
        <f t="shared" si="88"/>
        <v>9936.0352490946007</v>
      </c>
      <c r="O801" s="77">
        <f t="shared" si="89"/>
        <v>0</v>
      </c>
      <c r="P801" s="77">
        <f t="shared" si="87"/>
        <v>0</v>
      </c>
      <c r="Q801" s="61">
        <f t="shared" si="84"/>
        <v>9936.0352490946007</v>
      </c>
      <c r="R801" s="61">
        <f t="shared" si="90"/>
        <v>-2011.2964730514875</v>
      </c>
      <c r="S801" s="62">
        <f t="shared" si="85"/>
        <v>4.9401146883233489</v>
      </c>
      <c r="T801" s="59"/>
      <c r="U801" s="59"/>
      <c r="V801" s="59"/>
    </row>
    <row r="802" spans="2:22" x14ac:dyDescent="0.4">
      <c r="G802" s="59"/>
      <c r="H802" s="74">
        <v>42205</v>
      </c>
      <c r="I802" s="75">
        <v>4557.3701171875</v>
      </c>
      <c r="J802" s="70">
        <v>9.6664772033691406</v>
      </c>
      <c r="K802" s="76">
        <f t="shared" si="86"/>
        <v>157.57806554191797</v>
      </c>
      <c r="L802" s="59"/>
      <c r="M802" s="74">
        <v>42205</v>
      </c>
      <c r="N802" s="77">
        <f t="shared" si="88"/>
        <v>9713.8727430335093</v>
      </c>
      <c r="O802" s="77">
        <f t="shared" si="89"/>
        <v>0</v>
      </c>
      <c r="P802" s="77">
        <f t="shared" si="87"/>
        <v>0</v>
      </c>
      <c r="Q802" s="61">
        <f t="shared" si="84"/>
        <v>9713.8727430335093</v>
      </c>
      <c r="R802" s="61">
        <f t="shared" si="90"/>
        <v>-2013.6185391470533</v>
      </c>
      <c r="S802" s="62">
        <f t="shared" si="85"/>
        <v>4.8240878568530654</v>
      </c>
      <c r="T802" s="59"/>
      <c r="U802" s="59"/>
      <c r="V802" s="59"/>
    </row>
    <row r="803" spans="2:22" x14ac:dyDescent="0.4">
      <c r="G803" s="59"/>
      <c r="H803" s="74">
        <v>42212</v>
      </c>
      <c r="I803" s="75">
        <v>4588.91015625</v>
      </c>
      <c r="J803" s="70">
        <v>9.8080511093139595</v>
      </c>
      <c r="K803" s="76">
        <f t="shared" si="86"/>
        <v>157.66766444518015</v>
      </c>
      <c r="L803" s="59"/>
      <c r="M803" s="74">
        <v>42212</v>
      </c>
      <c r="N803" s="77">
        <f t="shared" si="88"/>
        <v>9781.0992174881467</v>
      </c>
      <c r="O803" s="77">
        <f t="shared" si="89"/>
        <v>0</v>
      </c>
      <c r="P803" s="77">
        <f t="shared" si="87"/>
        <v>0</v>
      </c>
      <c r="Q803" s="61">
        <f t="shared" si="84"/>
        <v>9781.0992174881467</v>
      </c>
      <c r="R803" s="61">
        <f t="shared" si="90"/>
        <v>-2015.9432860960012</v>
      </c>
      <c r="S803" s="62">
        <f t="shared" si="85"/>
        <v>4.8518722153289593</v>
      </c>
      <c r="T803" s="59"/>
      <c r="U803" s="59"/>
      <c r="V803" s="59"/>
    </row>
    <row r="804" spans="2:22" x14ac:dyDescent="0.4">
      <c r="E804" s="4"/>
      <c r="F804" s="4"/>
      <c r="G804" s="59"/>
      <c r="H804" s="74">
        <v>42219</v>
      </c>
      <c r="I804" s="75">
        <v>4520.080078125</v>
      </c>
      <c r="J804" s="70">
        <v>9.5162830352783203</v>
      </c>
      <c r="K804" s="76">
        <f t="shared" si="86"/>
        <v>157.75731429438736</v>
      </c>
      <c r="L804" s="59"/>
      <c r="M804" s="74">
        <v>42219</v>
      </c>
      <c r="N804" s="77">
        <f t="shared" si="88"/>
        <v>9634.390347546303</v>
      </c>
      <c r="O804" s="77">
        <f t="shared" si="89"/>
        <v>0</v>
      </c>
      <c r="P804" s="77">
        <f t="shared" si="87"/>
        <v>0</v>
      </c>
      <c r="Q804" s="61">
        <f t="shared" si="84"/>
        <v>9634.390347546303</v>
      </c>
      <c r="R804" s="61">
        <f t="shared" si="90"/>
        <v>-2018.270716993409</v>
      </c>
      <c r="S804" s="62">
        <f t="shared" si="85"/>
        <v>4.7735867475194436</v>
      </c>
      <c r="T804" s="59"/>
      <c r="U804" s="59"/>
      <c r="V804" s="59"/>
    </row>
    <row r="805" spans="2:22" x14ac:dyDescent="0.4">
      <c r="B805" s="27"/>
      <c r="C805" s="4"/>
      <c r="D805" s="4"/>
      <c r="G805" s="59"/>
      <c r="H805" s="74">
        <v>42226</v>
      </c>
      <c r="I805" s="75">
        <v>4530.740234375</v>
      </c>
      <c r="J805" s="70">
        <v>9.5409040451049805</v>
      </c>
      <c r="K805" s="76">
        <f t="shared" si="86"/>
        <v>157.84701511850747</v>
      </c>
      <c r="L805" s="59"/>
      <c r="M805" s="74">
        <v>42226</v>
      </c>
      <c r="N805" s="77">
        <f t="shared" si="88"/>
        <v>9657.1120924497554</v>
      </c>
      <c r="O805" s="77">
        <f t="shared" si="89"/>
        <v>0</v>
      </c>
      <c r="P805" s="77">
        <f t="shared" si="87"/>
        <v>0</v>
      </c>
      <c r="Q805" s="61">
        <f t="shared" si="84"/>
        <v>9657.1120924497554</v>
      </c>
      <c r="R805" s="61">
        <f t="shared" si="90"/>
        <v>-2020.6008349379274</v>
      </c>
      <c r="S805" s="62">
        <f t="shared" si="85"/>
        <v>4.7793269830784864</v>
      </c>
      <c r="T805" s="59"/>
      <c r="U805" s="59"/>
      <c r="V805" s="59"/>
    </row>
    <row r="806" spans="2:22" x14ac:dyDescent="0.4">
      <c r="G806" s="59"/>
      <c r="H806" s="74">
        <v>42233</v>
      </c>
      <c r="I806" s="75">
        <v>4197.27001953125</v>
      </c>
      <c r="J806" s="70">
        <v>8.1891746520996094</v>
      </c>
      <c r="K806" s="76">
        <f t="shared" si="86"/>
        <v>157.93676694652484</v>
      </c>
      <c r="L806" s="59"/>
      <c r="M806" s="74">
        <v>42233</v>
      </c>
      <c r="N806" s="77">
        <f t="shared" si="88"/>
        <v>8946.3321585647063</v>
      </c>
      <c r="O806" s="77">
        <f t="shared" si="89"/>
        <v>0</v>
      </c>
      <c r="P806" s="77">
        <f t="shared" si="87"/>
        <v>0</v>
      </c>
      <c r="Q806" s="61">
        <f t="shared" si="84"/>
        <v>8946.3321585647063</v>
      </c>
      <c r="R806" s="61">
        <f t="shared" si="90"/>
        <v>-2022.9336430317849</v>
      </c>
      <c r="S806" s="62">
        <f t="shared" si="85"/>
        <v>4.4224545819292302</v>
      </c>
      <c r="T806" s="59"/>
      <c r="U806" s="59"/>
      <c r="V806" s="59"/>
    </row>
    <row r="807" spans="2:22" x14ac:dyDescent="0.4">
      <c r="G807" s="59"/>
      <c r="H807" s="74">
        <v>42240</v>
      </c>
      <c r="I807" s="75">
        <v>4329.1201171875</v>
      </c>
      <c r="J807" s="70">
        <v>8.6569881439208896</v>
      </c>
      <c r="K807" s="76">
        <f t="shared" si="86"/>
        <v>158.02656980744027</v>
      </c>
      <c r="L807" s="59"/>
      <c r="M807" s="74">
        <v>42240</v>
      </c>
      <c r="N807" s="77">
        <f t="shared" si="88"/>
        <v>9227.3659646536798</v>
      </c>
      <c r="O807" s="77">
        <f t="shared" si="89"/>
        <v>0</v>
      </c>
      <c r="P807" s="77">
        <f t="shared" si="87"/>
        <v>0</v>
      </c>
      <c r="Q807" s="61">
        <f t="shared" si="84"/>
        <v>9227.3659646536798</v>
      </c>
      <c r="R807" s="61">
        <f t="shared" si="90"/>
        <v>-2025.2691443807912</v>
      </c>
      <c r="S807" s="62">
        <f t="shared" si="85"/>
        <v>4.5561183757998096</v>
      </c>
      <c r="T807" s="59"/>
      <c r="U807" s="59"/>
      <c r="V807" s="59"/>
    </row>
    <row r="808" spans="2:22" x14ac:dyDescent="0.4">
      <c r="G808" s="59"/>
      <c r="H808" s="74">
        <v>42247</v>
      </c>
      <c r="I808" s="75">
        <v>4184.72021484375</v>
      </c>
      <c r="J808" s="70">
        <v>8.0697593688964808</v>
      </c>
      <c r="K808" s="76">
        <f t="shared" si="86"/>
        <v>158.11642373027107</v>
      </c>
      <c r="L808" s="59"/>
      <c r="M808" s="74">
        <v>42247</v>
      </c>
      <c r="N808" s="77">
        <f t="shared" si="88"/>
        <v>8919.5826950474584</v>
      </c>
      <c r="O808" s="77">
        <f t="shared" si="89"/>
        <v>0</v>
      </c>
      <c r="P808" s="77">
        <f t="shared" si="87"/>
        <v>0</v>
      </c>
      <c r="Q808" s="61">
        <f t="shared" si="84"/>
        <v>8919.5826950474584</v>
      </c>
      <c r="R808" s="61">
        <f t="shared" si="90"/>
        <v>-2027.6073420943424</v>
      </c>
      <c r="S808" s="62">
        <f t="shared" si="85"/>
        <v>4.3990680591214986</v>
      </c>
      <c r="T808" s="59"/>
      <c r="U808" s="59"/>
      <c r="V808" s="59"/>
    </row>
    <row r="809" spans="2:22" x14ac:dyDescent="0.4">
      <c r="G809" s="59"/>
      <c r="H809" s="74">
        <v>42254</v>
      </c>
      <c r="I809" s="75">
        <v>4323.22998046875</v>
      </c>
      <c r="J809" s="70">
        <v>8.6052808761596609</v>
      </c>
      <c r="K809" s="76">
        <f t="shared" si="86"/>
        <v>158.20632874405106</v>
      </c>
      <c r="L809" s="59"/>
      <c r="M809" s="74">
        <v>42254</v>
      </c>
      <c r="N809" s="77">
        <f t="shared" si="88"/>
        <v>9214.8113471761062</v>
      </c>
      <c r="O809" s="77">
        <f t="shared" si="89"/>
        <v>0</v>
      </c>
      <c r="P809" s="77">
        <f t="shared" si="87"/>
        <v>0</v>
      </c>
      <c r="Q809" s="61">
        <f t="shared" si="84"/>
        <v>9214.8113471761062</v>
      </c>
      <c r="R809" s="61">
        <f t="shared" si="90"/>
        <v>-2029.9482392854236</v>
      </c>
      <c r="S809" s="62">
        <f t="shared" si="85"/>
        <v>4.5394316804944133</v>
      </c>
      <c r="T809" s="59"/>
      <c r="U809" s="59"/>
      <c r="V809" s="59"/>
    </row>
    <row r="810" spans="2:22" x14ac:dyDescent="0.4">
      <c r="G810" s="59"/>
      <c r="H810" s="74">
        <v>42261</v>
      </c>
      <c r="I810" s="75">
        <v>4323.85986328125</v>
      </c>
      <c r="J810" s="70">
        <v>8.61512947082519</v>
      </c>
      <c r="K810" s="76">
        <f t="shared" si="86"/>
        <v>158.29628487783054</v>
      </c>
      <c r="L810" s="59"/>
      <c r="M810" s="74">
        <v>42261</v>
      </c>
      <c r="N810" s="77">
        <f t="shared" si="88"/>
        <v>9216.1539200473726</v>
      </c>
      <c r="O810" s="77">
        <f t="shared" si="89"/>
        <v>0</v>
      </c>
      <c r="P810" s="77">
        <f t="shared" si="87"/>
        <v>0</v>
      </c>
      <c r="Q810" s="61">
        <f t="shared" si="84"/>
        <v>9216.1539200473726</v>
      </c>
      <c r="R810" s="61">
        <f t="shared" si="90"/>
        <v>-2032.2918390706143</v>
      </c>
      <c r="S810" s="62">
        <f t="shared" si="85"/>
        <v>4.5348575154747479</v>
      </c>
      <c r="T810" s="59"/>
      <c r="U810" s="59"/>
      <c r="V810" s="59"/>
    </row>
    <row r="811" spans="2:22" x14ac:dyDescent="0.4">
      <c r="G811" s="59"/>
      <c r="H811" s="74">
        <v>42268</v>
      </c>
      <c r="I811" s="75">
        <v>4224.740234375</v>
      </c>
      <c r="J811" s="70">
        <v>8.2137956619262695</v>
      </c>
      <c r="K811" s="76">
        <f t="shared" si="86"/>
        <v>158.38629216067639</v>
      </c>
      <c r="L811" s="59"/>
      <c r="M811" s="74">
        <v>42268</v>
      </c>
      <c r="N811" s="77">
        <f t="shared" si="88"/>
        <v>9004.8839470643106</v>
      </c>
      <c r="O811" s="77">
        <f t="shared" si="89"/>
        <v>0</v>
      </c>
      <c r="P811" s="77">
        <f t="shared" si="87"/>
        <v>0</v>
      </c>
      <c r="Q811" s="61">
        <f t="shared" si="84"/>
        <v>9004.8839470643106</v>
      </c>
      <c r="R811" s="61">
        <f t="shared" si="90"/>
        <v>-2034.6381445700922</v>
      </c>
      <c r="S811" s="62">
        <f t="shared" si="85"/>
        <v>4.4257913728276206</v>
      </c>
      <c r="T811" s="59"/>
      <c r="U811" s="59"/>
      <c r="V811" s="59"/>
    </row>
    <row r="812" spans="2:22" x14ac:dyDescent="0.4">
      <c r="G812" s="59"/>
      <c r="H812" s="74">
        <v>42275</v>
      </c>
      <c r="I812" s="75">
        <v>4267.4501953125</v>
      </c>
      <c r="J812" s="70">
        <v>8.3652191162109304</v>
      </c>
      <c r="K812" s="76">
        <f t="shared" si="86"/>
        <v>158.47635062167194</v>
      </c>
      <c r="L812" s="59"/>
      <c r="M812" s="74">
        <v>42275</v>
      </c>
      <c r="N812" s="77">
        <f t="shared" si="88"/>
        <v>9095.9187137693789</v>
      </c>
      <c r="O812" s="77">
        <f t="shared" si="89"/>
        <v>0</v>
      </c>
      <c r="P812" s="77">
        <f t="shared" si="87"/>
        <v>0</v>
      </c>
      <c r="Q812" s="61">
        <f t="shared" si="84"/>
        <v>9095.9187137693789</v>
      </c>
      <c r="R812" s="61">
        <f t="shared" si="90"/>
        <v>-2036.987158907637</v>
      </c>
      <c r="S812" s="62">
        <f t="shared" si="85"/>
        <v>4.4653785243531887</v>
      </c>
      <c r="T812" s="59"/>
      <c r="U812" s="59"/>
      <c r="V812" s="59"/>
    </row>
    <row r="813" spans="2:22" x14ac:dyDescent="0.4">
      <c r="G813" s="64"/>
      <c r="H813" s="74">
        <v>42282</v>
      </c>
      <c r="I813" s="75">
        <v>4370.009765625</v>
      </c>
      <c r="J813" s="70">
        <v>8.7690153121948207</v>
      </c>
      <c r="K813" s="76">
        <f t="shared" si="86"/>
        <v>158.56646028991707</v>
      </c>
      <c r="L813" s="59"/>
      <c r="M813" s="74">
        <v>42282</v>
      </c>
      <c r="N813" s="77">
        <f t="shared" si="88"/>
        <v>9314.5207998362093</v>
      </c>
      <c r="O813" s="77">
        <f t="shared" si="89"/>
        <v>0</v>
      </c>
      <c r="P813" s="77">
        <f t="shared" si="87"/>
        <v>0</v>
      </c>
      <c r="Q813" s="61">
        <f t="shared" si="84"/>
        <v>9314.5207998362093</v>
      </c>
      <c r="R813" s="61">
        <f t="shared" si="90"/>
        <v>-2039.338885210635</v>
      </c>
      <c r="S813" s="62">
        <f t="shared" si="85"/>
        <v>4.5674217597602231</v>
      </c>
      <c r="T813" s="59"/>
      <c r="U813" s="59"/>
      <c r="V813" s="59"/>
    </row>
    <row r="814" spans="2:22" x14ac:dyDescent="0.4">
      <c r="G814" s="64"/>
      <c r="H814" s="74">
        <v>42289</v>
      </c>
      <c r="I814" s="75">
        <v>4438.6201171875</v>
      </c>
      <c r="J814" s="70">
        <v>9.0410852432250906</v>
      </c>
      <c r="K814" s="76">
        <f t="shared" si="86"/>
        <v>158.65662119452827</v>
      </c>
      <c r="L814" s="59"/>
      <c r="M814" s="74">
        <v>42289</v>
      </c>
      <c r="N814" s="77">
        <f t="shared" si="88"/>
        <v>9460.7613304043552</v>
      </c>
      <c r="O814" s="77">
        <f t="shared" si="89"/>
        <v>0</v>
      </c>
      <c r="P814" s="77">
        <f t="shared" si="87"/>
        <v>0</v>
      </c>
      <c r="Q814" s="61">
        <f t="shared" si="84"/>
        <v>9460.7613304043552</v>
      </c>
      <c r="R814" s="61">
        <f t="shared" si="90"/>
        <v>-2041.6933266100832</v>
      </c>
      <c r="S814" s="62">
        <f t="shared" si="85"/>
        <v>4.6337817766748008</v>
      </c>
      <c r="T814" s="59"/>
      <c r="U814" s="59"/>
      <c r="V814" s="59"/>
    </row>
    <row r="815" spans="2:22" x14ac:dyDescent="0.4">
      <c r="G815" s="64"/>
      <c r="H815" s="74">
        <v>42296</v>
      </c>
      <c r="I815" s="75">
        <v>4624.08984375</v>
      </c>
      <c r="J815" s="70">
        <v>9.8191318511962802</v>
      </c>
      <c r="K815" s="76">
        <f t="shared" si="86"/>
        <v>158.74683336463852</v>
      </c>
      <c r="L815" s="59"/>
      <c r="M815" s="74">
        <v>42296</v>
      </c>
      <c r="N815" s="77">
        <f t="shared" si="88"/>
        <v>9856.0834734795353</v>
      </c>
      <c r="O815" s="77">
        <f t="shared" si="89"/>
        <v>0</v>
      </c>
      <c r="P815" s="77">
        <f t="shared" si="87"/>
        <v>0</v>
      </c>
      <c r="Q815" s="61">
        <f t="shared" si="84"/>
        <v>9856.0834734795353</v>
      </c>
      <c r="R815" s="61">
        <f t="shared" si="90"/>
        <v>-2044.0504862405933</v>
      </c>
      <c r="S815" s="62">
        <f t="shared" si="85"/>
        <v>4.8218395483992138</v>
      </c>
      <c r="T815" s="59"/>
      <c r="U815" s="59"/>
      <c r="V815" s="59"/>
    </row>
    <row r="816" spans="2:22" x14ac:dyDescent="0.4">
      <c r="G816" s="64"/>
      <c r="H816" s="74">
        <v>42303</v>
      </c>
      <c r="I816" s="75">
        <v>4648.830078125</v>
      </c>
      <c r="J816" s="70">
        <v>9.9151554107665998</v>
      </c>
      <c r="K816" s="76">
        <f t="shared" si="86"/>
        <v>158.83709682939741</v>
      </c>
      <c r="L816" s="59"/>
      <c r="M816" s="74">
        <v>42303</v>
      </c>
      <c r="N816" s="77">
        <f t="shared" si="88"/>
        <v>9908.8164054494955</v>
      </c>
      <c r="O816" s="77">
        <f t="shared" si="89"/>
        <v>0</v>
      </c>
      <c r="P816" s="77">
        <f t="shared" si="87"/>
        <v>0</v>
      </c>
      <c r="Q816" s="61">
        <f t="shared" si="84"/>
        <v>9908.8164054494955</v>
      </c>
      <c r="R816" s="61">
        <f t="shared" si="90"/>
        <v>-2046.4103672403958</v>
      </c>
      <c r="S816" s="62">
        <f t="shared" si="85"/>
        <v>4.8420475990901233</v>
      </c>
      <c r="T816" s="59"/>
      <c r="U816" s="59"/>
      <c r="V816" s="59"/>
    </row>
    <row r="817" spans="7:22" ht="17.5" customHeight="1" thickBot="1" x14ac:dyDescent="0.45">
      <c r="G817" s="67" t="s">
        <v>48</v>
      </c>
      <c r="H817" s="94">
        <v>42310</v>
      </c>
      <c r="I817" s="95">
        <v>4707.22998046875</v>
      </c>
      <c r="J817" s="70">
        <v>10.1675271987915</v>
      </c>
      <c r="K817" s="76">
        <f t="shared" si="86"/>
        <v>158.92741161797105</v>
      </c>
      <c r="L817" s="59"/>
      <c r="M817" s="94">
        <v>42310</v>
      </c>
      <c r="N817" s="77">
        <f t="shared" si="88"/>
        <v>10033.293725699023</v>
      </c>
      <c r="O817" s="77">
        <f t="shared" si="89"/>
        <v>0</v>
      </c>
      <c r="P817" s="77">
        <f t="shared" si="87"/>
        <v>0</v>
      </c>
      <c r="Q817" s="61">
        <f t="shared" si="84"/>
        <v>10033.293725699023</v>
      </c>
      <c r="R817" s="61">
        <f t="shared" si="90"/>
        <v>-2048.7729727513447</v>
      </c>
      <c r="S817" s="62">
        <f t="shared" si="85"/>
        <v>4.8972208532334749</v>
      </c>
      <c r="T817" s="59"/>
      <c r="U817" s="59"/>
      <c r="V817" s="59"/>
    </row>
    <row r="818" spans="7:22" x14ac:dyDescent="0.4">
      <c r="G818" s="64"/>
      <c r="H818" s="74">
        <v>42317</v>
      </c>
      <c r="I818" s="75">
        <v>4502.14013671875</v>
      </c>
      <c r="J818" s="70">
        <v>9.3008451461791992</v>
      </c>
      <c r="K818" s="76">
        <f t="shared" si="86"/>
        <v>159.01777775954218</v>
      </c>
      <c r="L818" s="59"/>
      <c r="M818" s="74">
        <v>42317</v>
      </c>
      <c r="N818" s="77">
        <f t="shared" si="88"/>
        <v>9596.1519988151886</v>
      </c>
      <c r="O818" s="77">
        <f t="shared" si="89"/>
        <v>0</v>
      </c>
      <c r="P818" s="77">
        <f t="shared" si="87"/>
        <v>0</v>
      </c>
      <c r="Q818" s="61">
        <f t="shared" si="84"/>
        <v>9596.1519988151886</v>
      </c>
      <c r="R818" s="61">
        <f t="shared" si="90"/>
        <v>-2051.1383059189207</v>
      </c>
      <c r="S818" s="62">
        <f t="shared" si="85"/>
        <v>4.6784519459871641</v>
      </c>
      <c r="T818" s="59"/>
      <c r="U818" s="59"/>
      <c r="V818" s="59"/>
    </row>
    <row r="819" spans="7:22" x14ac:dyDescent="0.4">
      <c r="G819" s="64"/>
      <c r="H819" s="74">
        <v>42324</v>
      </c>
      <c r="I819" s="75">
        <v>4686.35986328125</v>
      </c>
      <c r="J819" s="70">
        <v>10.088736534118601</v>
      </c>
      <c r="K819" s="76">
        <f t="shared" si="86"/>
        <v>159.10819528331012</v>
      </c>
      <c r="L819" s="59"/>
      <c r="M819" s="74">
        <v>42324</v>
      </c>
      <c r="N819" s="77">
        <f t="shared" si="88"/>
        <v>9988.8098112311145</v>
      </c>
      <c r="O819" s="77">
        <f t="shared" si="89"/>
        <v>0</v>
      </c>
      <c r="P819" s="77">
        <f t="shared" si="87"/>
        <v>0</v>
      </c>
      <c r="Q819" s="61">
        <f t="shared" si="84"/>
        <v>9988.8098112311145</v>
      </c>
      <c r="R819" s="61">
        <f t="shared" si="90"/>
        <v>-2053.5063698922368</v>
      </c>
      <c r="S819" s="62">
        <f t="shared" si="85"/>
        <v>4.8642701857093842</v>
      </c>
      <c r="T819" s="59"/>
      <c r="U819" s="59"/>
      <c r="V819" s="59"/>
    </row>
    <row r="820" spans="7:22" x14ac:dyDescent="0.4">
      <c r="G820" s="64"/>
      <c r="H820" s="74">
        <v>42331</v>
      </c>
      <c r="I820" s="75">
        <v>4680.47021484375</v>
      </c>
      <c r="J820" s="70">
        <v>10.0641155242919</v>
      </c>
      <c r="K820" s="76">
        <f t="shared" si="86"/>
        <v>159.19866421849082</v>
      </c>
      <c r="L820" s="59"/>
      <c r="M820" s="74">
        <v>42331</v>
      </c>
      <c r="N820" s="77">
        <f t="shared" si="88"/>
        <v>9976.2562345077058</v>
      </c>
      <c r="O820" s="77">
        <f t="shared" si="89"/>
        <v>0</v>
      </c>
      <c r="P820" s="77">
        <f t="shared" si="87"/>
        <v>0</v>
      </c>
      <c r="Q820" s="61">
        <f t="shared" si="84"/>
        <v>9976.2562345077058</v>
      </c>
      <c r="R820" s="61">
        <f t="shared" si="90"/>
        <v>-2055.877167824041</v>
      </c>
      <c r="S820" s="62">
        <f t="shared" si="85"/>
        <v>4.8525546130105948</v>
      </c>
      <c r="T820" s="59"/>
      <c r="U820" s="59"/>
      <c r="V820" s="59"/>
    </row>
    <row r="821" spans="7:22" x14ac:dyDescent="0.4">
      <c r="G821" s="64"/>
      <c r="H821" s="74">
        <v>42338</v>
      </c>
      <c r="I821" s="75">
        <v>4716.1201171875</v>
      </c>
      <c r="J821" s="70">
        <v>10.192151069641101</v>
      </c>
      <c r="K821" s="76">
        <f t="shared" si="86"/>
        <v>159.28918459431677</v>
      </c>
      <c r="L821" s="59"/>
      <c r="M821" s="74">
        <v>42338</v>
      </c>
      <c r="N821" s="77">
        <f t="shared" si="88"/>
        <v>10052.242736758806</v>
      </c>
      <c r="O821" s="77">
        <f t="shared" si="89"/>
        <v>0</v>
      </c>
      <c r="P821" s="77">
        <f t="shared" si="87"/>
        <v>0</v>
      </c>
      <c r="Q821" s="61">
        <f t="shared" si="84"/>
        <v>10052.242736758806</v>
      </c>
      <c r="R821" s="61">
        <f t="shared" si="90"/>
        <v>-2058.2507028707214</v>
      </c>
      <c r="S821" s="62">
        <f t="shared" si="85"/>
        <v>4.8838767419044515</v>
      </c>
      <c r="T821" s="59"/>
      <c r="U821" s="59"/>
      <c r="V821" s="59"/>
    </row>
    <row r="822" spans="7:22" x14ac:dyDescent="0.4">
      <c r="G822" s="64"/>
      <c r="H822" s="74">
        <v>42345</v>
      </c>
      <c r="I822" s="75">
        <v>4537.56005859375</v>
      </c>
      <c r="J822" s="70">
        <v>9.4338016510009695</v>
      </c>
      <c r="K822" s="76">
        <f t="shared" si="86"/>
        <v>159.37975644003714</v>
      </c>
      <c r="L822" s="59"/>
      <c r="M822" s="74">
        <v>42345</v>
      </c>
      <c r="N822" s="77">
        <f t="shared" si="88"/>
        <v>9671.648305855153</v>
      </c>
      <c r="O822" s="77">
        <f t="shared" si="89"/>
        <v>0</v>
      </c>
      <c r="P822" s="77">
        <f t="shared" si="87"/>
        <v>0</v>
      </c>
      <c r="Q822" s="61">
        <f t="shared" si="84"/>
        <v>9671.648305855153</v>
      </c>
      <c r="R822" s="61">
        <f t="shared" si="90"/>
        <v>-2060.6269781923102</v>
      </c>
      <c r="S822" s="62">
        <f t="shared" si="85"/>
        <v>4.693546385741115</v>
      </c>
      <c r="T822" s="59"/>
      <c r="U822" s="59"/>
      <c r="V822" s="59"/>
    </row>
    <row r="823" spans="7:22" x14ac:dyDescent="0.4">
      <c r="G823" s="64"/>
      <c r="H823" s="74">
        <v>42352</v>
      </c>
      <c r="I823" s="75">
        <v>4514.830078125</v>
      </c>
      <c r="J823" s="70">
        <v>9.3279266357421804</v>
      </c>
      <c r="K823" s="76">
        <f t="shared" si="86"/>
        <v>159.47037978491772</v>
      </c>
      <c r="L823" s="59"/>
      <c r="M823" s="74">
        <v>42352</v>
      </c>
      <c r="N823" s="77">
        <f t="shared" si="88"/>
        <v>9623.2001587774394</v>
      </c>
      <c r="O823" s="77">
        <f t="shared" si="89"/>
        <v>0</v>
      </c>
      <c r="P823" s="77">
        <f t="shared" si="87"/>
        <v>0</v>
      </c>
      <c r="Q823" s="61">
        <f t="shared" si="84"/>
        <v>9623.2001587774394</v>
      </c>
      <c r="R823" s="61">
        <f t="shared" si="90"/>
        <v>-2063.0059969524877</v>
      </c>
      <c r="S823" s="62">
        <f t="shared" si="85"/>
        <v>4.6646496292269708</v>
      </c>
      <c r="T823" s="59"/>
      <c r="U823" s="59"/>
      <c r="V823" s="59"/>
    </row>
    <row r="824" spans="7:22" x14ac:dyDescent="0.4">
      <c r="G824" s="64"/>
      <c r="H824" s="74">
        <v>42359</v>
      </c>
      <c r="I824" s="75">
        <v>4622.77001953125</v>
      </c>
      <c r="J824" s="70">
        <v>9.7760438919067294</v>
      </c>
      <c r="K824" s="76">
        <f t="shared" si="86"/>
        <v>159.56105465824095</v>
      </c>
      <c r="L824" s="59"/>
      <c r="M824" s="74">
        <v>42359</v>
      </c>
      <c r="N824" s="77">
        <f t="shared" si="88"/>
        <v>9853.270314974865</v>
      </c>
      <c r="O824" s="77">
        <f t="shared" si="89"/>
        <v>0</v>
      </c>
      <c r="P824" s="77">
        <f t="shared" si="87"/>
        <v>0</v>
      </c>
      <c r="Q824" s="61">
        <f t="shared" si="84"/>
        <v>9853.270314974865</v>
      </c>
      <c r="R824" s="61">
        <f t="shared" si="90"/>
        <v>-2065.3877623185872</v>
      </c>
      <c r="S824" s="62">
        <f t="shared" si="85"/>
        <v>4.7706636471563408</v>
      </c>
      <c r="T824" s="59"/>
      <c r="U824" s="59"/>
      <c r="V824" s="59"/>
    </row>
    <row r="825" spans="7:22" ht="17.5" thickBot="1" x14ac:dyDescent="0.45">
      <c r="G825" s="81" t="s">
        <v>46</v>
      </c>
      <c r="H825" s="82">
        <v>42366</v>
      </c>
      <c r="I825" s="83">
        <v>4593.27001953125</v>
      </c>
      <c r="J825" s="84">
        <v>9.6525201797485298</v>
      </c>
      <c r="K825" s="85">
        <f t="shared" si="86"/>
        <v>159.65178108930587</v>
      </c>
      <c r="L825" s="86"/>
      <c r="M825" s="82">
        <v>42366</v>
      </c>
      <c r="N825" s="77">
        <f t="shared" si="88"/>
        <v>9790.3921114164641</v>
      </c>
      <c r="O825" s="77">
        <f t="shared" si="89"/>
        <v>0</v>
      </c>
      <c r="P825" s="77">
        <f t="shared" si="87"/>
        <v>0</v>
      </c>
      <c r="Q825" s="87">
        <f t="shared" si="84"/>
        <v>9790.3921114164641</v>
      </c>
      <c r="R825" s="61">
        <f t="shared" si="90"/>
        <v>-2067.7722774615986</v>
      </c>
      <c r="S825" s="88">
        <f t="shared" si="85"/>
        <v>4.7347535403826813</v>
      </c>
      <c r="T825" s="86"/>
      <c r="U825" s="86"/>
      <c r="V825" s="86"/>
    </row>
    <row r="826" spans="7:22" ht="17.5" thickTop="1" x14ac:dyDescent="0.4">
      <c r="G826" s="64"/>
      <c r="H826" s="74">
        <v>42373</v>
      </c>
      <c r="I826" s="75">
        <v>4270.77978515625</v>
      </c>
      <c r="J826" s="70">
        <v>8.3233890533447195</v>
      </c>
      <c r="K826" s="76">
        <f t="shared" si="86"/>
        <v>159.74255910742826</v>
      </c>
      <c r="L826" s="59"/>
      <c r="M826" s="74">
        <v>42373</v>
      </c>
      <c r="N826" s="77">
        <f t="shared" si="88"/>
        <v>9103.0156164121381</v>
      </c>
      <c r="O826" s="77">
        <f t="shared" si="89"/>
        <v>0</v>
      </c>
      <c r="P826" s="77">
        <f t="shared" si="87"/>
        <v>0</v>
      </c>
      <c r="Q826" s="61">
        <f t="shared" si="84"/>
        <v>9103.0156164121381</v>
      </c>
      <c r="R826" s="61">
        <f t="shared" si="90"/>
        <v>-2070.1595455561724</v>
      </c>
      <c r="S826" s="62">
        <f t="shared" si="85"/>
        <v>4.3972531662850685</v>
      </c>
      <c r="T826" s="59"/>
      <c r="U826" s="59"/>
      <c r="V826" s="59"/>
    </row>
    <row r="827" spans="7:22" ht="17.5" customHeight="1" thickBot="1" x14ac:dyDescent="0.45">
      <c r="G827" s="65" t="s">
        <v>45</v>
      </c>
      <c r="H827" s="79">
        <v>42380</v>
      </c>
      <c r="I827" s="80">
        <v>4141.080078125</v>
      </c>
      <c r="J827" s="70">
        <v>7.7998671531677202</v>
      </c>
      <c r="K827" s="76">
        <f t="shared" si="86"/>
        <v>159.83338874194052</v>
      </c>
      <c r="L827" s="59"/>
      <c r="M827" s="79">
        <v>42380</v>
      </c>
      <c r="N827" s="77">
        <f t="shared" si="88"/>
        <v>8826.565291660414</v>
      </c>
      <c r="O827" s="77">
        <f t="shared" si="89"/>
        <v>0</v>
      </c>
      <c r="P827" s="77">
        <f t="shared" si="87"/>
        <v>0</v>
      </c>
      <c r="Q827" s="61">
        <f t="shared" si="84"/>
        <v>8826.565291660414</v>
      </c>
      <c r="R827" s="61">
        <f t="shared" si="90"/>
        <v>-2072.5495697806246</v>
      </c>
      <c r="S827" s="62">
        <f t="shared" si="85"/>
        <v>4.2587957462434494</v>
      </c>
      <c r="T827" s="59"/>
      <c r="U827" s="59"/>
      <c r="V827" s="59"/>
    </row>
    <row r="828" spans="7:22" ht="17.5" customHeight="1" thickBot="1" x14ac:dyDescent="0.45">
      <c r="G828" s="66" t="s">
        <v>47</v>
      </c>
      <c r="H828" s="90">
        <v>42387</v>
      </c>
      <c r="I828" s="91">
        <v>4259.77001953125</v>
      </c>
      <c r="J828" s="70">
        <v>8.2519464492797798</v>
      </c>
      <c r="K828" s="76">
        <f t="shared" si="86"/>
        <v>159.92427002219171</v>
      </c>
      <c r="L828" s="59"/>
      <c r="M828" s="90">
        <v>42387</v>
      </c>
      <c r="N828" s="77">
        <f t="shared" si="88"/>
        <v>9079.5486915274269</v>
      </c>
      <c r="O828" s="77">
        <f t="shared" si="89"/>
        <v>0</v>
      </c>
      <c r="P828" s="77">
        <f t="shared" si="87"/>
        <v>0</v>
      </c>
      <c r="Q828" s="61">
        <f t="shared" si="84"/>
        <v>9079.5486915274269</v>
      </c>
      <c r="R828" s="61">
        <f t="shared" si="90"/>
        <v>-2074.9423533169402</v>
      </c>
      <c r="S828" s="62">
        <f t="shared" si="85"/>
        <v>4.3758076830487047</v>
      </c>
      <c r="T828" s="59"/>
      <c r="U828" s="59"/>
      <c r="V828" s="59"/>
    </row>
    <row r="829" spans="7:22" x14ac:dyDescent="0.4">
      <c r="G829" s="64"/>
      <c r="H829" s="74">
        <v>42394</v>
      </c>
      <c r="I829" s="75">
        <v>4279.169921875</v>
      </c>
      <c r="J829" s="70">
        <v>8.2925939559936506</v>
      </c>
      <c r="K829" s="76">
        <f t="shared" si="86"/>
        <v>160.0152029775476</v>
      </c>
      <c r="L829" s="59"/>
      <c r="M829" s="74">
        <v>42394</v>
      </c>
      <c r="N829" s="77">
        <f t="shared" si="88"/>
        <v>9120.89889520822</v>
      </c>
      <c r="O829" s="77">
        <f t="shared" si="89"/>
        <v>0</v>
      </c>
      <c r="P829" s="77">
        <f t="shared" si="87"/>
        <v>0</v>
      </c>
      <c r="Q829" s="61">
        <f t="shared" si="84"/>
        <v>9120.89889520822</v>
      </c>
      <c r="R829" s="61">
        <f t="shared" si="90"/>
        <v>-2077.3378993507781</v>
      </c>
      <c r="S829" s="62">
        <f t="shared" si="85"/>
        <v>4.3906669675928685</v>
      </c>
      <c r="T829" s="59"/>
      <c r="U829" s="59"/>
      <c r="V829" s="59"/>
    </row>
    <row r="830" spans="7:22" ht="17.5" customHeight="1" thickBot="1" x14ac:dyDescent="0.45">
      <c r="G830" s="65" t="s">
        <v>45</v>
      </c>
      <c r="H830" s="79">
        <v>42401</v>
      </c>
      <c r="I830" s="80">
        <v>4024.46997070312</v>
      </c>
      <c r="J830" s="70">
        <v>7.3440952301025302</v>
      </c>
      <c r="K830" s="76">
        <f t="shared" si="86"/>
        <v>160.10618763739069</v>
      </c>
      <c r="L830" s="59"/>
      <c r="M830" s="79">
        <v>42401</v>
      </c>
      <c r="N830" s="77">
        <f t="shared" si="88"/>
        <v>8578.0149841539751</v>
      </c>
      <c r="O830" s="77">
        <f t="shared" si="89"/>
        <v>0</v>
      </c>
      <c r="P830" s="77">
        <f t="shared" si="87"/>
        <v>0</v>
      </c>
      <c r="Q830" s="61">
        <f t="shared" si="84"/>
        <v>8578.0149841539751</v>
      </c>
      <c r="R830" s="61">
        <f t="shared" si="90"/>
        <v>-2079.7362110714753</v>
      </c>
      <c r="S830" s="62">
        <f t="shared" si="85"/>
        <v>4.1245687498678505</v>
      </c>
      <c r="T830" s="59"/>
      <c r="U830" s="59"/>
      <c r="V830" s="59"/>
    </row>
    <row r="831" spans="7:22" x14ac:dyDescent="0.4">
      <c r="G831" s="64"/>
      <c r="H831" s="74">
        <v>42408</v>
      </c>
      <c r="I831" s="75">
        <v>4019.18994140625</v>
      </c>
      <c r="J831" s="70">
        <v>7.3243856430053702</v>
      </c>
      <c r="K831" s="76">
        <f t="shared" si="86"/>
        <v>160.19722403112013</v>
      </c>
      <c r="L831" s="59"/>
      <c r="M831" s="74">
        <v>42408</v>
      </c>
      <c r="N831" s="77">
        <f t="shared" si="88"/>
        <v>8566.7607890040454</v>
      </c>
      <c r="O831" s="77">
        <f t="shared" si="89"/>
        <v>0</v>
      </c>
      <c r="P831" s="77">
        <f t="shared" si="87"/>
        <v>0</v>
      </c>
      <c r="Q831" s="61">
        <f t="shared" si="84"/>
        <v>8566.7607890040454</v>
      </c>
      <c r="R831" s="61">
        <f t="shared" si="90"/>
        <v>-2082.1372916720507</v>
      </c>
      <c r="S831" s="62">
        <f t="shared" si="85"/>
        <v>4.1144072599192283</v>
      </c>
      <c r="T831" s="59"/>
      <c r="U831" s="59"/>
      <c r="V831" s="59"/>
    </row>
    <row r="832" spans="7:22" x14ac:dyDescent="0.4">
      <c r="G832" s="64"/>
      <c r="H832" s="74">
        <v>42415</v>
      </c>
      <c r="I832" s="75">
        <v>4164.08984375</v>
      </c>
      <c r="J832" s="70">
        <v>7.8676176071166903</v>
      </c>
      <c r="K832" s="76">
        <f t="shared" si="86"/>
        <v>160.28831218815182</v>
      </c>
      <c r="L832" s="59"/>
      <c r="M832" s="74">
        <v>42415</v>
      </c>
      <c r="N832" s="77">
        <f t="shared" si="88"/>
        <v>8875.6097908739666</v>
      </c>
      <c r="O832" s="77">
        <f t="shared" si="89"/>
        <v>0</v>
      </c>
      <c r="P832" s="77">
        <f t="shared" si="87"/>
        <v>0</v>
      </c>
      <c r="Q832" s="61">
        <f t="shared" si="84"/>
        <v>8875.6097908739666</v>
      </c>
      <c r="R832" s="61">
        <f t="shared" si="90"/>
        <v>-2084.5411443492094</v>
      </c>
      <c r="S832" s="62">
        <f t="shared" si="85"/>
        <v>4.2578242290558954</v>
      </c>
      <c r="T832" s="59"/>
      <c r="U832" s="59"/>
      <c r="V832" s="59"/>
    </row>
    <row r="833" spans="7:22" ht="17.5" customHeight="1" thickBot="1" x14ac:dyDescent="0.45">
      <c r="G833" s="66" t="s">
        <v>47</v>
      </c>
      <c r="H833" s="90">
        <v>42422</v>
      </c>
      <c r="I833" s="91">
        <v>4235.6201171875</v>
      </c>
      <c r="J833" s="70">
        <v>8.1373872756958008</v>
      </c>
      <c r="K833" s="76">
        <f t="shared" si="86"/>
        <v>160.37945213791841</v>
      </c>
      <c r="L833" s="59"/>
      <c r="M833" s="90">
        <v>42422</v>
      </c>
      <c r="N833" s="77">
        <f t="shared" si="88"/>
        <v>9028.0740313414644</v>
      </c>
      <c r="O833" s="77">
        <f t="shared" si="89"/>
        <v>0</v>
      </c>
      <c r="P833" s="77">
        <f t="shared" si="87"/>
        <v>0</v>
      </c>
      <c r="Q833" s="61">
        <f t="shared" si="84"/>
        <v>9028.0740313414644</v>
      </c>
      <c r="R833" s="61">
        <f t="shared" si="90"/>
        <v>-2086.9477723033478</v>
      </c>
      <c r="S833" s="62">
        <f t="shared" si="85"/>
        <v>4.3259702763798682</v>
      </c>
      <c r="T833" s="59"/>
      <c r="U833" s="59"/>
      <c r="V833" s="59"/>
    </row>
    <row r="834" spans="7:22" x14ac:dyDescent="0.4">
      <c r="G834" s="64"/>
      <c r="H834" s="74">
        <v>42429</v>
      </c>
      <c r="I834" s="75">
        <v>4329</v>
      </c>
      <c r="J834" s="70">
        <v>8.4872217178344709</v>
      </c>
      <c r="K834" s="76">
        <f t="shared" si="86"/>
        <v>160.47064390986921</v>
      </c>
      <c r="L834" s="59"/>
      <c r="M834" s="74">
        <v>42429</v>
      </c>
      <c r="N834" s="77">
        <f t="shared" si="88"/>
        <v>9227.1099391293974</v>
      </c>
      <c r="O834" s="77">
        <f t="shared" si="89"/>
        <v>0</v>
      </c>
      <c r="P834" s="77">
        <f t="shared" si="87"/>
        <v>0</v>
      </c>
      <c r="Q834" s="61">
        <f t="shared" ref="Q834:Q897" si="91">SUM(N834:P834)</f>
        <v>9227.1099391293974</v>
      </c>
      <c r="R834" s="61">
        <f t="shared" si="90"/>
        <v>-2089.3571787385563</v>
      </c>
      <c r="S834" s="62">
        <f t="shared" ref="S834:S897" si="92">Q834/-R834</f>
        <v>4.4162434422534877</v>
      </c>
      <c r="T834" s="59"/>
      <c r="U834" s="59"/>
      <c r="V834" s="59"/>
    </row>
    <row r="835" spans="7:22" x14ac:dyDescent="0.4">
      <c r="G835" s="64"/>
      <c r="H835" s="74">
        <v>42436</v>
      </c>
      <c r="I835" s="75">
        <v>4361.830078125</v>
      </c>
      <c r="J835" s="70">
        <v>8.6104040145874006</v>
      </c>
      <c r="K835" s="76">
        <f t="shared" ref="K835:K898" si="93">K834*(1+Tbill_YTM)^(1/52)</f>
        <v>160.56188753347033</v>
      </c>
      <c r="L835" s="59"/>
      <c r="M835" s="74">
        <v>42436</v>
      </c>
      <c r="N835" s="77">
        <f t="shared" si="88"/>
        <v>9297.086086084717</v>
      </c>
      <c r="O835" s="77">
        <f t="shared" si="89"/>
        <v>0</v>
      </c>
      <c r="P835" s="77">
        <f t="shared" ref="P835:P898" si="94">IF(YEAR(M835)&lt;&gt;YEAR(M834), Q834*$C$7, P834)*(1+Tbill_YTM)^(1/52)</f>
        <v>0</v>
      </c>
      <c r="Q835" s="61">
        <f t="shared" si="91"/>
        <v>9297.086086084717</v>
      </c>
      <c r="R835" s="61">
        <f t="shared" si="90"/>
        <v>-2091.7693668626248</v>
      </c>
      <c r="S835" s="62">
        <f t="shared" si="92"/>
        <v>4.4446038044954772</v>
      </c>
      <c r="T835" s="59"/>
      <c r="U835" s="59"/>
      <c r="V835" s="59"/>
    </row>
    <row r="836" spans="7:22" x14ac:dyDescent="0.4">
      <c r="G836" s="64"/>
      <c r="H836" s="74">
        <v>42443</v>
      </c>
      <c r="I836" s="75">
        <v>4410.830078125</v>
      </c>
      <c r="J836" s="70">
        <v>8.8087263107299805</v>
      </c>
      <c r="K836" s="76">
        <f t="shared" si="93"/>
        <v>160.65318303820462</v>
      </c>
      <c r="L836" s="59"/>
      <c r="M836" s="74">
        <v>42443</v>
      </c>
      <c r="N836" s="77">
        <f t="shared" ref="N836:N899" si="95">IF(YEAR(M836)&lt;&gt;YEAR(M835), Q835*$C$5, N835)*(I836/I835)</f>
        <v>9401.5278479274839</v>
      </c>
      <c r="O836" s="77">
        <f t="shared" ref="O836:O899" si="96">IF(YEAR(M836)&lt;&gt;YEAR(M835), Q835*$C$6, O835)*(J836/J835)</f>
        <v>0</v>
      </c>
      <c r="P836" s="77">
        <f t="shared" si="94"/>
        <v>0</v>
      </c>
      <c r="Q836" s="61">
        <f t="shared" si="91"/>
        <v>9401.5278479274839</v>
      </c>
      <c r="R836" s="61">
        <f t="shared" ref="R836:R899" si="97">R835*EXP($C$20/52)</f>
        <v>-2094.1843398870469</v>
      </c>
      <c r="S836" s="62">
        <f t="shared" si="92"/>
        <v>4.4893506597583333</v>
      </c>
      <c r="T836" s="59"/>
      <c r="U836" s="59"/>
      <c r="V836" s="59"/>
    </row>
    <row r="837" spans="7:22" x14ac:dyDescent="0.4">
      <c r="G837" s="64"/>
      <c r="H837" s="74">
        <v>42450</v>
      </c>
      <c r="I837" s="75">
        <v>4405.52978515625</v>
      </c>
      <c r="J837" s="70">
        <v>8.7717704772949201</v>
      </c>
      <c r="K837" s="76">
        <f t="shared" si="93"/>
        <v>160.74453045357171</v>
      </c>
      <c r="L837" s="59"/>
      <c r="M837" s="74">
        <v>42450</v>
      </c>
      <c r="N837" s="77">
        <f t="shared" si="95"/>
        <v>9390.2304614797467</v>
      </c>
      <c r="O837" s="77">
        <f t="shared" si="96"/>
        <v>0</v>
      </c>
      <c r="P837" s="77">
        <f t="shared" si="94"/>
        <v>0</v>
      </c>
      <c r="Q837" s="61">
        <f t="shared" si="91"/>
        <v>9390.2304614797467</v>
      </c>
      <c r="R837" s="61">
        <f t="shared" si="97"/>
        <v>-2096.6021010270238</v>
      </c>
      <c r="S837" s="62">
        <f t="shared" si="92"/>
        <v>4.4787852005299085</v>
      </c>
      <c r="T837" s="59"/>
      <c r="U837" s="59"/>
      <c r="V837" s="59"/>
    </row>
    <row r="838" spans="7:22" x14ac:dyDescent="0.4">
      <c r="G838" s="64"/>
      <c r="H838" s="74">
        <v>42457</v>
      </c>
      <c r="I838" s="75">
        <v>4532.080078125</v>
      </c>
      <c r="J838" s="70">
        <v>9.2780475616455007</v>
      </c>
      <c r="K838" s="76">
        <f t="shared" si="93"/>
        <v>160.83592980908799</v>
      </c>
      <c r="L838" s="59"/>
      <c r="M838" s="74">
        <v>42457</v>
      </c>
      <c r="N838" s="77">
        <f t="shared" si="95"/>
        <v>9659.9679218751462</v>
      </c>
      <c r="O838" s="77">
        <f t="shared" si="96"/>
        <v>0</v>
      </c>
      <c r="P838" s="77">
        <f t="shared" si="94"/>
        <v>0</v>
      </c>
      <c r="Q838" s="61">
        <f t="shared" si="91"/>
        <v>9659.9679218751462</v>
      </c>
      <c r="R838" s="61">
        <f t="shared" si="97"/>
        <v>-2099.0226535014685</v>
      </c>
      <c r="S838" s="62">
        <f t="shared" si="92"/>
        <v>4.6021265686489592</v>
      </c>
      <c r="T838" s="59"/>
      <c r="U838" s="59"/>
      <c r="V838" s="59"/>
    </row>
    <row r="839" spans="7:22" x14ac:dyDescent="0.4">
      <c r="G839" s="64"/>
      <c r="H839" s="74">
        <v>42464</v>
      </c>
      <c r="I839" s="75">
        <v>4474.93017578125</v>
      </c>
      <c r="J839" s="70">
        <v>9.0476980209350497</v>
      </c>
      <c r="K839" s="76">
        <f t="shared" si="93"/>
        <v>160.92738113428663</v>
      </c>
      <c r="L839" s="59"/>
      <c r="M839" s="74">
        <v>42464</v>
      </c>
      <c r="N839" s="77">
        <f t="shared" si="95"/>
        <v>9538.1549322848732</v>
      </c>
      <c r="O839" s="77">
        <f t="shared" si="96"/>
        <v>0</v>
      </c>
      <c r="P839" s="77">
        <f t="shared" si="94"/>
        <v>0</v>
      </c>
      <c r="Q839" s="61">
        <f t="shared" si="91"/>
        <v>9538.1549322848732</v>
      </c>
      <c r="R839" s="61">
        <f t="shared" si="97"/>
        <v>-2101.4460005330106</v>
      </c>
      <c r="S839" s="62">
        <f t="shared" si="92"/>
        <v>4.5388532133900261</v>
      </c>
      <c r="T839" s="59"/>
      <c r="U839" s="59"/>
      <c r="V839" s="59"/>
    </row>
    <row r="840" spans="7:22" x14ac:dyDescent="0.4">
      <c r="G840" s="64"/>
      <c r="H840" s="74">
        <v>42471</v>
      </c>
      <c r="I840" s="75">
        <v>4543.16015625</v>
      </c>
      <c r="J840" s="70">
        <v>9.3125419616699201</v>
      </c>
      <c r="K840" s="76">
        <f t="shared" si="93"/>
        <v>161.01888445871759</v>
      </c>
      <c r="L840" s="59"/>
      <c r="M840" s="74">
        <v>42471</v>
      </c>
      <c r="N840" s="77">
        <f t="shared" si="95"/>
        <v>9683.5847153594405</v>
      </c>
      <c r="O840" s="77">
        <f t="shared" si="96"/>
        <v>0</v>
      </c>
      <c r="P840" s="77">
        <f t="shared" si="94"/>
        <v>0</v>
      </c>
      <c r="Q840" s="61">
        <f t="shared" si="91"/>
        <v>9683.5847153594405</v>
      </c>
      <c r="R840" s="61">
        <f t="shared" si="97"/>
        <v>-2103.8721453479998</v>
      </c>
      <c r="S840" s="62">
        <f t="shared" si="92"/>
        <v>4.6027439152000778</v>
      </c>
      <c r="T840" s="59"/>
      <c r="U840" s="59"/>
      <c r="V840" s="59"/>
    </row>
    <row r="841" spans="7:22" x14ac:dyDescent="0.4">
      <c r="G841" s="64"/>
      <c r="H841" s="74">
        <v>42478</v>
      </c>
      <c r="I841" s="75">
        <v>4474.18994140625</v>
      </c>
      <c r="J841" s="70">
        <v>9.0341482162475497</v>
      </c>
      <c r="K841" s="76">
        <f t="shared" si="93"/>
        <v>161.11043981194766</v>
      </c>
      <c r="L841" s="59"/>
      <c r="M841" s="74">
        <v>42478</v>
      </c>
      <c r="N841" s="77">
        <f t="shared" si="95"/>
        <v>9536.5771489725939</v>
      </c>
      <c r="O841" s="77">
        <f t="shared" si="96"/>
        <v>0</v>
      </c>
      <c r="P841" s="77">
        <f t="shared" si="94"/>
        <v>0</v>
      </c>
      <c r="Q841" s="61">
        <f t="shared" si="91"/>
        <v>9536.5771489725939</v>
      </c>
      <c r="R841" s="61">
        <f t="shared" si="97"/>
        <v>-2106.3010911765109</v>
      </c>
      <c r="S841" s="62">
        <f t="shared" si="92"/>
        <v>4.5276419353919497</v>
      </c>
      <c r="T841" s="59"/>
      <c r="U841" s="59"/>
      <c r="V841" s="59"/>
    </row>
    <row r="842" spans="7:22" x14ac:dyDescent="0.4">
      <c r="G842" s="64"/>
      <c r="H842" s="74">
        <v>42485</v>
      </c>
      <c r="I842" s="75">
        <v>4341.2998046875</v>
      </c>
      <c r="J842" s="70">
        <v>8.4946126937866193</v>
      </c>
      <c r="K842" s="76">
        <f t="shared" si="93"/>
        <v>161.20204722356038</v>
      </c>
      <c r="L842" s="59"/>
      <c r="M842" s="74">
        <v>42485</v>
      </c>
      <c r="N842" s="77">
        <f t="shared" si="95"/>
        <v>9253.3265365147872</v>
      </c>
      <c r="O842" s="77">
        <f t="shared" si="96"/>
        <v>0</v>
      </c>
      <c r="P842" s="77">
        <f t="shared" si="94"/>
        <v>0</v>
      </c>
      <c r="Q842" s="61">
        <f t="shared" si="91"/>
        <v>9253.3265365147872</v>
      </c>
      <c r="R842" s="61">
        <f t="shared" si="97"/>
        <v>-2108.7328412523484</v>
      </c>
      <c r="S842" s="62">
        <f t="shared" si="92"/>
        <v>4.3880980821730642</v>
      </c>
      <c r="T842" s="59"/>
      <c r="U842" s="59"/>
      <c r="V842" s="59"/>
    </row>
    <row r="843" spans="7:22" x14ac:dyDescent="0.4">
      <c r="G843" s="64"/>
      <c r="H843" s="74">
        <v>42492</v>
      </c>
      <c r="I843" s="75">
        <v>4330.169921875</v>
      </c>
      <c r="J843" s="70">
        <v>8.4699773788452095</v>
      </c>
      <c r="K843" s="76">
        <f t="shared" si="93"/>
        <v>161.29370672315619</v>
      </c>
      <c r="L843" s="59"/>
      <c r="M843" s="74">
        <v>42492</v>
      </c>
      <c r="N843" s="77">
        <f t="shared" si="95"/>
        <v>9229.6035861057862</v>
      </c>
      <c r="O843" s="77">
        <f t="shared" si="96"/>
        <v>0</v>
      </c>
      <c r="P843" s="77">
        <f t="shared" si="94"/>
        <v>0</v>
      </c>
      <c r="Q843" s="61">
        <f t="shared" si="91"/>
        <v>9229.6035861057862</v>
      </c>
      <c r="R843" s="61">
        <f t="shared" si="97"/>
        <v>-2111.1673988130492</v>
      </c>
      <c r="S843" s="62">
        <f t="shared" si="92"/>
        <v>4.3718009245950364</v>
      </c>
      <c r="T843" s="59"/>
      <c r="U843" s="59"/>
      <c r="V843" s="59"/>
    </row>
    <row r="844" spans="7:22" x14ac:dyDescent="0.4">
      <c r="G844" s="64"/>
      <c r="H844" s="74">
        <v>42499</v>
      </c>
      <c r="I844" s="75">
        <v>4326.52978515625</v>
      </c>
      <c r="J844" s="70">
        <v>8.4551935195922798</v>
      </c>
      <c r="K844" s="76">
        <f t="shared" si="93"/>
        <v>161.38541834035232</v>
      </c>
      <c r="L844" s="59"/>
      <c r="M844" s="74">
        <v>42499</v>
      </c>
      <c r="N844" s="77">
        <f t="shared" si="95"/>
        <v>9221.8447638148718</v>
      </c>
      <c r="O844" s="77">
        <f t="shared" si="96"/>
        <v>0</v>
      </c>
      <c r="P844" s="77">
        <f t="shared" si="94"/>
        <v>0</v>
      </c>
      <c r="Q844" s="61">
        <f t="shared" si="91"/>
        <v>9221.8447638148718</v>
      </c>
      <c r="R844" s="61">
        <f t="shared" si="97"/>
        <v>-2113.6047670998887</v>
      </c>
      <c r="S844" s="62">
        <f t="shared" si="92"/>
        <v>4.3630885524867145</v>
      </c>
      <c r="T844" s="59"/>
      <c r="U844" s="59"/>
      <c r="V844" s="59"/>
    </row>
    <row r="845" spans="7:22" x14ac:dyDescent="0.4">
      <c r="G845" s="64"/>
      <c r="H845" s="74">
        <v>42506</v>
      </c>
      <c r="I845" s="75">
        <v>4362.89990234375</v>
      </c>
      <c r="J845" s="70">
        <v>8.5956201553344709</v>
      </c>
      <c r="K845" s="76">
        <f t="shared" si="93"/>
        <v>161.47718210478283</v>
      </c>
      <c r="L845" s="59"/>
      <c r="M845" s="74">
        <v>42506</v>
      </c>
      <c r="N845" s="77">
        <f t="shared" si="95"/>
        <v>9299.3663784575347</v>
      </c>
      <c r="O845" s="77">
        <f t="shared" si="96"/>
        <v>0</v>
      </c>
      <c r="P845" s="77">
        <f t="shared" si="94"/>
        <v>0</v>
      </c>
      <c r="Q845" s="61">
        <f t="shared" si="91"/>
        <v>9299.3663784575347</v>
      </c>
      <c r="R845" s="61">
        <f t="shared" si="97"/>
        <v>-2116.044949357884</v>
      </c>
      <c r="S845" s="62">
        <f t="shared" si="92"/>
        <v>4.3946922683657723</v>
      </c>
      <c r="T845" s="59"/>
      <c r="U845" s="59"/>
      <c r="V845" s="59"/>
    </row>
    <row r="846" spans="7:22" x14ac:dyDescent="0.4">
      <c r="G846" s="64"/>
      <c r="H846" s="74">
        <v>42513</v>
      </c>
      <c r="I846" s="75">
        <v>4512.5400390625</v>
      </c>
      <c r="J846" s="70">
        <v>9.1942853927612305</v>
      </c>
      <c r="K846" s="76">
        <f t="shared" si="93"/>
        <v>161.56899804609864</v>
      </c>
      <c r="L846" s="59"/>
      <c r="M846" s="74">
        <v>42513</v>
      </c>
      <c r="N846" s="77">
        <f t="shared" si="95"/>
        <v>9618.3190217493484</v>
      </c>
      <c r="O846" s="77">
        <f t="shared" si="96"/>
        <v>0</v>
      </c>
      <c r="P846" s="77">
        <f t="shared" si="94"/>
        <v>0</v>
      </c>
      <c r="Q846" s="61">
        <f t="shared" si="91"/>
        <v>9618.3190217493484</v>
      </c>
      <c r="R846" s="61">
        <f t="shared" si="97"/>
        <v>-2118.4879488357992</v>
      </c>
      <c r="S846" s="62">
        <f t="shared" si="92"/>
        <v>4.5401811358119977</v>
      </c>
      <c r="T846" s="59"/>
      <c r="U846" s="59"/>
      <c r="V846" s="59"/>
    </row>
    <row r="847" spans="7:22" x14ac:dyDescent="0.4">
      <c r="G847" s="64"/>
      <c r="H847" s="74">
        <v>42520</v>
      </c>
      <c r="I847" s="75">
        <v>4509.7900390625</v>
      </c>
      <c r="J847" s="70">
        <v>9.17950439453125</v>
      </c>
      <c r="K847" s="76">
        <f t="shared" si="93"/>
        <v>161.66086619396754</v>
      </c>
      <c r="L847" s="59"/>
      <c r="M847" s="74">
        <v>42520</v>
      </c>
      <c r="N847" s="77">
        <f t="shared" si="95"/>
        <v>9612.4574942989893</v>
      </c>
      <c r="O847" s="77">
        <f t="shared" si="96"/>
        <v>0</v>
      </c>
      <c r="P847" s="77">
        <f t="shared" si="94"/>
        <v>0</v>
      </c>
      <c r="Q847" s="61">
        <f t="shared" si="91"/>
        <v>9612.4574942989893</v>
      </c>
      <c r="R847" s="61">
        <f t="shared" si="97"/>
        <v>-2120.9337687861484</v>
      </c>
      <c r="S847" s="62">
        <f t="shared" si="92"/>
        <v>4.5321818322504175</v>
      </c>
      <c r="T847" s="59"/>
      <c r="U847" s="59"/>
      <c r="V847" s="59"/>
    </row>
    <row r="848" spans="7:22" x14ac:dyDescent="0.4">
      <c r="G848" s="64"/>
      <c r="H848" s="74">
        <v>42527</v>
      </c>
      <c r="I848" s="75">
        <v>4461.0498046875</v>
      </c>
      <c r="J848" s="70">
        <v>8.9922685623168892</v>
      </c>
      <c r="K848" s="76">
        <f t="shared" si="93"/>
        <v>161.75278657807416</v>
      </c>
      <c r="L848" s="59"/>
      <c r="M848" s="74">
        <v>42527</v>
      </c>
      <c r="N848" s="77">
        <f t="shared" si="95"/>
        <v>9508.5694136713482</v>
      </c>
      <c r="O848" s="77">
        <f t="shared" si="96"/>
        <v>0</v>
      </c>
      <c r="P848" s="77">
        <f t="shared" si="94"/>
        <v>0</v>
      </c>
      <c r="Q848" s="61">
        <f t="shared" si="91"/>
        <v>9508.5694136713482</v>
      </c>
      <c r="R848" s="61">
        <f t="shared" si="97"/>
        <v>-2123.3824124652015</v>
      </c>
      <c r="S848" s="62">
        <f t="shared" si="92"/>
        <v>4.4780296558226187</v>
      </c>
      <c r="T848" s="59"/>
      <c r="U848" s="59"/>
      <c r="V848" s="59"/>
    </row>
    <row r="849" spans="1:22" x14ac:dyDescent="0.4">
      <c r="G849" s="64"/>
      <c r="H849" s="74">
        <v>42534</v>
      </c>
      <c r="I849" s="75">
        <v>4374.3798828125</v>
      </c>
      <c r="J849" s="70">
        <v>8.63873195648193</v>
      </c>
      <c r="K849" s="76">
        <f t="shared" si="93"/>
        <v>161.84475922812007</v>
      </c>
      <c r="L849" s="59"/>
      <c r="M849" s="74">
        <v>42534</v>
      </c>
      <c r="N849" s="77">
        <f t="shared" si="95"/>
        <v>9323.8355496019594</v>
      </c>
      <c r="O849" s="77">
        <f t="shared" si="96"/>
        <v>0</v>
      </c>
      <c r="P849" s="77">
        <f t="shared" si="94"/>
        <v>0</v>
      </c>
      <c r="Q849" s="61">
        <f t="shared" si="91"/>
        <v>9323.8355496019594</v>
      </c>
      <c r="R849" s="61">
        <f t="shared" si="97"/>
        <v>-2125.833883132987</v>
      </c>
      <c r="S849" s="62">
        <f t="shared" si="92"/>
        <v>4.3859661959385008</v>
      </c>
      <c r="T849" s="59"/>
      <c r="U849" s="59"/>
      <c r="V849" s="59"/>
    </row>
    <row r="850" spans="1:22" ht="17.5" customHeight="1" thickBot="1" x14ac:dyDescent="0.45">
      <c r="A850" s="4"/>
      <c r="G850" s="65" t="s">
        <v>45</v>
      </c>
      <c r="H850" s="79">
        <v>42541</v>
      </c>
      <c r="I850" s="80">
        <v>4285.7001953125</v>
      </c>
      <c r="J850" s="70">
        <v>8.2630310058593697</v>
      </c>
      <c r="K850" s="76">
        <f t="shared" si="93"/>
        <v>161.93678417382364</v>
      </c>
      <c r="L850" s="76"/>
      <c r="M850" s="79">
        <v>42541</v>
      </c>
      <c r="N850" s="77">
        <f t="shared" si="95"/>
        <v>9134.817941394489</v>
      </c>
      <c r="O850" s="77">
        <f t="shared" si="96"/>
        <v>0</v>
      </c>
      <c r="P850" s="77">
        <f t="shared" si="94"/>
        <v>0</v>
      </c>
      <c r="Q850" s="61">
        <f t="shared" si="91"/>
        <v>9134.817941394489</v>
      </c>
      <c r="R850" s="61">
        <f t="shared" si="97"/>
        <v>-2128.2881840532978</v>
      </c>
      <c r="S850" s="62">
        <f t="shared" si="92"/>
        <v>4.292096347590177</v>
      </c>
      <c r="T850" s="59"/>
      <c r="U850" s="59"/>
      <c r="V850" s="59"/>
    </row>
    <row r="851" spans="1:22" ht="17.5" customHeight="1" thickBot="1" x14ac:dyDescent="0.45">
      <c r="G851" s="66" t="s">
        <v>47</v>
      </c>
      <c r="H851" s="90">
        <v>42548</v>
      </c>
      <c r="I851" s="91">
        <v>4437.4501953125</v>
      </c>
      <c r="J851" s="70">
        <v>8.8580350875854492</v>
      </c>
      <c r="K851" s="76">
        <f t="shared" si="93"/>
        <v>162.02886144492024</v>
      </c>
      <c r="L851" s="59"/>
      <c r="M851" s="90">
        <v>42548</v>
      </c>
      <c r="N851" s="77">
        <f t="shared" si="95"/>
        <v>9458.2676834279573</v>
      </c>
      <c r="O851" s="77">
        <f t="shared" si="96"/>
        <v>0</v>
      </c>
      <c r="P851" s="77">
        <f t="shared" si="94"/>
        <v>0</v>
      </c>
      <c r="Q851" s="61">
        <f t="shared" si="91"/>
        <v>9458.2676834279573</v>
      </c>
      <c r="R851" s="61">
        <f t="shared" si="97"/>
        <v>-2130.7453184936949</v>
      </c>
      <c r="S851" s="62">
        <f t="shared" si="92"/>
        <v>4.4389480062846589</v>
      </c>
      <c r="T851" s="59"/>
      <c r="U851" s="59"/>
      <c r="V851" s="59"/>
    </row>
    <row r="852" spans="1:22" x14ac:dyDescent="0.4">
      <c r="G852" s="64"/>
      <c r="H852" s="74">
        <v>42555</v>
      </c>
      <c r="I852" s="75">
        <v>4528.35986328125</v>
      </c>
      <c r="J852" s="70">
        <v>9.2216224670410103</v>
      </c>
      <c r="K852" s="76">
        <f t="shared" si="93"/>
        <v>162.12099107116205</v>
      </c>
      <c r="L852" s="59"/>
      <c r="M852" s="74">
        <v>42555</v>
      </c>
      <c r="N852" s="77">
        <f t="shared" si="95"/>
        <v>9652.0384159013702</v>
      </c>
      <c r="O852" s="77">
        <f t="shared" si="96"/>
        <v>0</v>
      </c>
      <c r="P852" s="77">
        <f t="shared" si="94"/>
        <v>0</v>
      </c>
      <c r="Q852" s="61">
        <f t="shared" si="91"/>
        <v>9652.0384159013702</v>
      </c>
      <c r="R852" s="61">
        <f t="shared" si="97"/>
        <v>-2133.2052897255112</v>
      </c>
      <c r="S852" s="62">
        <f t="shared" si="92"/>
        <v>4.524664579817979</v>
      </c>
      <c r="T852" s="59"/>
      <c r="U852" s="59"/>
      <c r="V852" s="59"/>
    </row>
    <row r="853" spans="1:22" x14ac:dyDescent="0.4">
      <c r="G853" s="64"/>
      <c r="H853" s="74">
        <v>42562</v>
      </c>
      <c r="I853" s="75">
        <v>4589.830078125</v>
      </c>
      <c r="J853" s="70">
        <v>9.4693584442138601</v>
      </c>
      <c r="K853" s="76">
        <f t="shared" si="93"/>
        <v>162.21317308231824</v>
      </c>
      <c r="L853" s="59"/>
      <c r="M853" s="74">
        <v>42562</v>
      </c>
      <c r="N853" s="77">
        <f t="shared" si="95"/>
        <v>9783.0599983326883</v>
      </c>
      <c r="O853" s="77">
        <f t="shared" si="96"/>
        <v>0</v>
      </c>
      <c r="P853" s="77">
        <f t="shared" si="94"/>
        <v>0</v>
      </c>
      <c r="Q853" s="61">
        <f t="shared" si="91"/>
        <v>9783.0599983326883</v>
      </c>
      <c r="R853" s="61">
        <f t="shared" si="97"/>
        <v>-2135.6681010238567</v>
      </c>
      <c r="S853" s="62">
        <f t="shared" si="92"/>
        <v>4.5807960486194501</v>
      </c>
      <c r="T853" s="59"/>
      <c r="U853" s="59"/>
      <c r="V853" s="59"/>
    </row>
    <row r="854" spans="1:22" x14ac:dyDescent="0.4">
      <c r="G854" s="64"/>
      <c r="H854" s="74">
        <v>42569</v>
      </c>
      <c r="I854" s="75">
        <v>4666.06982421875</v>
      </c>
      <c r="J854" s="70">
        <v>9.7811803817749006</v>
      </c>
      <c r="K854" s="76">
        <f t="shared" si="93"/>
        <v>162.30540750817485</v>
      </c>
      <c r="L854" s="59"/>
      <c r="M854" s="74">
        <v>42569</v>
      </c>
      <c r="N854" s="77">
        <f t="shared" si="95"/>
        <v>9945.5623127097588</v>
      </c>
      <c r="O854" s="77">
        <f t="shared" si="96"/>
        <v>0</v>
      </c>
      <c r="P854" s="77">
        <f t="shared" si="94"/>
        <v>0</v>
      </c>
      <c r="Q854" s="61">
        <f t="shared" si="91"/>
        <v>9945.5623127097588</v>
      </c>
      <c r="R854" s="61">
        <f t="shared" si="97"/>
        <v>-2138.1337556676226</v>
      </c>
      <c r="S854" s="62">
        <f t="shared" si="92"/>
        <v>4.6515155033433828</v>
      </c>
      <c r="T854" s="59"/>
      <c r="U854" s="59"/>
      <c r="V854" s="59"/>
    </row>
    <row r="855" spans="1:22" ht="17.5" customHeight="1" thickBot="1" x14ac:dyDescent="0.45">
      <c r="G855" s="67" t="s">
        <v>48</v>
      </c>
      <c r="H855" s="94">
        <v>42576</v>
      </c>
      <c r="I855" s="95">
        <v>4730.22998046875</v>
      </c>
      <c r="J855" s="70">
        <v>10.0511016845703</v>
      </c>
      <c r="K855" s="76">
        <f t="shared" si="93"/>
        <v>162.39769437853491</v>
      </c>
      <c r="L855" s="59"/>
      <c r="M855" s="94">
        <v>42576</v>
      </c>
      <c r="N855" s="77">
        <f t="shared" si="95"/>
        <v>10082.317409829295</v>
      </c>
      <c r="O855" s="77">
        <f t="shared" si="96"/>
        <v>0</v>
      </c>
      <c r="P855" s="77">
        <f t="shared" si="94"/>
        <v>0</v>
      </c>
      <c r="Q855" s="61">
        <f t="shared" si="91"/>
        <v>10082.317409829295</v>
      </c>
      <c r="R855" s="61">
        <f t="shared" si="97"/>
        <v>-2140.6022569394854</v>
      </c>
      <c r="S855" s="62">
        <f t="shared" si="92"/>
        <v>4.7100377368771129</v>
      </c>
      <c r="T855" s="59"/>
      <c r="U855" s="59"/>
      <c r="V855" s="59"/>
    </row>
    <row r="856" spans="1:22" x14ac:dyDescent="0.4">
      <c r="G856" s="64"/>
      <c r="H856" s="74">
        <v>42583</v>
      </c>
      <c r="I856" s="75">
        <v>4791.2099609375</v>
      </c>
      <c r="J856" s="70">
        <v>10.3197898864746</v>
      </c>
      <c r="K856" s="76">
        <f t="shared" si="93"/>
        <v>162.49003372321835</v>
      </c>
      <c r="L856" s="59"/>
      <c r="M856" s="74">
        <v>42583</v>
      </c>
      <c r="N856" s="77">
        <f t="shared" si="95"/>
        <v>10212.294075080188</v>
      </c>
      <c r="O856" s="77">
        <f t="shared" si="96"/>
        <v>0</v>
      </c>
      <c r="P856" s="77">
        <f t="shared" si="94"/>
        <v>0</v>
      </c>
      <c r="Q856" s="61">
        <f t="shared" si="91"/>
        <v>10212.294075080188</v>
      </c>
      <c r="R856" s="61">
        <f t="shared" si="97"/>
        <v>-2143.073608125912</v>
      </c>
      <c r="S856" s="62">
        <f t="shared" si="92"/>
        <v>4.7652558625882655</v>
      </c>
      <c r="T856" s="59"/>
      <c r="U856" s="59"/>
      <c r="V856" s="59"/>
    </row>
    <row r="857" spans="1:22" x14ac:dyDescent="0.4">
      <c r="E857" s="4"/>
      <c r="F857" s="4"/>
      <c r="G857" s="64"/>
      <c r="H857" s="74">
        <v>42590</v>
      </c>
      <c r="I857" s="75">
        <v>4807.080078125</v>
      </c>
      <c r="J857" s="70">
        <v>10.393738746643001</v>
      </c>
      <c r="K857" s="76">
        <f t="shared" si="93"/>
        <v>162.58242557206208</v>
      </c>
      <c r="L857" s="59"/>
      <c r="M857" s="74">
        <v>42590</v>
      </c>
      <c r="N857" s="77">
        <f t="shared" si="95"/>
        <v>10246.12066691108</v>
      </c>
      <c r="O857" s="77">
        <f t="shared" si="96"/>
        <v>0</v>
      </c>
      <c r="P857" s="77">
        <f t="shared" si="94"/>
        <v>0</v>
      </c>
      <c r="Q857" s="61">
        <f t="shared" si="91"/>
        <v>10246.12066691108</v>
      </c>
      <c r="R857" s="61">
        <f t="shared" si="97"/>
        <v>-2145.5478125171626</v>
      </c>
      <c r="S857" s="62">
        <f t="shared" si="92"/>
        <v>4.7755266077665741</v>
      </c>
      <c r="T857" s="59"/>
      <c r="U857" s="59"/>
      <c r="V857" s="59"/>
    </row>
    <row r="858" spans="1:22" x14ac:dyDescent="0.4">
      <c r="B858" s="27"/>
      <c r="C858" s="4"/>
      <c r="D858" s="4"/>
      <c r="G858" s="64"/>
      <c r="H858" s="74">
        <v>42597</v>
      </c>
      <c r="I858" s="75">
        <v>4806.14013671875</v>
      </c>
      <c r="J858" s="70">
        <v>10.3999004364013</v>
      </c>
      <c r="K858" s="76">
        <f t="shared" si="93"/>
        <v>162.67486995491996</v>
      </c>
      <c r="L858" s="59"/>
      <c r="M858" s="74">
        <v>42597</v>
      </c>
      <c r="N858" s="77">
        <f t="shared" si="95"/>
        <v>10244.11721514582</v>
      </c>
      <c r="O858" s="77">
        <f t="shared" si="96"/>
        <v>0</v>
      </c>
      <c r="P858" s="77">
        <f t="shared" si="94"/>
        <v>0</v>
      </c>
      <c r="Q858" s="61">
        <f t="shared" si="91"/>
        <v>10244.11721514582</v>
      </c>
      <c r="R858" s="61">
        <f t="shared" si="97"/>
        <v>-2148.024873407297</v>
      </c>
      <c r="S858" s="62">
        <f t="shared" si="92"/>
        <v>4.769086867646986</v>
      </c>
      <c r="T858" s="59"/>
      <c r="U858" s="59"/>
      <c r="V858" s="59"/>
    </row>
    <row r="859" spans="1:22" x14ac:dyDescent="0.4">
      <c r="G859" s="64"/>
      <c r="H859" s="74">
        <v>42604</v>
      </c>
      <c r="I859" s="75">
        <v>4783.68994140625</v>
      </c>
      <c r="J859" s="70">
        <v>10.3086948394775</v>
      </c>
      <c r="K859" s="76">
        <f t="shared" si="93"/>
        <v>162.76736690166285</v>
      </c>
      <c r="L859" s="59"/>
      <c r="M859" s="74">
        <v>42604</v>
      </c>
      <c r="N859" s="77">
        <f t="shared" si="95"/>
        <v>10196.265420203948</v>
      </c>
      <c r="O859" s="77">
        <f t="shared" si="96"/>
        <v>0</v>
      </c>
      <c r="P859" s="77">
        <f t="shared" si="94"/>
        <v>0</v>
      </c>
      <c r="Q859" s="61">
        <f t="shared" si="91"/>
        <v>10196.265420203948</v>
      </c>
      <c r="R859" s="61">
        <f t="shared" si="97"/>
        <v>-2150.5047940941781</v>
      </c>
      <c r="S859" s="62">
        <f t="shared" si="92"/>
        <v>4.7413358241308892</v>
      </c>
      <c r="T859" s="59"/>
      <c r="U859" s="59"/>
      <c r="V859" s="59"/>
    </row>
    <row r="860" spans="1:22" x14ac:dyDescent="0.4">
      <c r="G860" s="64"/>
      <c r="H860" s="74">
        <v>42611</v>
      </c>
      <c r="I860" s="75">
        <v>4798.740234375</v>
      </c>
      <c r="J860" s="70">
        <v>10.361691474914499</v>
      </c>
      <c r="K860" s="76">
        <f t="shared" si="93"/>
        <v>162.85991644217859</v>
      </c>
      <c r="L860" s="59"/>
      <c r="M860" s="74">
        <v>42611</v>
      </c>
      <c r="N860" s="77">
        <f t="shared" si="95"/>
        <v>10228.344585793868</v>
      </c>
      <c r="O860" s="77">
        <f t="shared" si="96"/>
        <v>0</v>
      </c>
      <c r="P860" s="77">
        <f t="shared" si="94"/>
        <v>0</v>
      </c>
      <c r="Q860" s="61">
        <f t="shared" si="91"/>
        <v>10228.344585793868</v>
      </c>
      <c r="R860" s="61">
        <f t="shared" si="97"/>
        <v>-2152.9875778794753</v>
      </c>
      <c r="S860" s="62">
        <f t="shared" si="92"/>
        <v>4.7507680447780327</v>
      </c>
      <c r="T860" s="59"/>
      <c r="U860" s="59"/>
      <c r="V860" s="59"/>
    </row>
    <row r="861" spans="1:22" x14ac:dyDescent="0.4">
      <c r="G861" s="59"/>
      <c r="H861" s="74">
        <v>42618</v>
      </c>
      <c r="I861" s="75">
        <v>4681.5400390625</v>
      </c>
      <c r="J861" s="70">
        <v>9.8563661575317294</v>
      </c>
      <c r="K861" s="76">
        <f t="shared" si="93"/>
        <v>162.95251860637197</v>
      </c>
      <c r="L861" s="59"/>
      <c r="M861" s="74">
        <v>42618</v>
      </c>
      <c r="N861" s="77">
        <f t="shared" si="95"/>
        <v>9978.5365268805217</v>
      </c>
      <c r="O861" s="77">
        <f t="shared" si="96"/>
        <v>0</v>
      </c>
      <c r="P861" s="77">
        <f t="shared" si="94"/>
        <v>0</v>
      </c>
      <c r="Q861" s="61">
        <f t="shared" si="91"/>
        <v>9978.5365268805217</v>
      </c>
      <c r="R861" s="61">
        <f t="shared" si="97"/>
        <v>-2155.4732280686708</v>
      </c>
      <c r="S861" s="62">
        <f t="shared" si="92"/>
        <v>4.6293947876223021</v>
      </c>
      <c r="T861" s="59"/>
      <c r="U861" s="59"/>
      <c r="V861" s="59"/>
    </row>
    <row r="862" spans="1:22" x14ac:dyDescent="0.4">
      <c r="G862" s="59"/>
      <c r="H862" s="74">
        <v>42625</v>
      </c>
      <c r="I862" s="75">
        <v>4818.0498046875</v>
      </c>
      <c r="J862" s="70">
        <v>10.430712699890099</v>
      </c>
      <c r="K862" s="76">
        <f t="shared" si="93"/>
        <v>163.04517342416486</v>
      </c>
      <c r="L862" s="59"/>
      <c r="M862" s="74">
        <v>42625</v>
      </c>
      <c r="N862" s="77">
        <f t="shared" si="95"/>
        <v>10269.502249954365</v>
      </c>
      <c r="O862" s="77">
        <f t="shared" si="96"/>
        <v>0</v>
      </c>
      <c r="P862" s="77">
        <f t="shared" si="94"/>
        <v>0</v>
      </c>
      <c r="Q862" s="61">
        <f t="shared" si="91"/>
        <v>10269.502249954365</v>
      </c>
      <c r="R862" s="61">
        <f t="shared" si="97"/>
        <v>-2157.9617479710623</v>
      </c>
      <c r="S862" s="62">
        <f t="shared" si="92"/>
        <v>4.7588898457583202</v>
      </c>
      <c r="T862" s="59"/>
      <c r="U862" s="59"/>
      <c r="V862" s="59"/>
    </row>
    <row r="863" spans="1:22" x14ac:dyDescent="0.4">
      <c r="G863" s="59"/>
      <c r="H863" s="74">
        <v>42632</v>
      </c>
      <c r="I863" s="75">
        <v>4858.91015625</v>
      </c>
      <c r="J863" s="70">
        <v>10.6081943511962</v>
      </c>
      <c r="K863" s="76">
        <f t="shared" si="93"/>
        <v>163.13788092549606</v>
      </c>
      <c r="L863" s="59"/>
      <c r="M863" s="74">
        <v>42632</v>
      </c>
      <c r="N863" s="77">
        <f t="shared" si="95"/>
        <v>10356.594639887066</v>
      </c>
      <c r="O863" s="77">
        <f t="shared" si="96"/>
        <v>0</v>
      </c>
      <c r="P863" s="77">
        <f t="shared" si="94"/>
        <v>0</v>
      </c>
      <c r="Q863" s="61">
        <f t="shared" si="91"/>
        <v>10356.594639887066</v>
      </c>
      <c r="R863" s="61">
        <f t="shared" si="97"/>
        <v>-2160.4531408997682</v>
      </c>
      <c r="S863" s="62">
        <f t="shared" si="92"/>
        <v>4.7937140796184243</v>
      </c>
      <c r="T863" s="59"/>
      <c r="U863" s="59"/>
      <c r="V863" s="59"/>
    </row>
    <row r="864" spans="1:22" x14ac:dyDescent="0.4">
      <c r="G864" s="59"/>
      <c r="H864" s="74">
        <v>42639</v>
      </c>
      <c r="I864" s="75">
        <v>4875.7001953125</v>
      </c>
      <c r="J864" s="70">
        <v>10.666123390197701</v>
      </c>
      <c r="K864" s="76">
        <f t="shared" si="93"/>
        <v>163.23064114032147</v>
      </c>
      <c r="L864" s="59"/>
      <c r="M864" s="74">
        <v>42639</v>
      </c>
      <c r="N864" s="77">
        <f t="shared" si="95"/>
        <v>10392.382012562501</v>
      </c>
      <c r="O864" s="77">
        <f t="shared" si="96"/>
        <v>0</v>
      </c>
      <c r="P864" s="77">
        <f t="shared" si="94"/>
        <v>0</v>
      </c>
      <c r="Q864" s="61">
        <f t="shared" si="91"/>
        <v>10392.382012562501</v>
      </c>
      <c r="R864" s="61">
        <f t="shared" si="97"/>
        <v>-2162.9474101717324</v>
      </c>
      <c r="S864" s="62">
        <f t="shared" si="92"/>
        <v>4.8047317117790547</v>
      </c>
      <c r="T864" s="59"/>
      <c r="U864" s="59"/>
      <c r="V864" s="59"/>
    </row>
    <row r="865" spans="7:22" x14ac:dyDescent="0.4">
      <c r="G865" s="59"/>
      <c r="H865" s="74">
        <v>42646</v>
      </c>
      <c r="I865" s="75">
        <v>4864.52001953125</v>
      </c>
      <c r="J865" s="70">
        <v>10.6266822814941</v>
      </c>
      <c r="K865" s="76">
        <f t="shared" si="93"/>
        <v>163.32345409861398</v>
      </c>
      <c r="L865" s="59"/>
      <c r="M865" s="74">
        <v>42646</v>
      </c>
      <c r="N865" s="77">
        <f t="shared" si="95"/>
        <v>10368.551864474632</v>
      </c>
      <c r="O865" s="77">
        <f t="shared" si="96"/>
        <v>0</v>
      </c>
      <c r="P865" s="77">
        <f t="shared" si="94"/>
        <v>0</v>
      </c>
      <c r="Q865" s="61">
        <f t="shared" si="91"/>
        <v>10368.551864474632</v>
      </c>
      <c r="R865" s="61">
        <f t="shared" si="97"/>
        <v>-2165.4445591077279</v>
      </c>
      <c r="S865" s="62">
        <f t="shared" si="92"/>
        <v>4.7881862506546913</v>
      </c>
      <c r="T865" s="59"/>
      <c r="U865" s="59"/>
      <c r="V865" s="59"/>
    </row>
    <row r="866" spans="7:22" x14ac:dyDescent="0.4">
      <c r="G866" s="59"/>
      <c r="H866" s="74">
        <v>42653</v>
      </c>
      <c r="I866" s="75">
        <v>4808.47998046875</v>
      </c>
      <c r="J866" s="70">
        <v>10.3777151107788</v>
      </c>
      <c r="K866" s="76">
        <f t="shared" si="93"/>
        <v>163.41631983036351</v>
      </c>
      <c r="L866" s="59"/>
      <c r="M866" s="74">
        <v>42653</v>
      </c>
      <c r="N866" s="77">
        <f t="shared" si="95"/>
        <v>10249.104509098612</v>
      </c>
      <c r="O866" s="77">
        <f t="shared" si="96"/>
        <v>0</v>
      </c>
      <c r="P866" s="77">
        <f t="shared" si="94"/>
        <v>0</v>
      </c>
      <c r="Q866" s="61">
        <f t="shared" si="91"/>
        <v>10249.104509098612</v>
      </c>
      <c r="R866" s="61">
        <f t="shared" si="97"/>
        <v>-2167.9445910323616</v>
      </c>
      <c r="S866" s="62">
        <f t="shared" si="92"/>
        <v>4.7275675547676483</v>
      </c>
      <c r="T866" s="59"/>
      <c r="U866" s="59"/>
      <c r="V866" s="59"/>
    </row>
    <row r="867" spans="7:22" x14ac:dyDescent="0.4">
      <c r="G867" s="59"/>
      <c r="H867" s="74">
        <v>42660</v>
      </c>
      <c r="I867" s="75">
        <v>4851.85986328125</v>
      </c>
      <c r="J867" s="70">
        <v>10.5601291656494</v>
      </c>
      <c r="K867" s="76">
        <f t="shared" si="93"/>
        <v>163.50923836557706</v>
      </c>
      <c r="L867" s="59"/>
      <c r="M867" s="74">
        <v>42660</v>
      </c>
      <c r="N867" s="77">
        <f t="shared" si="95"/>
        <v>10341.567190516373</v>
      </c>
      <c r="O867" s="77">
        <f t="shared" si="96"/>
        <v>0</v>
      </c>
      <c r="P867" s="77">
        <f t="shared" si="94"/>
        <v>0</v>
      </c>
      <c r="Q867" s="61">
        <f t="shared" si="91"/>
        <v>10341.567190516373</v>
      </c>
      <c r="R867" s="61">
        <f t="shared" si="97"/>
        <v>-2170.4475092740786</v>
      </c>
      <c r="S867" s="62">
        <f t="shared" si="92"/>
        <v>4.7647165602153549</v>
      </c>
      <c r="T867" s="59"/>
      <c r="U867" s="59"/>
      <c r="V867" s="59"/>
    </row>
    <row r="868" spans="7:22" x14ac:dyDescent="0.4">
      <c r="G868" s="59"/>
      <c r="H868" s="74">
        <v>42667</v>
      </c>
      <c r="I868" s="75">
        <v>4805.58984375</v>
      </c>
      <c r="J868" s="70">
        <v>10.3592262268066</v>
      </c>
      <c r="K868" s="76">
        <f t="shared" si="93"/>
        <v>163.60220973427872</v>
      </c>
      <c r="L868" s="59"/>
      <c r="M868" s="74">
        <v>42667</v>
      </c>
      <c r="N868" s="77">
        <f t="shared" si="95"/>
        <v>10242.94428520325</v>
      </c>
      <c r="O868" s="77">
        <f t="shared" si="96"/>
        <v>0</v>
      </c>
      <c r="P868" s="77">
        <f t="shared" si="94"/>
        <v>0</v>
      </c>
      <c r="Q868" s="61">
        <f t="shared" si="91"/>
        <v>10242.94428520325</v>
      </c>
      <c r="R868" s="61">
        <f t="shared" si="97"/>
        <v>-2172.9533171651669</v>
      </c>
      <c r="S868" s="62">
        <f t="shared" si="92"/>
        <v>4.7138354074565143</v>
      </c>
      <c r="T868" s="59"/>
      <c r="U868" s="59"/>
      <c r="V868" s="59"/>
    </row>
    <row r="869" spans="7:22" x14ac:dyDescent="0.4">
      <c r="G869" s="59"/>
      <c r="H869" s="74">
        <v>42674</v>
      </c>
      <c r="I869" s="75">
        <v>4660.4599609375</v>
      </c>
      <c r="J869" s="70">
        <v>9.7552995681762695</v>
      </c>
      <c r="K869" s="76">
        <f t="shared" si="93"/>
        <v>163.69523396650956</v>
      </c>
      <c r="L869" s="59"/>
      <c r="M869" s="74">
        <v>42674</v>
      </c>
      <c r="N869" s="77">
        <f t="shared" si="95"/>
        <v>9933.6050881221909</v>
      </c>
      <c r="O869" s="77">
        <f t="shared" si="96"/>
        <v>0</v>
      </c>
      <c r="P869" s="77">
        <f t="shared" si="94"/>
        <v>0</v>
      </c>
      <c r="Q869" s="61">
        <f t="shared" si="91"/>
        <v>9933.6050881221909</v>
      </c>
      <c r="R869" s="61">
        <f t="shared" si="97"/>
        <v>-2175.4620180417619</v>
      </c>
      <c r="S869" s="62">
        <f t="shared" si="92"/>
        <v>4.5662047904030549</v>
      </c>
      <c r="T869" s="59"/>
      <c r="U869" s="59"/>
      <c r="V869" s="59"/>
    </row>
    <row r="870" spans="7:22" x14ac:dyDescent="0.4">
      <c r="G870" s="59"/>
      <c r="H870" s="74">
        <v>42681</v>
      </c>
      <c r="I870" s="75">
        <v>4751.9501953125</v>
      </c>
      <c r="J870" s="70">
        <v>10.118887901306101</v>
      </c>
      <c r="K870" s="76">
        <f t="shared" si="93"/>
        <v>163.78831109232783</v>
      </c>
      <c r="L870" s="59"/>
      <c r="M870" s="74">
        <v>42681</v>
      </c>
      <c r="N870" s="77">
        <f t="shared" si="95"/>
        <v>10128.613277296328</v>
      </c>
      <c r="O870" s="77">
        <f t="shared" si="96"/>
        <v>0</v>
      </c>
      <c r="P870" s="77">
        <f t="shared" si="94"/>
        <v>0</v>
      </c>
      <c r="Q870" s="61">
        <f t="shared" si="91"/>
        <v>10128.613277296328</v>
      </c>
      <c r="R870" s="61">
        <f t="shared" si="97"/>
        <v>-2177.97361524385</v>
      </c>
      <c r="S870" s="62">
        <f t="shared" si="92"/>
        <v>4.6504756560893004</v>
      </c>
      <c r="T870" s="59"/>
      <c r="U870" s="59"/>
      <c r="V870" s="59"/>
    </row>
    <row r="871" spans="7:22" x14ac:dyDescent="0.4">
      <c r="G871" s="59"/>
      <c r="H871" s="74">
        <v>42688</v>
      </c>
      <c r="I871" s="75">
        <v>4808.0400390625</v>
      </c>
      <c r="J871" s="70">
        <v>10.382646560668899</v>
      </c>
      <c r="K871" s="76">
        <f t="shared" si="93"/>
        <v>163.88144114180881</v>
      </c>
      <c r="L871" s="59"/>
      <c r="M871" s="74">
        <v>42688</v>
      </c>
      <c r="N871" s="77">
        <f t="shared" si="95"/>
        <v>10248.166789597053</v>
      </c>
      <c r="O871" s="77">
        <f t="shared" si="96"/>
        <v>0</v>
      </c>
      <c r="P871" s="77">
        <f t="shared" si="94"/>
        <v>0</v>
      </c>
      <c r="Q871" s="61">
        <f t="shared" si="91"/>
        <v>10248.166789597053</v>
      </c>
      <c r="R871" s="61">
        <f t="shared" si="97"/>
        <v>-2180.4881121152744</v>
      </c>
      <c r="S871" s="62">
        <f t="shared" si="92"/>
        <v>4.6999416014496802</v>
      </c>
      <c r="T871" s="59"/>
      <c r="U871" s="59"/>
      <c r="V871" s="59"/>
    </row>
    <row r="872" spans="7:22" x14ac:dyDescent="0.4">
      <c r="G872" s="59"/>
      <c r="H872" s="74">
        <v>42695</v>
      </c>
      <c r="I872" s="75">
        <v>4870.02001953125</v>
      </c>
      <c r="J872" s="70">
        <v>10.6402387619018</v>
      </c>
      <c r="K872" s="76">
        <f t="shared" si="93"/>
        <v>163.97462414504491</v>
      </c>
      <c r="L872" s="59"/>
      <c r="M872" s="74">
        <v>42695</v>
      </c>
      <c r="N872" s="77">
        <f t="shared" si="95"/>
        <v>10380.27491937535</v>
      </c>
      <c r="O872" s="77">
        <f t="shared" si="96"/>
        <v>0</v>
      </c>
      <c r="P872" s="77">
        <f t="shared" si="94"/>
        <v>0</v>
      </c>
      <c r="Q872" s="61">
        <f t="shared" si="91"/>
        <v>10380.27491937535</v>
      </c>
      <c r="R872" s="61">
        <f t="shared" si="97"/>
        <v>-2183.0055120037382</v>
      </c>
      <c r="S872" s="62">
        <f t="shared" si="92"/>
        <v>4.7550383461228636</v>
      </c>
      <c r="T872" s="59"/>
      <c r="U872" s="59"/>
      <c r="V872" s="59"/>
    </row>
    <row r="873" spans="7:22" x14ac:dyDescent="0.4">
      <c r="G873" s="59"/>
      <c r="H873" s="74">
        <v>42702</v>
      </c>
      <c r="I873" s="75">
        <v>4739.3701171875</v>
      </c>
      <c r="J873" s="70">
        <v>10.0806837081909</v>
      </c>
      <c r="K873" s="76">
        <f t="shared" si="93"/>
        <v>164.06786013214565</v>
      </c>
      <c r="L873" s="59"/>
      <c r="M873" s="74">
        <v>42702</v>
      </c>
      <c r="N873" s="77">
        <f t="shared" si="95"/>
        <v>10101.799287020925</v>
      </c>
      <c r="O873" s="77">
        <f t="shared" si="96"/>
        <v>0</v>
      </c>
      <c r="P873" s="77">
        <f t="shared" si="94"/>
        <v>0</v>
      </c>
      <c r="Q873" s="61">
        <f t="shared" si="91"/>
        <v>10101.799287020925</v>
      </c>
      <c r="R873" s="61">
        <f t="shared" si="97"/>
        <v>-2185.5258182608095</v>
      </c>
      <c r="S873" s="62">
        <f t="shared" si="92"/>
        <v>4.6221367886011535</v>
      </c>
      <c r="T873" s="59"/>
      <c r="U873" s="59"/>
      <c r="V873" s="59"/>
    </row>
    <row r="874" spans="7:22" x14ac:dyDescent="0.4">
      <c r="G874" s="59"/>
      <c r="H874" s="74">
        <v>42709</v>
      </c>
      <c r="I874" s="75">
        <v>4895.89990234375</v>
      </c>
      <c r="J874" s="70">
        <v>10.7474660873413</v>
      </c>
      <c r="K874" s="76">
        <f t="shared" si="93"/>
        <v>164.16114913323764</v>
      </c>
      <c r="L874" s="59"/>
      <c r="M874" s="74">
        <v>42709</v>
      </c>
      <c r="N874" s="77">
        <f t="shared" si="95"/>
        <v>10435.436971563551</v>
      </c>
      <c r="O874" s="77">
        <f t="shared" si="96"/>
        <v>0</v>
      </c>
      <c r="P874" s="77">
        <f t="shared" si="94"/>
        <v>0</v>
      </c>
      <c r="Q874" s="61">
        <f t="shared" si="91"/>
        <v>10435.436971563551</v>
      </c>
      <c r="R874" s="61">
        <f t="shared" si="97"/>
        <v>-2188.0490342419262</v>
      </c>
      <c r="S874" s="62">
        <f t="shared" si="92"/>
        <v>4.7692884429251485</v>
      </c>
      <c r="T874" s="59"/>
      <c r="U874" s="59"/>
      <c r="V874" s="59"/>
    </row>
    <row r="875" spans="7:22" x14ac:dyDescent="0.4">
      <c r="G875" s="59"/>
      <c r="H875" s="74">
        <v>42716</v>
      </c>
      <c r="I875" s="75">
        <v>4914.85986328125</v>
      </c>
      <c r="J875" s="70">
        <v>10.83127784729</v>
      </c>
      <c r="K875" s="76">
        <f t="shared" si="93"/>
        <v>164.25449117846463</v>
      </c>
      <c r="L875" s="59"/>
      <c r="M875" s="74">
        <v>42716</v>
      </c>
      <c r="N875" s="77">
        <f t="shared" si="95"/>
        <v>10475.849455742788</v>
      </c>
      <c r="O875" s="77">
        <f t="shared" si="96"/>
        <v>0</v>
      </c>
      <c r="P875" s="77">
        <f t="shared" si="94"/>
        <v>0</v>
      </c>
      <c r="Q875" s="61">
        <f t="shared" si="91"/>
        <v>10475.849455742788</v>
      </c>
      <c r="R875" s="61">
        <f t="shared" si="97"/>
        <v>-2190.5751633063996</v>
      </c>
      <c r="S875" s="62">
        <f t="shared" si="92"/>
        <v>4.782236935404125</v>
      </c>
      <c r="T875" s="59"/>
      <c r="U875" s="59"/>
      <c r="V875" s="59"/>
    </row>
    <row r="876" spans="7:22" x14ac:dyDescent="0.4">
      <c r="G876" s="59"/>
      <c r="H876" s="74">
        <v>42723</v>
      </c>
      <c r="I876" s="75">
        <v>4940.02001953125</v>
      </c>
      <c r="J876" s="70">
        <v>10.921251296996999</v>
      </c>
      <c r="K876" s="76">
        <f t="shared" si="93"/>
        <v>164.34788629798754</v>
      </c>
      <c r="L876" s="59"/>
      <c r="M876" s="74">
        <v>42723</v>
      </c>
      <c r="N876" s="77">
        <f t="shared" si="95"/>
        <v>10529.47743629359</v>
      </c>
      <c r="O876" s="77">
        <f t="shared" si="96"/>
        <v>0</v>
      </c>
      <c r="P876" s="77">
        <f t="shared" si="94"/>
        <v>0</v>
      </c>
      <c r="Q876" s="61">
        <f t="shared" si="91"/>
        <v>10529.47743629359</v>
      </c>
      <c r="R876" s="61">
        <f t="shared" si="97"/>
        <v>-2193.1042088174204</v>
      </c>
      <c r="S876" s="62">
        <f t="shared" si="92"/>
        <v>4.8011751534467031</v>
      </c>
      <c r="T876" s="59"/>
      <c r="U876" s="59"/>
      <c r="V876" s="59"/>
    </row>
    <row r="877" spans="7:22" ht="17.5" thickBot="1" x14ac:dyDescent="0.45">
      <c r="G877" s="86" t="s">
        <v>46</v>
      </c>
      <c r="H877" s="82">
        <v>42730</v>
      </c>
      <c r="I877" s="83">
        <v>4863.6201171875</v>
      </c>
      <c r="J877" s="84">
        <v>10.621376037597599</v>
      </c>
      <c r="K877" s="85">
        <f t="shared" si="93"/>
        <v>164.44133452198443</v>
      </c>
      <c r="L877" s="86"/>
      <c r="M877" s="82">
        <v>42730</v>
      </c>
      <c r="N877" s="77">
        <f t="shared" si="95"/>
        <v>10366.633754550801</v>
      </c>
      <c r="O877" s="77">
        <f t="shared" si="96"/>
        <v>0</v>
      </c>
      <c r="P877" s="77">
        <f t="shared" si="94"/>
        <v>0</v>
      </c>
      <c r="Q877" s="87">
        <f t="shared" si="91"/>
        <v>10366.633754550801</v>
      </c>
      <c r="R877" s="61">
        <f t="shared" si="97"/>
        <v>-2195.6361741420606</v>
      </c>
      <c r="S877" s="88">
        <f t="shared" si="92"/>
        <v>4.7214715610164957</v>
      </c>
      <c r="T877" s="86"/>
      <c r="U877" s="86"/>
      <c r="V877" s="86"/>
    </row>
    <row r="878" spans="7:22" ht="17.5" thickTop="1" x14ac:dyDescent="0.4">
      <c r="G878" s="59"/>
      <c r="H878" s="74">
        <v>42737</v>
      </c>
      <c r="I878" s="75">
        <v>5007.080078125</v>
      </c>
      <c r="J878" s="70">
        <v>11.2343378067016</v>
      </c>
      <c r="K878" s="76">
        <f t="shared" si="93"/>
        <v>164.53483588065049</v>
      </c>
      <c r="L878" s="59"/>
      <c r="M878" s="74">
        <v>42737</v>
      </c>
      <c r="N878" s="77">
        <f t="shared" si="95"/>
        <v>10672.413572391761</v>
      </c>
      <c r="O878" s="77">
        <f t="shared" si="96"/>
        <v>0</v>
      </c>
      <c r="P878" s="77">
        <f t="shared" si="94"/>
        <v>0</v>
      </c>
      <c r="Q878" s="61">
        <f t="shared" si="91"/>
        <v>10672.413572391761</v>
      </c>
      <c r="R878" s="61">
        <f t="shared" si="97"/>
        <v>-2198.1710626512809</v>
      </c>
      <c r="S878" s="62">
        <f t="shared" si="92"/>
        <v>4.8551333213892089</v>
      </c>
      <c r="T878" s="59"/>
      <c r="U878" s="59"/>
      <c r="V878" s="59"/>
    </row>
    <row r="879" spans="7:22" x14ac:dyDescent="0.4">
      <c r="G879" s="59"/>
      <c r="H879" s="74">
        <v>42744</v>
      </c>
      <c r="I879" s="75">
        <v>5059.509765625</v>
      </c>
      <c r="J879" s="70">
        <v>11.458804130554199</v>
      </c>
      <c r="K879" s="76">
        <f t="shared" si="93"/>
        <v>164.62839040419811</v>
      </c>
      <c r="L879" s="59"/>
      <c r="M879" s="74">
        <v>42744</v>
      </c>
      <c r="N879" s="77">
        <f t="shared" si="95"/>
        <v>10784.165591480856</v>
      </c>
      <c r="O879" s="77">
        <f t="shared" si="96"/>
        <v>0</v>
      </c>
      <c r="P879" s="77">
        <f t="shared" si="94"/>
        <v>0</v>
      </c>
      <c r="Q879" s="61">
        <f t="shared" si="91"/>
        <v>10784.165591480856</v>
      </c>
      <c r="R879" s="61">
        <f t="shared" si="97"/>
        <v>-2200.7088777199328</v>
      </c>
      <c r="S879" s="62">
        <f t="shared" si="92"/>
        <v>4.9003144853279741</v>
      </c>
      <c r="T879" s="59"/>
      <c r="U879" s="59"/>
      <c r="V879" s="59"/>
    </row>
    <row r="880" spans="7:22" x14ac:dyDescent="0.4">
      <c r="G880" s="59"/>
      <c r="H880" s="74">
        <v>42751</v>
      </c>
      <c r="I880" s="75">
        <v>5063.2001953125</v>
      </c>
      <c r="J880" s="70">
        <v>11.4711351394653</v>
      </c>
      <c r="K880" s="76">
        <f t="shared" si="93"/>
        <v>164.72199812285683</v>
      </c>
      <c r="L880" s="59"/>
      <c r="M880" s="74">
        <v>42751</v>
      </c>
      <c r="N880" s="77">
        <f t="shared" si="95"/>
        <v>10792.031611450639</v>
      </c>
      <c r="O880" s="77">
        <f t="shared" si="96"/>
        <v>0</v>
      </c>
      <c r="P880" s="77">
        <f t="shared" si="94"/>
        <v>0</v>
      </c>
      <c r="Q880" s="61">
        <f t="shared" si="91"/>
        <v>10792.031611450639</v>
      </c>
      <c r="R880" s="61">
        <f t="shared" si="97"/>
        <v>-2203.2496227267648</v>
      </c>
      <c r="S880" s="62">
        <f t="shared" si="92"/>
        <v>4.8982337271862582</v>
      </c>
      <c r="T880" s="59"/>
      <c r="U880" s="59"/>
      <c r="V880" s="59"/>
    </row>
    <row r="881" spans="7:22" x14ac:dyDescent="0.4">
      <c r="G881" s="59"/>
      <c r="H881" s="74">
        <v>42758</v>
      </c>
      <c r="I881" s="75">
        <v>5168.06005859375</v>
      </c>
      <c r="J881" s="70">
        <v>11.941031455993601</v>
      </c>
      <c r="K881" s="76">
        <f t="shared" si="93"/>
        <v>164.81565906687342</v>
      </c>
      <c r="L881" s="59"/>
      <c r="M881" s="74">
        <v>42758</v>
      </c>
      <c r="N881" s="77">
        <f t="shared" si="95"/>
        <v>11015.536690382994</v>
      </c>
      <c r="O881" s="77">
        <f t="shared" si="96"/>
        <v>0</v>
      </c>
      <c r="P881" s="77">
        <f t="shared" si="94"/>
        <v>0</v>
      </c>
      <c r="Q881" s="61">
        <f t="shared" si="91"/>
        <v>11015.536690382994</v>
      </c>
      <c r="R881" s="61">
        <f t="shared" si="97"/>
        <v>-2205.7933010544257</v>
      </c>
      <c r="S881" s="62">
        <f t="shared" si="92"/>
        <v>4.9939115714592504</v>
      </c>
      <c r="T881" s="59"/>
      <c r="U881" s="59"/>
      <c r="V881" s="59"/>
    </row>
    <row r="882" spans="7:22" x14ac:dyDescent="0.4">
      <c r="G882" s="59"/>
      <c r="H882" s="74">
        <v>42765</v>
      </c>
      <c r="I882" s="75">
        <v>5161.60009765625</v>
      </c>
      <c r="J882" s="70">
        <v>11.912667274475</v>
      </c>
      <c r="K882" s="76">
        <f t="shared" si="93"/>
        <v>164.90937326651181</v>
      </c>
      <c r="L882" s="59"/>
      <c r="M882" s="74">
        <v>42765</v>
      </c>
      <c r="N882" s="77">
        <f t="shared" si="95"/>
        <v>11001.767512796301</v>
      </c>
      <c r="O882" s="77">
        <f t="shared" si="96"/>
        <v>0</v>
      </c>
      <c r="P882" s="77">
        <f t="shared" si="94"/>
        <v>0</v>
      </c>
      <c r="Q882" s="61">
        <f t="shared" si="91"/>
        <v>11001.767512796301</v>
      </c>
      <c r="R882" s="61">
        <f t="shared" si="97"/>
        <v>-2208.3399160894701</v>
      </c>
      <c r="S882" s="62">
        <f t="shared" si="92"/>
        <v>4.9819176081724947</v>
      </c>
      <c r="T882" s="59"/>
      <c r="U882" s="59"/>
      <c r="V882" s="59"/>
    </row>
    <row r="883" spans="7:22" x14ac:dyDescent="0.4">
      <c r="G883" s="59"/>
      <c r="H883" s="74">
        <v>42772</v>
      </c>
      <c r="I883" s="75">
        <v>5226.68994140625</v>
      </c>
      <c r="J883" s="70">
        <v>12.238264083862299</v>
      </c>
      <c r="K883" s="76">
        <f t="shared" si="93"/>
        <v>165.00314075205313</v>
      </c>
      <c r="L883" s="59"/>
      <c r="M883" s="74">
        <v>42772</v>
      </c>
      <c r="N883" s="77">
        <f t="shared" si="95"/>
        <v>11140.504205843656</v>
      </c>
      <c r="O883" s="77">
        <f t="shared" si="96"/>
        <v>0</v>
      </c>
      <c r="P883" s="77">
        <f t="shared" si="94"/>
        <v>0</v>
      </c>
      <c r="Q883" s="61">
        <f t="shared" si="91"/>
        <v>11140.504205843656</v>
      </c>
      <c r="R883" s="61">
        <f t="shared" si="97"/>
        <v>-2210.8894712223623</v>
      </c>
      <c r="S883" s="62">
        <f t="shared" si="92"/>
        <v>5.0389240850128365</v>
      </c>
      <c r="T883" s="59"/>
      <c r="U883" s="59"/>
      <c r="V883" s="59"/>
    </row>
    <row r="884" spans="7:22" x14ac:dyDescent="0.4">
      <c r="G884" s="59"/>
      <c r="H884" s="74">
        <v>42779</v>
      </c>
      <c r="I884" s="75">
        <v>5324.72021484375</v>
      </c>
      <c r="J884" s="70">
        <v>12.705693244934</v>
      </c>
      <c r="K884" s="76">
        <f t="shared" si="93"/>
        <v>165.09696155379578</v>
      </c>
      <c r="L884" s="59"/>
      <c r="M884" s="74">
        <v>42779</v>
      </c>
      <c r="N884" s="77">
        <f t="shared" si="95"/>
        <v>11349.452256287344</v>
      </c>
      <c r="O884" s="77">
        <f t="shared" si="96"/>
        <v>0</v>
      </c>
      <c r="P884" s="77">
        <f t="shared" si="94"/>
        <v>0</v>
      </c>
      <c r="Q884" s="61">
        <f t="shared" si="91"/>
        <v>11349.452256287344</v>
      </c>
      <c r="R884" s="61">
        <f t="shared" si="97"/>
        <v>-2213.4419698474803</v>
      </c>
      <c r="S884" s="62">
        <f t="shared" si="92"/>
        <v>5.1275129011262903</v>
      </c>
      <c r="T884" s="59"/>
      <c r="U884" s="59"/>
      <c r="V884" s="59"/>
    </row>
    <row r="885" spans="7:22" x14ac:dyDescent="0.4">
      <c r="G885" s="59"/>
      <c r="H885" s="74">
        <v>42786</v>
      </c>
      <c r="I885" s="75">
        <v>5343.31005859375</v>
      </c>
      <c r="J885" s="70">
        <v>12.7846250534057</v>
      </c>
      <c r="K885" s="76">
        <f t="shared" si="93"/>
        <v>165.19083570205535</v>
      </c>
      <c r="L885" s="59"/>
      <c r="M885" s="74">
        <v>42786</v>
      </c>
      <c r="N885" s="77">
        <f t="shared" si="95"/>
        <v>11389.075848810442</v>
      </c>
      <c r="O885" s="77">
        <f t="shared" si="96"/>
        <v>0</v>
      </c>
      <c r="P885" s="77">
        <f t="shared" si="94"/>
        <v>0</v>
      </c>
      <c r="Q885" s="61">
        <f t="shared" si="91"/>
        <v>11389.075848810442</v>
      </c>
      <c r="R885" s="61">
        <f t="shared" si="97"/>
        <v>-2215.9974153631219</v>
      </c>
      <c r="S885" s="62">
        <f t="shared" si="92"/>
        <v>5.1394806554610462</v>
      </c>
      <c r="T885" s="59"/>
      <c r="U885" s="59"/>
      <c r="V885" s="59"/>
    </row>
    <row r="886" spans="7:22" x14ac:dyDescent="0.4">
      <c r="G886" s="59"/>
      <c r="H886" s="74">
        <v>42793</v>
      </c>
      <c r="I886" s="75">
        <v>5373.47998046875</v>
      </c>
      <c r="J886" s="70">
        <v>12.9313907623291</v>
      </c>
      <c r="K886" s="76">
        <f t="shared" si="93"/>
        <v>165.28476322716466</v>
      </c>
      <c r="L886" s="59"/>
      <c r="M886" s="74">
        <v>42793</v>
      </c>
      <c r="N886" s="77">
        <f t="shared" si="95"/>
        <v>11453.381967081537</v>
      </c>
      <c r="O886" s="77">
        <f t="shared" si="96"/>
        <v>0</v>
      </c>
      <c r="P886" s="77">
        <f t="shared" si="94"/>
        <v>0</v>
      </c>
      <c r="Q886" s="61">
        <f t="shared" si="91"/>
        <v>11453.381967081537</v>
      </c>
      <c r="R886" s="61">
        <f t="shared" si="97"/>
        <v>-2218.5558111715077</v>
      </c>
      <c r="S886" s="62">
        <f t="shared" si="92"/>
        <v>5.1625394814988148</v>
      </c>
      <c r="T886" s="59"/>
      <c r="U886" s="59"/>
      <c r="V886" s="59"/>
    </row>
    <row r="887" spans="7:22" x14ac:dyDescent="0.4">
      <c r="G887" s="59"/>
      <c r="H887" s="74">
        <v>42800</v>
      </c>
      <c r="I887" s="75">
        <v>5385.89990234375</v>
      </c>
      <c r="J887" s="70">
        <v>12.999223709106399</v>
      </c>
      <c r="K887" s="76">
        <f t="shared" si="93"/>
        <v>165.37874415947383</v>
      </c>
      <c r="L887" s="59"/>
      <c r="M887" s="74">
        <v>42800</v>
      </c>
      <c r="N887" s="77">
        <f t="shared" si="95"/>
        <v>11479.854589991222</v>
      </c>
      <c r="O887" s="77">
        <f t="shared" si="96"/>
        <v>0</v>
      </c>
      <c r="P887" s="77">
        <f t="shared" si="94"/>
        <v>0</v>
      </c>
      <c r="Q887" s="61">
        <f t="shared" si="91"/>
        <v>11479.854589991222</v>
      </c>
      <c r="R887" s="61">
        <f t="shared" si="97"/>
        <v>-2221.1171606787866</v>
      </c>
      <c r="S887" s="62">
        <f t="shared" si="92"/>
        <v>5.1685047476211974</v>
      </c>
      <c r="T887" s="59"/>
      <c r="U887" s="59"/>
      <c r="V887" s="59"/>
    </row>
    <row r="888" spans="7:22" x14ac:dyDescent="0.4">
      <c r="G888" s="59"/>
      <c r="H888" s="74">
        <v>42807</v>
      </c>
      <c r="I888" s="75">
        <v>5408.759765625</v>
      </c>
      <c r="J888" s="70">
        <v>13.0978889465332</v>
      </c>
      <c r="K888" s="76">
        <f t="shared" si="93"/>
        <v>165.47277852935017</v>
      </c>
      <c r="L888" s="59"/>
      <c r="M888" s="74">
        <v>42807</v>
      </c>
      <c r="N888" s="77">
        <f t="shared" si="95"/>
        <v>11528.579577676499</v>
      </c>
      <c r="O888" s="77">
        <f t="shared" si="96"/>
        <v>0</v>
      </c>
      <c r="P888" s="77">
        <f t="shared" si="94"/>
        <v>0</v>
      </c>
      <c r="Q888" s="61">
        <f t="shared" si="91"/>
        <v>11528.579577676499</v>
      </c>
      <c r="R888" s="61">
        <f t="shared" si="97"/>
        <v>-2223.6814672950395</v>
      </c>
      <c r="S888" s="62">
        <f t="shared" si="92"/>
        <v>5.1844563833597306</v>
      </c>
      <c r="T888" s="59"/>
      <c r="U888" s="59"/>
      <c r="V888" s="59"/>
    </row>
    <row r="889" spans="7:22" x14ac:dyDescent="0.4">
      <c r="G889" s="59"/>
      <c r="H889" s="74">
        <v>42814</v>
      </c>
      <c r="I889" s="75">
        <v>5364</v>
      </c>
      <c r="J889" s="70">
        <v>12.8771257400512</v>
      </c>
      <c r="K889" s="76">
        <f t="shared" si="93"/>
        <v>165.56686636717828</v>
      </c>
      <c r="L889" s="59"/>
      <c r="M889" s="74">
        <v>42814</v>
      </c>
      <c r="N889" s="77">
        <f t="shared" si="95"/>
        <v>11433.175724991921</v>
      </c>
      <c r="O889" s="77">
        <f t="shared" si="96"/>
        <v>0</v>
      </c>
      <c r="P889" s="77">
        <f t="shared" si="94"/>
        <v>0</v>
      </c>
      <c r="Q889" s="61">
        <f t="shared" si="91"/>
        <v>11433.175724991921</v>
      </c>
      <c r="R889" s="61">
        <f t="shared" si="97"/>
        <v>-2226.2487344342844</v>
      </c>
      <c r="S889" s="62">
        <f t="shared" si="92"/>
        <v>5.1356236830819464</v>
      </c>
      <c r="T889" s="59"/>
      <c r="U889" s="59"/>
      <c r="V889" s="59"/>
    </row>
    <row r="890" spans="7:22" x14ac:dyDescent="0.4">
      <c r="G890" s="59"/>
      <c r="H890" s="74">
        <v>42821</v>
      </c>
      <c r="I890" s="75">
        <v>5436.22998046875</v>
      </c>
      <c r="J890" s="70">
        <v>13.2310571670532</v>
      </c>
      <c r="K890" s="76">
        <f t="shared" si="93"/>
        <v>165.66100770336004</v>
      </c>
      <c r="L890" s="59"/>
      <c r="M890" s="74">
        <v>42821</v>
      </c>
      <c r="N890" s="77">
        <f t="shared" si="95"/>
        <v>11587.131366176103</v>
      </c>
      <c r="O890" s="77">
        <f t="shared" si="96"/>
        <v>0</v>
      </c>
      <c r="P890" s="77">
        <f t="shared" si="94"/>
        <v>0</v>
      </c>
      <c r="Q890" s="61">
        <f t="shared" si="91"/>
        <v>11587.131366176103</v>
      </c>
      <c r="R890" s="61">
        <f t="shared" si="97"/>
        <v>-2228.8189655144806</v>
      </c>
      <c r="S890" s="62">
        <f t="shared" si="92"/>
        <v>5.1987763678695336</v>
      </c>
      <c r="T890" s="59"/>
      <c r="U890" s="59"/>
      <c r="V890" s="59"/>
    </row>
    <row r="891" spans="7:22" x14ac:dyDescent="0.4">
      <c r="G891" s="59"/>
      <c r="H891" s="74">
        <v>42828</v>
      </c>
      <c r="I891" s="75">
        <v>5418.3701171875</v>
      </c>
      <c r="J891" s="70">
        <v>13.145941734313899</v>
      </c>
      <c r="K891" s="76">
        <f t="shared" si="93"/>
        <v>165.75520256831464</v>
      </c>
      <c r="L891" s="59"/>
      <c r="M891" s="74">
        <v>42828</v>
      </c>
      <c r="N891" s="77">
        <f t="shared" si="95"/>
        <v>11549.063701127843</v>
      </c>
      <c r="O891" s="77">
        <f t="shared" si="96"/>
        <v>0</v>
      </c>
      <c r="P891" s="77">
        <f t="shared" si="94"/>
        <v>0</v>
      </c>
      <c r="Q891" s="61">
        <f t="shared" si="91"/>
        <v>11549.063701127843</v>
      </c>
      <c r="R891" s="61">
        <f t="shared" si="97"/>
        <v>-2231.3921639575342</v>
      </c>
      <c r="S891" s="62">
        <f t="shared" si="92"/>
        <v>5.1757211877291658</v>
      </c>
      <c r="T891" s="59"/>
      <c r="U891" s="59"/>
      <c r="V891" s="59"/>
    </row>
    <row r="892" spans="7:22" x14ac:dyDescent="0.4">
      <c r="G892" s="59"/>
      <c r="H892" s="74">
        <v>42835</v>
      </c>
      <c r="I892" s="75">
        <v>5353.58984375</v>
      </c>
      <c r="J892" s="70">
        <v>12.8276872634887</v>
      </c>
      <c r="K892" s="76">
        <f t="shared" si="93"/>
        <v>165.84945099247855</v>
      </c>
      <c r="L892" s="59"/>
      <c r="M892" s="74">
        <v>42835</v>
      </c>
      <c r="N892" s="77">
        <f t="shared" si="95"/>
        <v>11410.986846220318</v>
      </c>
      <c r="O892" s="77">
        <f t="shared" si="96"/>
        <v>0</v>
      </c>
      <c r="P892" s="77">
        <f t="shared" si="94"/>
        <v>0</v>
      </c>
      <c r="Q892" s="61">
        <f t="shared" si="91"/>
        <v>11410.986846220318</v>
      </c>
      <c r="R892" s="61">
        <f t="shared" si="97"/>
        <v>-2233.9683331893016</v>
      </c>
      <c r="S892" s="62">
        <f t="shared" si="92"/>
        <v>5.1079447621039202</v>
      </c>
      <c r="T892" s="59"/>
      <c r="U892" s="59"/>
      <c r="V892" s="59"/>
    </row>
    <row r="893" spans="7:22" x14ac:dyDescent="0.4">
      <c r="G893" s="59"/>
      <c r="H893" s="74">
        <v>42842</v>
      </c>
      <c r="I893" s="75">
        <v>5442.0498046875</v>
      </c>
      <c r="J893" s="70">
        <v>13.2483253479003</v>
      </c>
      <c r="K893" s="76">
        <f t="shared" si="93"/>
        <v>165.94375300630551</v>
      </c>
      <c r="L893" s="59"/>
      <c r="M893" s="74">
        <v>42842</v>
      </c>
      <c r="N893" s="77">
        <f t="shared" si="95"/>
        <v>11599.53611505409</v>
      </c>
      <c r="O893" s="77">
        <f t="shared" si="96"/>
        <v>0</v>
      </c>
      <c r="P893" s="77">
        <f t="shared" si="94"/>
        <v>0</v>
      </c>
      <c r="Q893" s="61">
        <f t="shared" si="91"/>
        <v>11599.53611505409</v>
      </c>
      <c r="R893" s="61">
        <f t="shared" si="97"/>
        <v>-2236.5474766395937</v>
      </c>
      <c r="S893" s="62">
        <f t="shared" si="92"/>
        <v>5.1863580971159893</v>
      </c>
      <c r="T893" s="59"/>
      <c r="U893" s="59"/>
      <c r="V893" s="59"/>
    </row>
    <row r="894" spans="7:22" x14ac:dyDescent="0.4">
      <c r="G894" s="59"/>
      <c r="H894" s="74">
        <v>42849</v>
      </c>
      <c r="I894" s="75">
        <v>5583.52978515625</v>
      </c>
      <c r="J894" s="70">
        <v>13.93541431427</v>
      </c>
      <c r="K894" s="76">
        <f t="shared" si="93"/>
        <v>166.03810864026664</v>
      </c>
      <c r="L894" s="59"/>
      <c r="M894" s="74">
        <v>42849</v>
      </c>
      <c r="N894" s="77">
        <f t="shared" si="95"/>
        <v>11901.09567476096</v>
      </c>
      <c r="O894" s="77">
        <f t="shared" si="96"/>
        <v>0</v>
      </c>
      <c r="P894" s="77">
        <f t="shared" si="94"/>
        <v>0</v>
      </c>
      <c r="Q894" s="61">
        <f t="shared" si="91"/>
        <v>11901.09567476096</v>
      </c>
      <c r="R894" s="61">
        <f t="shared" si="97"/>
        <v>-2239.1295977421823</v>
      </c>
      <c r="S894" s="62">
        <f t="shared" si="92"/>
        <v>5.315054424166151</v>
      </c>
      <c r="T894" s="59"/>
      <c r="U894" s="59"/>
      <c r="V894" s="59"/>
    </row>
    <row r="895" spans="7:22" x14ac:dyDescent="0.4">
      <c r="G895" s="59"/>
      <c r="H895" s="74">
        <v>42856</v>
      </c>
      <c r="I895" s="75">
        <v>5646.08984375</v>
      </c>
      <c r="J895" s="70">
        <v>14.247501373291</v>
      </c>
      <c r="K895" s="76">
        <f t="shared" si="93"/>
        <v>166.13251792485033</v>
      </c>
      <c r="L895" s="59"/>
      <c r="M895" s="74">
        <v>42856</v>
      </c>
      <c r="N895" s="77">
        <f t="shared" si="95"/>
        <v>12034.440220485816</v>
      </c>
      <c r="O895" s="77">
        <f t="shared" si="96"/>
        <v>0</v>
      </c>
      <c r="P895" s="77">
        <f t="shared" si="94"/>
        <v>0</v>
      </c>
      <c r="Q895" s="61">
        <f t="shared" si="91"/>
        <v>12034.440220485816</v>
      </c>
      <c r="R895" s="61">
        <f t="shared" si="97"/>
        <v>-2241.7146999348029</v>
      </c>
      <c r="S895" s="62">
        <f t="shared" si="92"/>
        <v>5.3684084869657234</v>
      </c>
      <c r="T895" s="59"/>
      <c r="U895" s="59"/>
      <c r="V895" s="59"/>
    </row>
    <row r="896" spans="7:22" x14ac:dyDescent="0.4">
      <c r="G896" s="59"/>
      <c r="H896" s="74">
        <v>42863</v>
      </c>
      <c r="I896" s="75">
        <v>5686.81005859375</v>
      </c>
      <c r="J896" s="70">
        <v>14.464606285095201</v>
      </c>
      <c r="K896" s="76">
        <f t="shared" si="93"/>
        <v>166.22698089056234</v>
      </c>
      <c r="L896" s="59"/>
      <c r="M896" s="74">
        <v>42863</v>
      </c>
      <c r="N896" s="77">
        <f t="shared" si="95"/>
        <v>12121.233913973514</v>
      </c>
      <c r="O896" s="77">
        <f t="shared" si="96"/>
        <v>0</v>
      </c>
      <c r="P896" s="77">
        <f t="shared" si="94"/>
        <v>0</v>
      </c>
      <c r="Q896" s="61">
        <f t="shared" si="91"/>
        <v>12121.233913973514</v>
      </c>
      <c r="R896" s="61">
        <f t="shared" si="97"/>
        <v>-2244.3027866591597</v>
      </c>
      <c r="S896" s="62">
        <f t="shared" si="92"/>
        <v>5.4008906400802665</v>
      </c>
      <c r="T896" s="59"/>
      <c r="U896" s="59"/>
      <c r="V896" s="59"/>
    </row>
    <row r="897" spans="1:22" x14ac:dyDescent="0.4">
      <c r="G897" s="59"/>
      <c r="H897" s="74">
        <v>42870</v>
      </c>
      <c r="I897" s="75">
        <v>5651.56005859375</v>
      </c>
      <c r="J897" s="70">
        <v>14.290676116943301</v>
      </c>
      <c r="K897" s="76">
        <f t="shared" si="93"/>
        <v>166.32149756792577</v>
      </c>
      <c r="L897" s="59"/>
      <c r="M897" s="74">
        <v>42870</v>
      </c>
      <c r="N897" s="77">
        <f t="shared" si="95"/>
        <v>12046.099789382544</v>
      </c>
      <c r="O897" s="77">
        <f t="shared" si="96"/>
        <v>0</v>
      </c>
      <c r="P897" s="77">
        <f t="shared" si="94"/>
        <v>0</v>
      </c>
      <c r="Q897" s="61">
        <f t="shared" si="91"/>
        <v>12046.099789382544</v>
      </c>
      <c r="R897" s="61">
        <f t="shared" si="97"/>
        <v>-2246.8938613609307</v>
      </c>
      <c r="S897" s="62">
        <f t="shared" si="92"/>
        <v>5.3612233299201284</v>
      </c>
      <c r="T897" s="59"/>
      <c r="U897" s="59"/>
      <c r="V897" s="59"/>
    </row>
    <row r="898" spans="1:22" x14ac:dyDescent="0.4">
      <c r="G898" s="59"/>
      <c r="H898" s="74">
        <v>42877</v>
      </c>
      <c r="I898" s="75">
        <v>5788.35986328125</v>
      </c>
      <c r="J898" s="70">
        <v>14.9876298904418</v>
      </c>
      <c r="K898" s="76">
        <f t="shared" si="93"/>
        <v>166.41606798748106</v>
      </c>
      <c r="L898" s="59"/>
      <c r="M898" s="74">
        <v>42877</v>
      </c>
      <c r="N898" s="77">
        <f t="shared" si="95"/>
        <v>12337.683720429664</v>
      </c>
      <c r="O898" s="77">
        <f t="shared" si="96"/>
        <v>0</v>
      </c>
      <c r="P898" s="77">
        <f t="shared" si="94"/>
        <v>0</v>
      </c>
      <c r="Q898" s="61">
        <f t="shared" ref="Q898:Q961" si="98">SUM(N898:P898)</f>
        <v>12337.683720429664</v>
      </c>
      <c r="R898" s="61">
        <f t="shared" si="97"/>
        <v>-2249.4879274897721</v>
      </c>
      <c r="S898" s="62">
        <f t="shared" ref="S898:S961" si="99">Q898/-R898</f>
        <v>5.4846632291987536</v>
      </c>
      <c r="T898" s="59"/>
      <c r="U898" s="59"/>
      <c r="V898" s="59"/>
    </row>
    <row r="899" spans="1:22" x14ac:dyDescent="0.4">
      <c r="G899" s="59"/>
      <c r="H899" s="74">
        <v>42884</v>
      </c>
      <c r="I899" s="75">
        <v>5881.4599609375</v>
      </c>
      <c r="J899" s="70">
        <v>15.456381797790501</v>
      </c>
      <c r="K899" s="76">
        <f t="shared" ref="K899:K962" si="100">K898*(1+Tbill_YTM)^(1/52)</f>
        <v>166.51069217978602</v>
      </c>
      <c r="L899" s="59"/>
      <c r="M899" s="74">
        <v>42884</v>
      </c>
      <c r="N899" s="77">
        <f t="shared" si="95"/>
        <v>12536.123276081755</v>
      </c>
      <c r="O899" s="77">
        <f t="shared" si="96"/>
        <v>0</v>
      </c>
      <c r="P899" s="77">
        <f t="shared" ref="P899:P962" si="101">IF(YEAR(M899)&lt;&gt;YEAR(M898), Q898*$C$7, P898)*(1+Tbill_YTM)^(1/52)</f>
        <v>0</v>
      </c>
      <c r="Q899" s="61">
        <f t="shared" si="98"/>
        <v>12536.123276081755</v>
      </c>
      <c r="R899" s="61">
        <f t="shared" si="97"/>
        <v>-2252.0849884993227</v>
      </c>
      <c r="S899" s="62">
        <f t="shared" si="99"/>
        <v>5.566452127739284</v>
      </c>
      <c r="T899" s="59"/>
      <c r="U899" s="59"/>
      <c r="V899" s="59"/>
    </row>
    <row r="900" spans="1:22" x14ac:dyDescent="0.4">
      <c r="G900" s="59"/>
      <c r="H900" s="74">
        <v>42891</v>
      </c>
      <c r="I900" s="75">
        <v>5741.93994140625</v>
      </c>
      <c r="J900" s="70">
        <v>14.707616806030201</v>
      </c>
      <c r="K900" s="76">
        <f t="shared" si="100"/>
        <v>166.60537017541586</v>
      </c>
      <c r="L900" s="59"/>
      <c r="M900" s="74">
        <v>42891</v>
      </c>
      <c r="N900" s="77">
        <f t="shared" ref="N900:N963" si="102">IF(YEAR(M900)&lt;&gt;YEAR(M899), Q899*$C$5, N899)*(I900/I899)</f>
        <v>12238.741303588264</v>
      </c>
      <c r="O900" s="77">
        <f t="shared" ref="O900:O963" si="103">IF(YEAR(M900)&lt;&gt;YEAR(M899), Q899*$C$6, O899)*(J900/J899)</f>
        <v>0</v>
      </c>
      <c r="P900" s="77">
        <f t="shared" si="101"/>
        <v>0</v>
      </c>
      <c r="Q900" s="61">
        <f t="shared" si="98"/>
        <v>12238.741303588264</v>
      </c>
      <c r="R900" s="61">
        <f t="shared" ref="R900:R963" si="104">R899*EXP($C$20/52)</f>
        <v>-2254.6850478472084</v>
      </c>
      <c r="S900" s="62">
        <f t="shared" si="99"/>
        <v>5.4281378746330509</v>
      </c>
      <c r="T900" s="59"/>
      <c r="U900" s="59"/>
      <c r="V900" s="59"/>
    </row>
    <row r="901" spans="1:22" x14ac:dyDescent="0.4">
      <c r="G901" s="59"/>
      <c r="H901" s="74">
        <v>42898</v>
      </c>
      <c r="I901" s="75">
        <v>5681.47998046875</v>
      </c>
      <c r="J901" s="70">
        <v>14.406629562377899</v>
      </c>
      <c r="K901" s="76">
        <f t="shared" si="100"/>
        <v>166.70010200496313</v>
      </c>
      <c r="L901" s="59"/>
      <c r="M901" s="74">
        <v>42898</v>
      </c>
      <c r="N901" s="77">
        <f t="shared" si="102"/>
        <v>12109.873041521787</v>
      </c>
      <c r="O901" s="77">
        <f t="shared" si="103"/>
        <v>0</v>
      </c>
      <c r="P901" s="77">
        <f t="shared" si="101"/>
        <v>0</v>
      </c>
      <c r="Q901" s="61">
        <f t="shared" si="98"/>
        <v>12109.873041521787</v>
      </c>
      <c r="R901" s="61">
        <f t="shared" si="104"/>
        <v>-2257.288108995047</v>
      </c>
      <c r="S901" s="62">
        <f t="shared" si="99"/>
        <v>5.3647883906645601</v>
      </c>
      <c r="T901" s="59"/>
      <c r="U901" s="59"/>
      <c r="V901" s="59"/>
    </row>
    <row r="902" spans="1:22" ht="17.5" customHeight="1" x14ac:dyDescent="0.4">
      <c r="A902" s="4"/>
      <c r="G902" s="59"/>
      <c r="H902" s="74">
        <v>42905</v>
      </c>
      <c r="I902" s="75">
        <v>5803.10986328125</v>
      </c>
      <c r="J902" s="70">
        <v>15.024639129638601</v>
      </c>
      <c r="K902" s="76">
        <f t="shared" si="100"/>
        <v>166.79488769903782</v>
      </c>
      <c r="L902" s="76"/>
      <c r="M902" s="74">
        <v>42905</v>
      </c>
      <c r="N902" s="77">
        <f t="shared" si="102"/>
        <v>12369.122822208865</v>
      </c>
      <c r="O902" s="77">
        <f t="shared" si="103"/>
        <v>0</v>
      </c>
      <c r="P902" s="77">
        <f t="shared" si="101"/>
        <v>0</v>
      </c>
      <c r="Q902" s="61">
        <f t="shared" si="98"/>
        <v>12369.122822208865</v>
      </c>
      <c r="R902" s="61">
        <f t="shared" si="104"/>
        <v>-2259.8941754084531</v>
      </c>
      <c r="S902" s="62">
        <f t="shared" si="99"/>
        <v>5.4733194840741914</v>
      </c>
      <c r="T902" s="59"/>
      <c r="U902" s="59"/>
      <c r="V902" s="59"/>
    </row>
    <row r="903" spans="1:22" ht="17.5" customHeight="1" x14ac:dyDescent="0.4">
      <c r="G903" s="59"/>
      <c r="H903" s="74">
        <v>42912</v>
      </c>
      <c r="I903" s="75">
        <v>5646.919921875</v>
      </c>
      <c r="J903" s="70">
        <v>14.226137161254799</v>
      </c>
      <c r="K903" s="76">
        <f t="shared" si="100"/>
        <v>166.8897272882673</v>
      </c>
      <c r="L903" s="59"/>
      <c r="M903" s="74">
        <v>42912</v>
      </c>
      <c r="N903" s="77">
        <f t="shared" si="102"/>
        <v>12036.209502564225</v>
      </c>
      <c r="O903" s="77">
        <f t="shared" si="103"/>
        <v>0</v>
      </c>
      <c r="P903" s="77">
        <f t="shared" si="101"/>
        <v>0</v>
      </c>
      <c r="Q903" s="61">
        <f t="shared" si="98"/>
        <v>12036.209502564225</v>
      </c>
      <c r="R903" s="61">
        <f t="shared" si="104"/>
        <v>-2262.5032505570416</v>
      </c>
      <c r="S903" s="62">
        <f t="shared" si="99"/>
        <v>5.319863960239986</v>
      </c>
      <c r="T903" s="59"/>
      <c r="U903" s="59"/>
      <c r="V903" s="59"/>
    </row>
    <row r="904" spans="1:22" x14ac:dyDescent="0.4">
      <c r="G904" s="59"/>
      <c r="H904" s="74">
        <v>42919</v>
      </c>
      <c r="I904" s="75">
        <v>5656.47021484375</v>
      </c>
      <c r="J904" s="70">
        <v>14.255743026733301</v>
      </c>
      <c r="K904" s="76">
        <f t="shared" si="100"/>
        <v>166.98462080329637</v>
      </c>
      <c r="L904" s="59"/>
      <c r="M904" s="74">
        <v>42919</v>
      </c>
      <c r="N904" s="77">
        <f t="shared" si="102"/>
        <v>12056.565613253426</v>
      </c>
      <c r="O904" s="77">
        <f t="shared" si="103"/>
        <v>0</v>
      </c>
      <c r="P904" s="77">
        <f t="shared" si="101"/>
        <v>0</v>
      </c>
      <c r="Q904" s="61">
        <f t="shared" si="98"/>
        <v>12056.565613253426</v>
      </c>
      <c r="R904" s="61">
        <f t="shared" si="104"/>
        <v>-2265.1153379144343</v>
      </c>
      <c r="S904" s="62">
        <f t="shared" si="99"/>
        <v>5.3227159833522206</v>
      </c>
      <c r="T904" s="59"/>
      <c r="U904" s="59"/>
      <c r="V904" s="59"/>
    </row>
    <row r="905" spans="1:22" x14ac:dyDescent="0.4">
      <c r="G905" s="59"/>
      <c r="H905" s="74">
        <v>42926</v>
      </c>
      <c r="I905" s="75">
        <v>5838.080078125</v>
      </c>
      <c r="J905" s="70">
        <v>15.172324180603001</v>
      </c>
      <c r="K905" s="76">
        <f t="shared" si="100"/>
        <v>167.07956827478722</v>
      </c>
      <c r="L905" s="59"/>
      <c r="M905" s="74">
        <v>42926</v>
      </c>
      <c r="N905" s="77">
        <f t="shared" si="102"/>
        <v>12443.660594663994</v>
      </c>
      <c r="O905" s="77">
        <f t="shared" si="103"/>
        <v>0</v>
      </c>
      <c r="P905" s="77">
        <f t="shared" si="101"/>
        <v>0</v>
      </c>
      <c r="Q905" s="61">
        <f t="shared" si="98"/>
        <v>12443.660594663994</v>
      </c>
      <c r="R905" s="61">
        <f t="shared" si="104"/>
        <v>-2267.7304409582621</v>
      </c>
      <c r="S905" s="62">
        <f t="shared" si="99"/>
        <v>5.4872750173101466</v>
      </c>
      <c r="T905" s="59"/>
      <c r="U905" s="59"/>
      <c r="V905" s="59"/>
    </row>
    <row r="906" spans="1:22" x14ac:dyDescent="0.4">
      <c r="G906" s="59"/>
      <c r="H906" s="74">
        <v>42933</v>
      </c>
      <c r="I906" s="75">
        <v>5921.52978515625</v>
      </c>
      <c r="J906" s="70">
        <v>15.590521812438899</v>
      </c>
      <c r="K906" s="76">
        <f t="shared" si="100"/>
        <v>167.17456973341953</v>
      </c>
      <c r="L906" s="59"/>
      <c r="M906" s="74">
        <v>42933</v>
      </c>
      <c r="N906" s="77">
        <f t="shared" si="102"/>
        <v>12621.53068502331</v>
      </c>
      <c r="O906" s="77">
        <f t="shared" si="103"/>
        <v>0</v>
      </c>
      <c r="P906" s="77">
        <f t="shared" si="101"/>
        <v>0</v>
      </c>
      <c r="Q906" s="61">
        <f t="shared" si="98"/>
        <v>12621.53068502331</v>
      </c>
      <c r="R906" s="61">
        <f t="shared" si="104"/>
        <v>-2270.3485631701719</v>
      </c>
      <c r="S906" s="62">
        <f t="shared" si="99"/>
        <v>5.5592920354922937</v>
      </c>
      <c r="T906" s="59"/>
      <c r="U906" s="59"/>
      <c r="V906" s="59"/>
    </row>
    <row r="907" spans="1:22" x14ac:dyDescent="0.4">
      <c r="G907" s="59"/>
      <c r="H907" s="74">
        <v>42940</v>
      </c>
      <c r="I907" s="75">
        <v>5908.919921875</v>
      </c>
      <c r="J907" s="70">
        <v>15.5313100814819</v>
      </c>
      <c r="K907" s="76">
        <f t="shared" si="100"/>
        <v>167.26962520989036</v>
      </c>
      <c r="L907" s="59"/>
      <c r="M907" s="74">
        <v>42940</v>
      </c>
      <c r="N907" s="77">
        <f t="shared" si="102"/>
        <v>12594.653208743919</v>
      </c>
      <c r="O907" s="77">
        <f t="shared" si="103"/>
        <v>0</v>
      </c>
      <c r="P907" s="77">
        <f t="shared" si="101"/>
        <v>0</v>
      </c>
      <c r="Q907" s="61">
        <f t="shared" si="98"/>
        <v>12594.653208743919</v>
      </c>
      <c r="R907" s="61">
        <f t="shared" si="104"/>
        <v>-2272.9697080358296</v>
      </c>
      <c r="S907" s="62">
        <f t="shared" si="99"/>
        <v>5.5410563388578975</v>
      </c>
      <c r="T907" s="59"/>
      <c r="U907" s="59"/>
      <c r="V907" s="59"/>
    </row>
    <row r="908" spans="1:22" x14ac:dyDescent="0.4">
      <c r="G908" s="59"/>
      <c r="H908" s="74">
        <v>42947</v>
      </c>
      <c r="I908" s="75">
        <v>5899.91015625</v>
      </c>
      <c r="J908" s="70">
        <v>15.479497909545801</v>
      </c>
      <c r="K908" s="76">
        <f t="shared" si="100"/>
        <v>167.36473473491429</v>
      </c>
      <c r="L908" s="59"/>
      <c r="M908" s="74">
        <v>42947</v>
      </c>
      <c r="N908" s="77">
        <f t="shared" si="102"/>
        <v>12575.449212914013</v>
      </c>
      <c r="O908" s="77">
        <f t="shared" si="103"/>
        <v>0</v>
      </c>
      <c r="P908" s="77">
        <f t="shared" si="101"/>
        <v>0</v>
      </c>
      <c r="Q908" s="61">
        <f t="shared" si="98"/>
        <v>12575.449212914013</v>
      </c>
      <c r="R908" s="61">
        <f t="shared" si="104"/>
        <v>-2275.5938790449254</v>
      </c>
      <c r="S908" s="62">
        <f t="shared" si="99"/>
        <v>5.5262273856141553</v>
      </c>
      <c r="T908" s="59"/>
      <c r="U908" s="59"/>
      <c r="V908" s="59"/>
    </row>
    <row r="909" spans="1:22" x14ac:dyDescent="0.4">
      <c r="E909" s="4"/>
      <c r="F909" s="4"/>
      <c r="G909" s="59"/>
      <c r="H909" s="74">
        <v>42954</v>
      </c>
      <c r="I909" s="75">
        <v>5831.52978515625</v>
      </c>
      <c r="J909" s="70">
        <v>15.1266822814941</v>
      </c>
      <c r="K909" s="76">
        <f t="shared" si="100"/>
        <v>167.45989833922332</v>
      </c>
      <c r="L909" s="59"/>
      <c r="M909" s="74">
        <v>42954</v>
      </c>
      <c r="N909" s="77">
        <f t="shared" si="102"/>
        <v>12429.698877557003</v>
      </c>
      <c r="O909" s="77">
        <f t="shared" si="103"/>
        <v>0</v>
      </c>
      <c r="P909" s="77">
        <f t="shared" si="101"/>
        <v>0</v>
      </c>
      <c r="Q909" s="61">
        <f t="shared" si="98"/>
        <v>12429.698877557003</v>
      </c>
      <c r="R909" s="61">
        <f t="shared" si="104"/>
        <v>-2278.2210796911786</v>
      </c>
      <c r="S909" s="62">
        <f t="shared" si="99"/>
        <v>5.4558791455137863</v>
      </c>
      <c r="T909" s="59"/>
      <c r="U909" s="59"/>
      <c r="V909" s="59"/>
    </row>
    <row r="910" spans="1:22" x14ac:dyDescent="0.4">
      <c r="B910" s="27"/>
      <c r="C910" s="4"/>
      <c r="D910" s="4"/>
      <c r="G910" s="59"/>
      <c r="H910" s="74">
        <v>42961</v>
      </c>
      <c r="I910" s="75">
        <v>5790.91015625</v>
      </c>
      <c r="J910" s="70">
        <v>14.9218997955322</v>
      </c>
      <c r="K910" s="76">
        <f t="shared" si="100"/>
        <v>167.55511605356693</v>
      </c>
      <c r="L910" s="59"/>
      <c r="M910" s="74">
        <v>42961</v>
      </c>
      <c r="N910" s="77">
        <f t="shared" si="102"/>
        <v>12343.119579427041</v>
      </c>
      <c r="O910" s="77">
        <f t="shared" si="103"/>
        <v>0</v>
      </c>
      <c r="P910" s="77">
        <f t="shared" si="101"/>
        <v>0</v>
      </c>
      <c r="Q910" s="61">
        <f t="shared" si="98"/>
        <v>12343.119579427041</v>
      </c>
      <c r="R910" s="61">
        <f t="shared" si="104"/>
        <v>-2280.8513134723416</v>
      </c>
      <c r="S910" s="62">
        <f t="shared" si="99"/>
        <v>5.4116283277738164</v>
      </c>
      <c r="T910" s="59"/>
      <c r="U910" s="59"/>
      <c r="V910" s="59"/>
    </row>
    <row r="911" spans="1:22" x14ac:dyDescent="0.4">
      <c r="G911" s="59"/>
      <c r="H911" s="74">
        <v>42968</v>
      </c>
      <c r="I911" s="75">
        <v>5822.52978515625</v>
      </c>
      <c r="J911" s="70">
        <v>15.084738731384199</v>
      </c>
      <c r="K911" s="76">
        <f t="shared" si="100"/>
        <v>167.6503879087121</v>
      </c>
      <c r="L911" s="59"/>
      <c r="M911" s="74">
        <v>42968</v>
      </c>
      <c r="N911" s="77">
        <f t="shared" si="102"/>
        <v>12410.515696810373</v>
      </c>
      <c r="O911" s="77">
        <f t="shared" si="103"/>
        <v>0</v>
      </c>
      <c r="P911" s="77">
        <f t="shared" si="101"/>
        <v>0</v>
      </c>
      <c r="Q911" s="61">
        <f t="shared" si="98"/>
        <v>12410.515696810373</v>
      </c>
      <c r="R911" s="61">
        <f t="shared" si="104"/>
        <v>-2283.4845838902056</v>
      </c>
      <c r="S911" s="62">
        <f t="shared" si="99"/>
        <v>5.4349023349513859</v>
      </c>
      <c r="T911" s="59"/>
      <c r="U911" s="59"/>
      <c r="V911" s="59"/>
    </row>
    <row r="912" spans="1:22" x14ac:dyDescent="0.4">
      <c r="G912" s="59"/>
      <c r="H912" s="74">
        <v>42975</v>
      </c>
      <c r="I912" s="75">
        <v>5987.89990234375</v>
      </c>
      <c r="J912" s="70">
        <v>15.9408712387084</v>
      </c>
      <c r="K912" s="76">
        <f t="shared" si="100"/>
        <v>167.74571393544329</v>
      </c>
      <c r="L912" s="59"/>
      <c r="M912" s="74">
        <v>42975</v>
      </c>
      <c r="N912" s="77">
        <f t="shared" si="102"/>
        <v>12762.996235488075</v>
      </c>
      <c r="O912" s="77">
        <f t="shared" si="103"/>
        <v>0</v>
      </c>
      <c r="P912" s="77">
        <f t="shared" si="101"/>
        <v>0</v>
      </c>
      <c r="Q912" s="61">
        <f t="shared" si="98"/>
        <v>12762.996235488075</v>
      </c>
      <c r="R912" s="61">
        <f t="shared" si="104"/>
        <v>-2286.1208944506047</v>
      </c>
      <c r="S912" s="62">
        <f t="shared" si="99"/>
        <v>5.5828177182008778</v>
      </c>
      <c r="T912" s="59"/>
      <c r="U912" s="59"/>
      <c r="V912" s="59"/>
    </row>
    <row r="913" spans="7:22" x14ac:dyDescent="0.4">
      <c r="G913" s="59"/>
      <c r="H913" s="74">
        <v>42982</v>
      </c>
      <c r="I913" s="75">
        <v>5913.3701171875</v>
      </c>
      <c r="J913" s="70">
        <v>15.5461111068725</v>
      </c>
      <c r="K913" s="76">
        <f t="shared" si="100"/>
        <v>167.84109416456249</v>
      </c>
      <c r="L913" s="59"/>
      <c r="M913" s="74">
        <v>42982</v>
      </c>
      <c r="N913" s="77">
        <f t="shared" si="102"/>
        <v>12604.138642192531</v>
      </c>
      <c r="O913" s="77">
        <f t="shared" si="103"/>
        <v>0</v>
      </c>
      <c r="P913" s="77">
        <f t="shared" si="101"/>
        <v>0</v>
      </c>
      <c r="Q913" s="61">
        <f t="shared" si="98"/>
        <v>12604.138642192531</v>
      </c>
      <c r="R913" s="61">
        <f t="shared" si="104"/>
        <v>-2288.7602486634196</v>
      </c>
      <c r="S913" s="62">
        <f t="shared" si="99"/>
        <v>5.5069720166422158</v>
      </c>
      <c r="T913" s="59"/>
      <c r="U913" s="59"/>
      <c r="V913" s="59"/>
    </row>
    <row r="914" spans="7:22" x14ac:dyDescent="0.4">
      <c r="G914" s="59"/>
      <c r="H914" s="74">
        <v>42989</v>
      </c>
      <c r="I914" s="75">
        <v>5988</v>
      </c>
      <c r="J914" s="70">
        <v>15.923599243164</v>
      </c>
      <c r="K914" s="76">
        <f t="shared" si="100"/>
        <v>167.93652862688916</v>
      </c>
      <c r="L914" s="59"/>
      <c r="M914" s="74">
        <v>42989</v>
      </c>
      <c r="N914" s="77">
        <f t="shared" si="102"/>
        <v>12763.20959009165</v>
      </c>
      <c r="O914" s="77">
        <f t="shared" si="103"/>
        <v>0</v>
      </c>
      <c r="P914" s="77">
        <f t="shared" si="101"/>
        <v>0</v>
      </c>
      <c r="Q914" s="61">
        <f t="shared" si="98"/>
        <v>12763.20959009165</v>
      </c>
      <c r="R914" s="61">
        <f t="shared" si="104"/>
        <v>-2291.4026500425844</v>
      </c>
      <c r="S914" s="62">
        <f t="shared" si="99"/>
        <v>5.5700422576776081</v>
      </c>
      <c r="T914" s="59"/>
      <c r="U914" s="59"/>
      <c r="V914" s="59"/>
    </row>
    <row r="915" spans="7:22" x14ac:dyDescent="0.4">
      <c r="G915" s="59"/>
      <c r="H915" s="74">
        <v>42996</v>
      </c>
      <c r="I915" s="75">
        <v>5932.31982421875</v>
      </c>
      <c r="J915" s="70">
        <v>15.6176633834838</v>
      </c>
      <c r="K915" s="76">
        <f t="shared" si="100"/>
        <v>168.0320173532603</v>
      </c>
      <c r="L915" s="59"/>
      <c r="M915" s="74">
        <v>42996</v>
      </c>
      <c r="N915" s="77">
        <f t="shared" si="102"/>
        <v>12644.529270534329</v>
      </c>
      <c r="O915" s="77">
        <f t="shared" si="103"/>
        <v>0</v>
      </c>
      <c r="P915" s="77">
        <f t="shared" si="101"/>
        <v>0</v>
      </c>
      <c r="Q915" s="61">
        <f t="shared" si="98"/>
        <v>12644.529270534329</v>
      </c>
      <c r="R915" s="61">
        <f t="shared" si="104"/>
        <v>-2294.0481021060891</v>
      </c>
      <c r="S915" s="62">
        <f t="shared" si="99"/>
        <v>5.5118849770088989</v>
      </c>
      <c r="T915" s="59"/>
      <c r="U915" s="59"/>
      <c r="V915" s="59"/>
    </row>
    <row r="916" spans="7:22" x14ac:dyDescent="0.4">
      <c r="G916" s="59"/>
      <c r="H916" s="74">
        <v>43003</v>
      </c>
      <c r="I916" s="75">
        <v>5979.2998046875</v>
      </c>
      <c r="J916" s="70">
        <v>15.844648361206</v>
      </c>
      <c r="K916" s="76">
        <f t="shared" si="100"/>
        <v>168.12756037453047</v>
      </c>
      <c r="L916" s="59"/>
      <c r="M916" s="74">
        <v>43003</v>
      </c>
      <c r="N916" s="77">
        <f t="shared" si="102"/>
        <v>12744.665432401576</v>
      </c>
      <c r="O916" s="77">
        <f t="shared" si="103"/>
        <v>0</v>
      </c>
      <c r="P916" s="77">
        <f t="shared" si="101"/>
        <v>0</v>
      </c>
      <c r="Q916" s="61">
        <f t="shared" si="98"/>
        <v>12744.665432401576</v>
      </c>
      <c r="R916" s="61">
        <f t="shared" si="104"/>
        <v>-2296.6966083759858</v>
      </c>
      <c r="S916" s="62">
        <f t="shared" si="99"/>
        <v>5.5491288600863307</v>
      </c>
      <c r="T916" s="59"/>
      <c r="U916" s="59"/>
      <c r="V916" s="59"/>
    </row>
    <row r="917" spans="7:22" x14ac:dyDescent="0.4">
      <c r="G917" s="59"/>
      <c r="H917" s="74">
        <v>43010</v>
      </c>
      <c r="I917" s="75">
        <v>6064.56982421875</v>
      </c>
      <c r="J917" s="70">
        <v>16.318359375</v>
      </c>
      <c r="K917" s="76">
        <f t="shared" si="100"/>
        <v>168.22315772157174</v>
      </c>
      <c r="L917" s="59"/>
      <c r="M917" s="74">
        <v>43010</v>
      </c>
      <c r="N917" s="77">
        <f t="shared" si="102"/>
        <v>12926.415454283433</v>
      </c>
      <c r="O917" s="77">
        <f t="shared" si="103"/>
        <v>0</v>
      </c>
      <c r="P917" s="77">
        <f t="shared" si="101"/>
        <v>0</v>
      </c>
      <c r="Q917" s="61">
        <f t="shared" si="98"/>
        <v>12926.415454283433</v>
      </c>
      <c r="R917" s="61">
        <f t="shared" si="104"/>
        <v>-2299.3481723783925</v>
      </c>
      <c r="S917" s="62">
        <f t="shared" si="99"/>
        <v>5.6217738616386432</v>
      </c>
      <c r="T917" s="59"/>
      <c r="U917" s="59"/>
      <c r="V917" s="59"/>
    </row>
    <row r="918" spans="7:22" x14ac:dyDescent="0.4">
      <c r="G918" s="59"/>
      <c r="H918" s="74">
        <v>43017</v>
      </c>
      <c r="I918" s="75">
        <v>6092.4501953125</v>
      </c>
      <c r="J918" s="70">
        <v>16.4663906097412</v>
      </c>
      <c r="K918" s="76">
        <f t="shared" si="100"/>
        <v>168.31880942527377</v>
      </c>
      <c r="L918" s="59"/>
      <c r="M918" s="74">
        <v>43017</v>
      </c>
      <c r="N918" s="77">
        <f t="shared" si="102"/>
        <v>12985.841476280606</v>
      </c>
      <c r="O918" s="77">
        <f t="shared" si="103"/>
        <v>0</v>
      </c>
      <c r="P918" s="77">
        <f t="shared" si="101"/>
        <v>0</v>
      </c>
      <c r="Q918" s="61">
        <f t="shared" si="98"/>
        <v>12985.841476280606</v>
      </c>
      <c r="R918" s="61">
        <f t="shared" si="104"/>
        <v>-2302.0027976434985</v>
      </c>
      <c r="S918" s="62">
        <f t="shared" si="99"/>
        <v>5.6411058620666665</v>
      </c>
      <c r="T918" s="59"/>
      <c r="U918" s="59"/>
      <c r="V918" s="59"/>
    </row>
    <row r="919" spans="7:22" x14ac:dyDescent="0.4">
      <c r="G919" s="59"/>
      <c r="H919" s="74">
        <v>43024</v>
      </c>
      <c r="I919" s="75">
        <v>6108.81982421875</v>
      </c>
      <c r="J919" s="70">
        <v>16.540412902831999</v>
      </c>
      <c r="K919" s="76">
        <f t="shared" si="100"/>
        <v>168.41451551654373</v>
      </c>
      <c r="L919" s="59"/>
      <c r="M919" s="74">
        <v>43024</v>
      </c>
      <c r="N919" s="77">
        <f t="shared" si="102"/>
        <v>13020.732759621034</v>
      </c>
      <c r="O919" s="77">
        <f t="shared" si="103"/>
        <v>0</v>
      </c>
      <c r="P919" s="77">
        <f t="shared" si="101"/>
        <v>0</v>
      </c>
      <c r="Q919" s="61">
        <f t="shared" si="98"/>
        <v>13020.732759621034</v>
      </c>
      <c r="R919" s="61">
        <f t="shared" si="104"/>
        <v>-2304.6604877055688</v>
      </c>
      <c r="S919" s="62">
        <f t="shared" si="99"/>
        <v>5.6497400936412872</v>
      </c>
      <c r="T919" s="59"/>
      <c r="U919" s="59"/>
      <c r="V919" s="59"/>
    </row>
    <row r="920" spans="7:22" x14ac:dyDescent="0.4">
      <c r="G920" s="59"/>
      <c r="H920" s="74">
        <v>43031</v>
      </c>
      <c r="I920" s="75">
        <v>6213.47021484375</v>
      </c>
      <c r="J920" s="70">
        <v>17.073335647583001</v>
      </c>
      <c r="K920" s="76">
        <f t="shared" si="100"/>
        <v>168.51027602630643</v>
      </c>
      <c r="L920" s="59"/>
      <c r="M920" s="74">
        <v>43031</v>
      </c>
      <c r="N920" s="77">
        <f t="shared" si="102"/>
        <v>13243.791355017132</v>
      </c>
      <c r="O920" s="77">
        <f t="shared" si="103"/>
        <v>0</v>
      </c>
      <c r="P920" s="77">
        <f t="shared" si="101"/>
        <v>0</v>
      </c>
      <c r="Q920" s="61">
        <f t="shared" si="98"/>
        <v>13243.791355017132</v>
      </c>
      <c r="R920" s="61">
        <f t="shared" si="104"/>
        <v>-2307.3212461029484</v>
      </c>
      <c r="S920" s="62">
        <f t="shared" si="99"/>
        <v>5.739899191491352</v>
      </c>
      <c r="T920" s="59"/>
      <c r="U920" s="59"/>
      <c r="V920" s="59"/>
    </row>
    <row r="921" spans="7:22" x14ac:dyDescent="0.4">
      <c r="G921" s="59"/>
      <c r="H921" s="74">
        <v>43038</v>
      </c>
      <c r="I921" s="75">
        <v>6295.580078125</v>
      </c>
      <c r="J921" s="70">
        <v>17.529779434204102</v>
      </c>
      <c r="K921" s="76">
        <f t="shared" si="100"/>
        <v>168.60609098550421</v>
      </c>
      <c r="L921" s="59"/>
      <c r="M921" s="74">
        <v>43038</v>
      </c>
      <c r="N921" s="77">
        <f t="shared" si="102"/>
        <v>13418.805615951062</v>
      </c>
      <c r="O921" s="77">
        <f t="shared" si="103"/>
        <v>0</v>
      </c>
      <c r="P921" s="77">
        <f t="shared" si="101"/>
        <v>0</v>
      </c>
      <c r="Q921" s="61">
        <f t="shared" si="98"/>
        <v>13418.805615951062</v>
      </c>
      <c r="R921" s="61">
        <f t="shared" si="104"/>
        <v>-2309.9850763780673</v>
      </c>
      <c r="S921" s="62">
        <f t="shared" si="99"/>
        <v>5.809044289147975</v>
      </c>
      <c r="T921" s="59"/>
      <c r="U921" s="59"/>
      <c r="V921" s="59"/>
    </row>
    <row r="922" spans="7:22" x14ac:dyDescent="0.4">
      <c r="G922" s="59"/>
      <c r="H922" s="74">
        <v>43045</v>
      </c>
      <c r="I922" s="75">
        <v>6309.06982421875</v>
      </c>
      <c r="J922" s="70">
        <v>17.625997543334901</v>
      </c>
      <c r="K922" s="76">
        <f t="shared" si="100"/>
        <v>168.70196042509704</v>
      </c>
      <c r="L922" s="59"/>
      <c r="M922" s="74">
        <v>43045</v>
      </c>
      <c r="N922" s="77">
        <f t="shared" si="102"/>
        <v>13447.558531233568</v>
      </c>
      <c r="O922" s="77">
        <f t="shared" si="103"/>
        <v>0</v>
      </c>
      <c r="P922" s="77">
        <f t="shared" si="101"/>
        <v>0</v>
      </c>
      <c r="Q922" s="61">
        <f t="shared" si="98"/>
        <v>13447.558531233568</v>
      </c>
      <c r="R922" s="61">
        <f t="shared" si="104"/>
        <v>-2312.6519820774456</v>
      </c>
      <c r="S922" s="62">
        <f t="shared" si="99"/>
        <v>5.8147782871998244</v>
      </c>
      <c r="T922" s="59"/>
      <c r="U922" s="59"/>
      <c r="V922" s="59"/>
    </row>
    <row r="923" spans="7:22" x14ac:dyDescent="0.4">
      <c r="G923" s="59"/>
      <c r="H923" s="74">
        <v>43052</v>
      </c>
      <c r="I923" s="75">
        <v>6314.509765625</v>
      </c>
      <c r="J923" s="70">
        <v>17.675346374511701</v>
      </c>
      <c r="K923" s="76">
        <f t="shared" si="100"/>
        <v>168.79788437606246</v>
      </c>
      <c r="L923" s="59"/>
      <c r="M923" s="74">
        <v>43052</v>
      </c>
      <c r="N923" s="77">
        <f t="shared" si="102"/>
        <v>13459.153573372143</v>
      </c>
      <c r="O923" s="77">
        <f t="shared" si="103"/>
        <v>0</v>
      </c>
      <c r="P923" s="77">
        <f t="shared" si="101"/>
        <v>0</v>
      </c>
      <c r="Q923" s="61">
        <f t="shared" si="98"/>
        <v>13459.153573372143</v>
      </c>
      <c r="R923" s="61">
        <f t="shared" si="104"/>
        <v>-2315.3219667516978</v>
      </c>
      <c r="S923" s="62">
        <f t="shared" si="99"/>
        <v>5.8130807579452055</v>
      </c>
      <c r="T923" s="59"/>
      <c r="U923" s="59"/>
      <c r="V923" s="59"/>
    </row>
    <row r="924" spans="7:22" x14ac:dyDescent="0.4">
      <c r="G924" s="59"/>
      <c r="H924" s="74">
        <v>43059</v>
      </c>
      <c r="I924" s="75">
        <v>6409.2900390625</v>
      </c>
      <c r="J924" s="70">
        <v>18.203334808349599</v>
      </c>
      <c r="K924" s="76">
        <f t="shared" si="100"/>
        <v>168.89386286939563</v>
      </c>
      <c r="L924" s="59"/>
      <c r="M924" s="74">
        <v>43059</v>
      </c>
      <c r="N924" s="77">
        <f t="shared" si="102"/>
        <v>13661.174364101771</v>
      </c>
      <c r="O924" s="77">
        <f t="shared" si="103"/>
        <v>0</v>
      </c>
      <c r="P924" s="77">
        <f t="shared" si="101"/>
        <v>0</v>
      </c>
      <c r="Q924" s="61">
        <f t="shared" si="98"/>
        <v>13661.174364101771</v>
      </c>
      <c r="R924" s="61">
        <f t="shared" si="104"/>
        <v>-2317.995033955538</v>
      </c>
      <c r="S924" s="62">
        <f t="shared" si="99"/>
        <v>5.8935304709387957</v>
      </c>
      <c r="T924" s="59"/>
      <c r="U924" s="59"/>
      <c r="V924" s="59"/>
    </row>
    <row r="925" spans="7:22" x14ac:dyDescent="0.4">
      <c r="G925" s="59"/>
      <c r="H925" s="74">
        <v>43066</v>
      </c>
      <c r="I925" s="75">
        <v>6337.8701171875</v>
      </c>
      <c r="J925" s="70">
        <v>17.778968811035099</v>
      </c>
      <c r="K925" s="76">
        <f t="shared" si="100"/>
        <v>168.98989593610938</v>
      </c>
      <c r="L925" s="59"/>
      <c r="M925" s="74">
        <v>43066</v>
      </c>
      <c r="N925" s="77">
        <f t="shared" si="102"/>
        <v>13508.945334075284</v>
      </c>
      <c r="O925" s="77">
        <f t="shared" si="103"/>
        <v>0</v>
      </c>
      <c r="P925" s="77">
        <f t="shared" si="101"/>
        <v>0</v>
      </c>
      <c r="Q925" s="61">
        <f t="shared" si="98"/>
        <v>13508.945334075284</v>
      </c>
      <c r="R925" s="61">
        <f t="shared" si="104"/>
        <v>-2320.6711872477836</v>
      </c>
      <c r="S925" s="62">
        <f t="shared" si="99"/>
        <v>5.8211371814790844</v>
      </c>
      <c r="T925" s="59"/>
      <c r="U925" s="59"/>
      <c r="V925" s="59"/>
    </row>
    <row r="926" spans="7:22" ht="17.5" customHeight="1" x14ac:dyDescent="0.4">
      <c r="G926" s="59"/>
      <c r="H926" s="74">
        <v>43073</v>
      </c>
      <c r="I926" s="75">
        <v>6344.56982421875</v>
      </c>
      <c r="J926" s="70">
        <v>17.8110446929931</v>
      </c>
      <c r="K926" s="76">
        <f t="shared" si="100"/>
        <v>169.08598360723411</v>
      </c>
      <c r="L926" s="59"/>
      <c r="M926" s="74">
        <v>43073</v>
      </c>
      <c r="N926" s="77">
        <f t="shared" si="102"/>
        <v>13523.225521956389</v>
      </c>
      <c r="O926" s="77">
        <f t="shared" si="103"/>
        <v>0</v>
      </c>
      <c r="P926" s="77">
        <f t="shared" si="101"/>
        <v>0</v>
      </c>
      <c r="Q926" s="61">
        <f t="shared" si="98"/>
        <v>13523.225521956389</v>
      </c>
      <c r="R926" s="61">
        <f t="shared" si="104"/>
        <v>-2323.3504301913608</v>
      </c>
      <c r="S926" s="62">
        <f t="shared" si="99"/>
        <v>5.8205707353593485</v>
      </c>
      <c r="T926" s="59"/>
      <c r="U926" s="59"/>
      <c r="V926" s="59"/>
    </row>
    <row r="927" spans="7:22" ht="17.5" customHeight="1" x14ac:dyDescent="0.4">
      <c r="G927" s="59"/>
      <c r="H927" s="74">
        <v>43080</v>
      </c>
      <c r="I927" s="75">
        <v>6466.31982421875</v>
      </c>
      <c r="J927" s="70">
        <v>18.467330932617099</v>
      </c>
      <c r="K927" s="76">
        <f t="shared" si="100"/>
        <v>169.18212591381791</v>
      </c>
      <c r="L927" s="59"/>
      <c r="M927" s="74">
        <v>43080</v>
      </c>
      <c r="N927" s="77">
        <f t="shared" si="102"/>
        <v>13782.731328167754</v>
      </c>
      <c r="O927" s="77">
        <f t="shared" si="103"/>
        <v>0</v>
      </c>
      <c r="P927" s="77">
        <f t="shared" si="101"/>
        <v>0</v>
      </c>
      <c r="Q927" s="61">
        <f t="shared" si="98"/>
        <v>13782.731328167754</v>
      </c>
      <c r="R927" s="61">
        <f t="shared" si="104"/>
        <v>-2326.0327663533094</v>
      </c>
      <c r="S927" s="62">
        <f t="shared" si="99"/>
        <v>5.9254244082622893</v>
      </c>
      <c r="T927" s="59"/>
      <c r="U927" s="59"/>
      <c r="V927" s="59"/>
    </row>
    <row r="928" spans="7:22" ht="17.5" customHeight="1" x14ac:dyDescent="0.4">
      <c r="G928" s="59"/>
      <c r="H928" s="74">
        <v>43087</v>
      </c>
      <c r="I928" s="75">
        <v>6465.169921875</v>
      </c>
      <c r="J928" s="70">
        <v>18.484600067138601</v>
      </c>
      <c r="K928" s="76">
        <f t="shared" si="100"/>
        <v>169.27832288692653</v>
      </c>
      <c r="L928" s="59"/>
      <c r="M928" s="74">
        <v>43087</v>
      </c>
      <c r="N928" s="77">
        <f t="shared" si="102"/>
        <v>13780.280352112073</v>
      </c>
      <c r="O928" s="77">
        <f t="shared" si="103"/>
        <v>0</v>
      </c>
      <c r="P928" s="77">
        <f t="shared" si="101"/>
        <v>0</v>
      </c>
      <c r="Q928" s="61">
        <f t="shared" si="98"/>
        <v>13780.280352112073</v>
      </c>
      <c r="R928" s="61">
        <f t="shared" si="104"/>
        <v>-2328.7181993047875</v>
      </c>
      <c r="S928" s="62">
        <f t="shared" si="99"/>
        <v>5.9175388229567751</v>
      </c>
      <c r="T928" s="59"/>
      <c r="U928" s="59"/>
      <c r="V928" s="59"/>
    </row>
    <row r="929" spans="7:22" ht="17.5" thickBot="1" x14ac:dyDescent="0.45">
      <c r="G929" s="86" t="s">
        <v>46</v>
      </c>
      <c r="H929" s="82">
        <v>43094</v>
      </c>
      <c r="I929" s="83">
        <v>6396.419921875</v>
      </c>
      <c r="J929" s="84">
        <v>18.092308044433501</v>
      </c>
      <c r="K929" s="85">
        <f t="shared" si="100"/>
        <v>169.37457455764331</v>
      </c>
      <c r="L929" s="86"/>
      <c r="M929" s="82">
        <v>43094</v>
      </c>
      <c r="N929" s="77">
        <f t="shared" si="102"/>
        <v>13633.742165853087</v>
      </c>
      <c r="O929" s="77">
        <f t="shared" si="103"/>
        <v>0</v>
      </c>
      <c r="P929" s="77">
        <f t="shared" si="101"/>
        <v>0</v>
      </c>
      <c r="Q929" s="87">
        <f t="shared" si="98"/>
        <v>13633.742165853087</v>
      </c>
      <c r="R929" s="61">
        <f t="shared" si="104"/>
        <v>-2331.4067326210761</v>
      </c>
      <c r="S929" s="88">
        <f t="shared" si="99"/>
        <v>5.8478608537453258</v>
      </c>
      <c r="T929" s="86"/>
      <c r="U929" s="86"/>
      <c r="V929" s="86"/>
    </row>
    <row r="930" spans="7:22" ht="17.5" thickTop="1" x14ac:dyDescent="0.4">
      <c r="G930" s="59"/>
      <c r="H930" s="74">
        <v>43101</v>
      </c>
      <c r="I930" s="75">
        <v>6653.2900390625</v>
      </c>
      <c r="J930" s="70">
        <v>19.533180236816399</v>
      </c>
      <c r="K930" s="76">
        <f t="shared" si="100"/>
        <v>169.47088095706937</v>
      </c>
      <c r="L930" s="59"/>
      <c r="M930" s="74">
        <v>43101</v>
      </c>
      <c r="N930" s="77">
        <f t="shared" si="102"/>
        <v>14181.251708788202</v>
      </c>
      <c r="O930" s="77">
        <f t="shared" si="103"/>
        <v>0</v>
      </c>
      <c r="P930" s="77">
        <f t="shared" si="101"/>
        <v>0</v>
      </c>
      <c r="Q930" s="61">
        <f t="shared" si="98"/>
        <v>14181.251708788202</v>
      </c>
      <c r="R930" s="61">
        <f t="shared" si="104"/>
        <v>-2334.0983698815839</v>
      </c>
      <c r="S930" s="62">
        <f t="shared" si="99"/>
        <v>6.0756872511365758</v>
      </c>
      <c r="T930" s="59"/>
      <c r="U930" s="59"/>
      <c r="V930" s="59"/>
    </row>
    <row r="931" spans="7:22" x14ac:dyDescent="0.4">
      <c r="G931" s="59"/>
      <c r="H931" s="74">
        <v>43108</v>
      </c>
      <c r="I931" s="75">
        <v>6758.5400390625</v>
      </c>
      <c r="J931" s="70">
        <v>20.140117645263601</v>
      </c>
      <c r="K931" s="76">
        <f t="shared" si="100"/>
        <v>169.5672421163234</v>
      </c>
      <c r="L931" s="59"/>
      <c r="M931" s="74">
        <v>43108</v>
      </c>
      <c r="N931" s="77">
        <f t="shared" si="102"/>
        <v>14405.588350297412</v>
      </c>
      <c r="O931" s="77">
        <f t="shared" si="103"/>
        <v>0</v>
      </c>
      <c r="P931" s="77">
        <f t="shared" si="101"/>
        <v>0</v>
      </c>
      <c r="Q931" s="61">
        <f t="shared" si="98"/>
        <v>14405.588350297412</v>
      </c>
      <c r="R931" s="61">
        <f t="shared" si="104"/>
        <v>-2336.793114669852</v>
      </c>
      <c r="S931" s="62">
        <f t="shared" si="99"/>
        <v>6.1646828124674053</v>
      </c>
      <c r="T931" s="59"/>
      <c r="U931" s="59"/>
      <c r="V931" s="59"/>
    </row>
    <row r="932" spans="7:22" x14ac:dyDescent="0.4">
      <c r="G932" s="59"/>
      <c r="H932" s="74">
        <v>43115</v>
      </c>
      <c r="I932" s="75">
        <v>6834.330078125</v>
      </c>
      <c r="J932" s="70">
        <v>20.596565246581999</v>
      </c>
      <c r="K932" s="76">
        <f t="shared" si="100"/>
        <v>169.6636580665419</v>
      </c>
      <c r="L932" s="59"/>
      <c r="M932" s="74">
        <v>43115</v>
      </c>
      <c r="N932" s="77">
        <f t="shared" si="102"/>
        <v>14567.132130089651</v>
      </c>
      <c r="O932" s="77">
        <f t="shared" si="103"/>
        <v>0</v>
      </c>
      <c r="P932" s="77">
        <f t="shared" si="101"/>
        <v>0</v>
      </c>
      <c r="Q932" s="61">
        <f t="shared" si="98"/>
        <v>14567.132130089651</v>
      </c>
      <c r="R932" s="61">
        <f t="shared" si="104"/>
        <v>-2339.490970573559</v>
      </c>
      <c r="S932" s="62">
        <f t="shared" si="99"/>
        <v>6.2266246432737091</v>
      </c>
      <c r="T932" s="59"/>
      <c r="U932" s="59"/>
      <c r="V932" s="59"/>
    </row>
    <row r="933" spans="7:22" x14ac:dyDescent="0.4">
      <c r="G933" s="59"/>
      <c r="H933" s="74">
        <v>43122</v>
      </c>
      <c r="I933" s="75">
        <v>7022.97021484375</v>
      </c>
      <c r="J933" s="70">
        <v>21.704359054565401</v>
      </c>
      <c r="K933" s="76">
        <f t="shared" si="100"/>
        <v>169.76012883887898</v>
      </c>
      <c r="L933" s="59"/>
      <c r="M933" s="74">
        <v>43122</v>
      </c>
      <c r="N933" s="77">
        <f t="shared" si="102"/>
        <v>14969.211889950197</v>
      </c>
      <c r="O933" s="77">
        <f t="shared" si="103"/>
        <v>0</v>
      </c>
      <c r="P933" s="77">
        <f t="shared" si="101"/>
        <v>0</v>
      </c>
      <c r="Q933" s="61">
        <f t="shared" si="98"/>
        <v>14969.211889950197</v>
      </c>
      <c r="R933" s="61">
        <f t="shared" si="104"/>
        <v>-2342.1919411845247</v>
      </c>
      <c r="S933" s="62">
        <f t="shared" si="99"/>
        <v>6.3911123707392514</v>
      </c>
      <c r="T933" s="59"/>
      <c r="U933" s="59"/>
      <c r="V933" s="59"/>
    </row>
    <row r="934" spans="7:22" x14ac:dyDescent="0.4">
      <c r="G934" s="59"/>
      <c r="H934" s="74">
        <v>43129</v>
      </c>
      <c r="I934" s="75">
        <v>6760.2900390625</v>
      </c>
      <c r="J934" s="70">
        <v>20.117916107177699</v>
      </c>
      <c r="K934" s="76">
        <f t="shared" si="100"/>
        <v>169.85665446450651</v>
      </c>
      <c r="L934" s="59"/>
      <c r="M934" s="74">
        <v>43129</v>
      </c>
      <c r="N934" s="77">
        <f t="shared" si="102"/>
        <v>14409.318413220368</v>
      </c>
      <c r="O934" s="77">
        <f t="shared" si="103"/>
        <v>0</v>
      </c>
      <c r="P934" s="77">
        <f t="shared" si="101"/>
        <v>0</v>
      </c>
      <c r="Q934" s="61">
        <f t="shared" si="98"/>
        <v>14409.318413220368</v>
      </c>
      <c r="R934" s="61">
        <f t="shared" si="104"/>
        <v>-2344.8960300987169</v>
      </c>
      <c r="S934" s="62">
        <f t="shared" si="99"/>
        <v>6.1449711323080516</v>
      </c>
      <c r="T934" s="59"/>
      <c r="U934" s="59"/>
      <c r="V934" s="59"/>
    </row>
    <row r="935" spans="7:22" x14ac:dyDescent="0.4">
      <c r="G935" s="59"/>
      <c r="H935" s="74">
        <v>43136</v>
      </c>
      <c r="I935" s="75">
        <v>6412.68017578125</v>
      </c>
      <c r="J935" s="70">
        <v>17.996088027954102</v>
      </c>
      <c r="K935" s="76">
        <f t="shared" si="100"/>
        <v>169.95323497461408</v>
      </c>
      <c r="L935" s="59"/>
      <c r="M935" s="74">
        <v>43136</v>
      </c>
      <c r="N935" s="77">
        <f t="shared" si="102"/>
        <v>13668.400320260831</v>
      </c>
      <c r="O935" s="77">
        <f t="shared" si="103"/>
        <v>0</v>
      </c>
      <c r="P935" s="77">
        <f t="shared" si="101"/>
        <v>0</v>
      </c>
      <c r="Q935" s="61">
        <f t="shared" si="98"/>
        <v>13668.400320260831</v>
      </c>
      <c r="R935" s="61">
        <f t="shared" si="104"/>
        <v>-2347.603240916254</v>
      </c>
      <c r="S935" s="62">
        <f t="shared" si="99"/>
        <v>5.8222786891903189</v>
      </c>
      <c r="T935" s="59"/>
      <c r="U935" s="59"/>
      <c r="V935" s="59"/>
    </row>
    <row r="936" spans="7:22" x14ac:dyDescent="0.4">
      <c r="G936" s="59"/>
      <c r="H936" s="74">
        <v>43143</v>
      </c>
      <c r="I936" s="75">
        <v>6770.66015625</v>
      </c>
      <c r="J936" s="70">
        <v>20.090776443481399</v>
      </c>
      <c r="K936" s="76">
        <f t="shared" si="100"/>
        <v>170.04987040040902</v>
      </c>
      <c r="L936" s="59"/>
      <c r="M936" s="74">
        <v>43143</v>
      </c>
      <c r="N936" s="77">
        <f t="shared" si="102"/>
        <v>14431.421950150538</v>
      </c>
      <c r="O936" s="77">
        <f t="shared" si="103"/>
        <v>0</v>
      </c>
      <c r="P936" s="77">
        <f t="shared" si="101"/>
        <v>0</v>
      </c>
      <c r="Q936" s="61">
        <f t="shared" si="98"/>
        <v>14431.421950150538</v>
      </c>
      <c r="R936" s="61">
        <f t="shared" si="104"/>
        <v>-2350.3135772414112</v>
      </c>
      <c r="S936" s="62">
        <f t="shared" si="99"/>
        <v>6.1402112849506896</v>
      </c>
      <c r="T936" s="59"/>
      <c r="U936" s="59"/>
      <c r="V936" s="59"/>
    </row>
    <row r="937" spans="7:22" x14ac:dyDescent="0.4">
      <c r="G937" s="59"/>
      <c r="H937" s="74">
        <v>43150</v>
      </c>
      <c r="I937" s="75">
        <v>6896.60009765625</v>
      </c>
      <c r="J937" s="70">
        <v>20.835889816284102</v>
      </c>
      <c r="K937" s="76">
        <f t="shared" si="100"/>
        <v>170.14656077311636</v>
      </c>
      <c r="L937" s="59"/>
      <c r="M937" s="74">
        <v>43150</v>
      </c>
      <c r="N937" s="77">
        <f t="shared" si="102"/>
        <v>14699.858467841224</v>
      </c>
      <c r="O937" s="77">
        <f t="shared" si="103"/>
        <v>0</v>
      </c>
      <c r="P937" s="77">
        <f t="shared" si="101"/>
        <v>0</v>
      </c>
      <c r="Q937" s="61">
        <f t="shared" si="98"/>
        <v>14699.858467841224</v>
      </c>
      <c r="R937" s="61">
        <f t="shared" si="104"/>
        <v>-2353.0270426826251</v>
      </c>
      <c r="S937" s="62">
        <f t="shared" si="99"/>
        <v>6.2472118684544728</v>
      </c>
      <c r="T937" s="59"/>
      <c r="U937" s="59"/>
      <c r="V937" s="59"/>
    </row>
    <row r="938" spans="7:22" x14ac:dyDescent="0.4">
      <c r="G938" s="59"/>
      <c r="H938" s="74">
        <v>43157</v>
      </c>
      <c r="I938" s="75">
        <v>6811.0400390625</v>
      </c>
      <c r="J938" s="70">
        <v>20.285688400268501</v>
      </c>
      <c r="K938" s="76">
        <f t="shared" si="100"/>
        <v>170.24330612397895</v>
      </c>
      <c r="L938" s="59"/>
      <c r="M938" s="74">
        <v>43157</v>
      </c>
      <c r="N938" s="77">
        <f t="shared" si="102"/>
        <v>14517.490237986089</v>
      </c>
      <c r="O938" s="77">
        <f t="shared" si="103"/>
        <v>0</v>
      </c>
      <c r="P938" s="77">
        <f t="shared" si="101"/>
        <v>0</v>
      </c>
      <c r="Q938" s="61">
        <f t="shared" si="98"/>
        <v>14517.490237986089</v>
      </c>
      <c r="R938" s="61">
        <f t="shared" si="104"/>
        <v>-2355.7436408524977</v>
      </c>
      <c r="S938" s="62">
        <f t="shared" si="99"/>
        <v>6.1625934105174922</v>
      </c>
      <c r="T938" s="59"/>
      <c r="U938" s="59"/>
      <c r="V938" s="59"/>
    </row>
    <row r="939" spans="7:22" x14ac:dyDescent="0.4">
      <c r="G939" s="59"/>
      <c r="H939" s="74">
        <v>43164</v>
      </c>
      <c r="I939" s="75">
        <v>7101.18017578125</v>
      </c>
      <c r="J939" s="70">
        <v>22.0325012207031</v>
      </c>
      <c r="K939" s="76">
        <f t="shared" si="100"/>
        <v>170.34010648425738</v>
      </c>
      <c r="L939" s="59"/>
      <c r="M939" s="74">
        <v>43164</v>
      </c>
      <c r="N939" s="77">
        <f t="shared" si="102"/>
        <v>15135.913647378084</v>
      </c>
      <c r="O939" s="77">
        <f t="shared" si="103"/>
        <v>0</v>
      </c>
      <c r="P939" s="77">
        <f t="shared" si="101"/>
        <v>0</v>
      </c>
      <c r="Q939" s="61">
        <f t="shared" si="98"/>
        <v>15135.913647378084</v>
      </c>
      <c r="R939" s="61">
        <f t="shared" si="104"/>
        <v>-2358.4633753678022</v>
      </c>
      <c r="S939" s="62">
        <f t="shared" si="99"/>
        <v>6.417701375166633</v>
      </c>
      <c r="T939" s="59"/>
      <c r="U939" s="59"/>
      <c r="V939" s="59"/>
    </row>
    <row r="940" spans="7:22" x14ac:dyDescent="0.4">
      <c r="G940" s="59"/>
      <c r="H940" s="74">
        <v>43171</v>
      </c>
      <c r="I940" s="75">
        <v>7019.9501953125</v>
      </c>
      <c r="J940" s="70">
        <v>21.506973266601499</v>
      </c>
      <c r="K940" s="76">
        <f t="shared" si="100"/>
        <v>170.43696188523001</v>
      </c>
      <c r="L940" s="59"/>
      <c r="M940" s="74">
        <v>43171</v>
      </c>
      <c r="N940" s="77">
        <f t="shared" si="102"/>
        <v>14962.774825447272</v>
      </c>
      <c r="O940" s="77">
        <f t="shared" si="103"/>
        <v>0</v>
      </c>
      <c r="P940" s="77">
        <f t="shared" si="101"/>
        <v>0</v>
      </c>
      <c r="Q940" s="61">
        <f t="shared" si="98"/>
        <v>14962.774825447272</v>
      </c>
      <c r="R940" s="61">
        <f t="shared" si="104"/>
        <v>-2361.1862498494875</v>
      </c>
      <c r="S940" s="62">
        <f t="shared" si="99"/>
        <v>6.3369735557290605</v>
      </c>
      <c r="T940" s="59"/>
      <c r="U940" s="59"/>
      <c r="V940" s="59"/>
    </row>
    <row r="941" spans="7:22" x14ac:dyDescent="0.4">
      <c r="G941" s="59"/>
      <c r="H941" s="74">
        <v>43178</v>
      </c>
      <c r="I941" s="75">
        <v>6508.08984375</v>
      </c>
      <c r="J941" s="70">
        <v>18.4599304199218</v>
      </c>
      <c r="K941" s="76">
        <f t="shared" si="100"/>
        <v>170.53387235819295</v>
      </c>
      <c r="L941" s="59"/>
      <c r="M941" s="74">
        <v>43178</v>
      </c>
      <c r="N941" s="77">
        <f t="shared" si="102"/>
        <v>13871.762643107561</v>
      </c>
      <c r="O941" s="77">
        <f t="shared" si="103"/>
        <v>0</v>
      </c>
      <c r="P941" s="77">
        <f t="shared" si="101"/>
        <v>0</v>
      </c>
      <c r="Q941" s="61">
        <f t="shared" si="98"/>
        <v>13871.762643107561</v>
      </c>
      <c r="R941" s="61">
        <f t="shared" si="104"/>
        <v>-2363.9122679226825</v>
      </c>
      <c r="S941" s="62">
        <f t="shared" si="99"/>
        <v>5.8681376764026636</v>
      </c>
      <c r="T941" s="59"/>
      <c r="U941" s="59"/>
      <c r="V941" s="59"/>
    </row>
    <row r="942" spans="7:22" x14ac:dyDescent="0.4">
      <c r="G942" s="59"/>
      <c r="H942" s="74">
        <v>43185</v>
      </c>
      <c r="I942" s="75">
        <v>6581.1298828125</v>
      </c>
      <c r="J942" s="70">
        <v>18.800409317016602</v>
      </c>
      <c r="K942" s="76">
        <f t="shared" si="100"/>
        <v>170.63083793446017</v>
      </c>
      <c r="L942" s="59"/>
      <c r="M942" s="74">
        <v>43185</v>
      </c>
      <c r="N942" s="77">
        <f t="shared" si="102"/>
        <v>14027.444895449438</v>
      </c>
      <c r="O942" s="77">
        <f t="shared" si="103"/>
        <v>0</v>
      </c>
      <c r="P942" s="77">
        <f t="shared" si="101"/>
        <v>0</v>
      </c>
      <c r="Q942" s="61">
        <f t="shared" si="98"/>
        <v>14027.444895449438</v>
      </c>
      <c r="R942" s="61">
        <f t="shared" si="104"/>
        <v>-2366.6414332167019</v>
      </c>
      <c r="S942" s="62">
        <f t="shared" si="99"/>
        <v>5.9271525878694495</v>
      </c>
      <c r="T942" s="59"/>
      <c r="U942" s="59"/>
      <c r="V942" s="59"/>
    </row>
    <row r="943" spans="7:22" x14ac:dyDescent="0.4">
      <c r="G943" s="59"/>
      <c r="H943" s="74">
        <v>43192</v>
      </c>
      <c r="I943" s="75">
        <v>6433.2099609375</v>
      </c>
      <c r="J943" s="70">
        <v>17.9590759277343</v>
      </c>
      <c r="K943" s="76">
        <f t="shared" si="100"/>
        <v>170.72785864536343</v>
      </c>
      <c r="L943" s="59"/>
      <c r="M943" s="74">
        <v>43192</v>
      </c>
      <c r="N943" s="77">
        <f t="shared" si="102"/>
        <v>13712.15882907659</v>
      </c>
      <c r="O943" s="77">
        <f t="shared" si="103"/>
        <v>0</v>
      </c>
      <c r="P943" s="77">
        <f t="shared" si="101"/>
        <v>0</v>
      </c>
      <c r="Q943" s="61">
        <f t="shared" si="98"/>
        <v>13712.15882907659</v>
      </c>
      <c r="R943" s="61">
        <f t="shared" si="104"/>
        <v>-2369.3737493650497</v>
      </c>
      <c r="S943" s="62">
        <f t="shared" si="99"/>
        <v>5.7872502524142533</v>
      </c>
      <c r="T943" s="59"/>
      <c r="U943" s="59"/>
      <c r="V943" s="59"/>
    </row>
    <row r="944" spans="7:22" x14ac:dyDescent="0.4">
      <c r="G944" s="59"/>
      <c r="H944" s="74">
        <v>43199</v>
      </c>
      <c r="I944" s="75">
        <v>6628.33984375</v>
      </c>
      <c r="J944" s="70">
        <v>19.019992828369102</v>
      </c>
      <c r="K944" s="76">
        <f t="shared" si="100"/>
        <v>170.82493452225225</v>
      </c>
      <c r="L944" s="59"/>
      <c r="M944" s="74">
        <v>43199</v>
      </c>
      <c r="N944" s="77">
        <f t="shared" si="102"/>
        <v>14128.07125252782</v>
      </c>
      <c r="O944" s="77">
        <f t="shared" si="103"/>
        <v>0</v>
      </c>
      <c r="P944" s="77">
        <f t="shared" si="101"/>
        <v>0</v>
      </c>
      <c r="Q944" s="61">
        <f t="shared" si="98"/>
        <v>14128.07125252782</v>
      </c>
      <c r="R944" s="61">
        <f t="shared" si="104"/>
        <v>-2372.1092200054259</v>
      </c>
      <c r="S944" s="62">
        <f t="shared" si="99"/>
        <v>5.9559109392507246</v>
      </c>
      <c r="T944" s="59"/>
      <c r="U944" s="59"/>
      <c r="V944" s="59"/>
    </row>
    <row r="945" spans="1:22" x14ac:dyDescent="0.4">
      <c r="G945" s="59"/>
      <c r="H945" s="74">
        <v>43206</v>
      </c>
      <c r="I945" s="75">
        <v>6667.75</v>
      </c>
      <c r="J945" s="70">
        <v>19.214902877807599</v>
      </c>
      <c r="K945" s="76">
        <f t="shared" si="100"/>
        <v>170.92206559649404</v>
      </c>
      <c r="L945" s="59"/>
      <c r="M945" s="74">
        <v>43206</v>
      </c>
      <c r="N945" s="77">
        <f t="shared" si="102"/>
        <v>14212.07260259412</v>
      </c>
      <c r="O945" s="77">
        <f t="shared" si="103"/>
        <v>0</v>
      </c>
      <c r="P945" s="77">
        <f t="shared" si="101"/>
        <v>0</v>
      </c>
      <c r="Q945" s="61">
        <f t="shared" si="98"/>
        <v>14212.07260259412</v>
      </c>
      <c r="R945" s="61">
        <f t="shared" si="104"/>
        <v>-2374.8478487797292</v>
      </c>
      <c r="S945" s="62">
        <f t="shared" si="99"/>
        <v>5.9844139530440765</v>
      </c>
      <c r="T945" s="59"/>
      <c r="U945" s="59"/>
      <c r="V945" s="59"/>
    </row>
    <row r="946" spans="1:22" x14ac:dyDescent="0.4">
      <c r="G946" s="59"/>
      <c r="H946" s="74">
        <v>43213</v>
      </c>
      <c r="I946" s="75">
        <v>6656.35009765625</v>
      </c>
      <c r="J946" s="70">
        <v>19.128555297851499</v>
      </c>
      <c r="K946" s="76">
        <f t="shared" si="100"/>
        <v>171.019251899474</v>
      </c>
      <c r="L946" s="59"/>
      <c r="M946" s="74">
        <v>43213</v>
      </c>
      <c r="N946" s="77">
        <f t="shared" si="102"/>
        <v>14187.774115132554</v>
      </c>
      <c r="O946" s="77">
        <f t="shared" si="103"/>
        <v>0</v>
      </c>
      <c r="P946" s="77">
        <f t="shared" si="101"/>
        <v>0</v>
      </c>
      <c r="Q946" s="61">
        <f t="shared" si="98"/>
        <v>14187.774115132554</v>
      </c>
      <c r="R946" s="61">
        <f t="shared" si="104"/>
        <v>-2377.5896393340636</v>
      </c>
      <c r="S946" s="62">
        <f t="shared" si="99"/>
        <v>5.9672930435154452</v>
      </c>
      <c r="T946" s="59"/>
      <c r="U946" s="59"/>
      <c r="V946" s="59"/>
    </row>
    <row r="947" spans="1:22" x14ac:dyDescent="0.4">
      <c r="G947" s="59"/>
      <c r="H947" s="74">
        <v>43220</v>
      </c>
      <c r="I947" s="75">
        <v>6769.1201171875</v>
      </c>
      <c r="J947" s="70">
        <v>19.762636184692301</v>
      </c>
      <c r="K947" s="76">
        <f t="shared" si="100"/>
        <v>171.1164934625952</v>
      </c>
      <c r="L947" s="59"/>
      <c r="M947" s="74">
        <v>43220</v>
      </c>
      <c r="N947" s="77">
        <f t="shared" si="102"/>
        <v>14428.139411518005</v>
      </c>
      <c r="O947" s="77">
        <f t="shared" si="103"/>
        <v>0</v>
      </c>
      <c r="P947" s="77">
        <f t="shared" si="101"/>
        <v>0</v>
      </c>
      <c r="Q947" s="61">
        <f t="shared" si="98"/>
        <v>14428.139411518005</v>
      </c>
      <c r="R947" s="61">
        <f t="shared" si="104"/>
        <v>-2380.3345953187427</v>
      </c>
      <c r="S947" s="62">
        <f t="shared" si="99"/>
        <v>6.0613913018333374</v>
      </c>
      <c r="T947" s="59"/>
      <c r="U947" s="59"/>
      <c r="V947" s="59"/>
    </row>
    <row r="948" spans="1:22" x14ac:dyDescent="0.4">
      <c r="G948" s="59"/>
      <c r="H948" s="74">
        <v>43227</v>
      </c>
      <c r="I948" s="75">
        <v>6952.56005859375</v>
      </c>
      <c r="J948" s="70">
        <v>20.867963790893501</v>
      </c>
      <c r="K948" s="76">
        <f t="shared" si="100"/>
        <v>171.21379031727858</v>
      </c>
      <c r="L948" s="59"/>
      <c r="M948" s="74">
        <v>43227</v>
      </c>
      <c r="N948" s="77">
        <f t="shared" si="102"/>
        <v>14819.135139534388</v>
      </c>
      <c r="O948" s="77">
        <f t="shared" si="103"/>
        <v>0</v>
      </c>
      <c r="P948" s="77">
        <f t="shared" si="101"/>
        <v>0</v>
      </c>
      <c r="Q948" s="61">
        <f t="shared" si="98"/>
        <v>14819.135139534388</v>
      </c>
      <c r="R948" s="61">
        <f t="shared" si="104"/>
        <v>-2383.0827203882936</v>
      </c>
      <c r="S948" s="62">
        <f t="shared" si="99"/>
        <v>6.2184728262893847</v>
      </c>
      <c r="T948" s="59"/>
      <c r="U948" s="59"/>
      <c r="V948" s="59"/>
    </row>
    <row r="949" spans="1:22" x14ac:dyDescent="0.4">
      <c r="G949" s="59"/>
      <c r="H949" s="74">
        <v>43234</v>
      </c>
      <c r="I949" s="75">
        <v>6866.25</v>
      </c>
      <c r="J949" s="70">
        <v>20.354772567748999</v>
      </c>
      <c r="K949" s="76">
        <f t="shared" si="100"/>
        <v>171.31114249496289</v>
      </c>
      <c r="L949" s="59"/>
      <c r="M949" s="74">
        <v>43234</v>
      </c>
      <c r="N949" s="77">
        <f t="shared" si="102"/>
        <v>14635.1683112837</v>
      </c>
      <c r="O949" s="77">
        <f t="shared" si="103"/>
        <v>0</v>
      </c>
      <c r="P949" s="77">
        <f t="shared" si="101"/>
        <v>0</v>
      </c>
      <c r="Q949" s="61">
        <f t="shared" si="98"/>
        <v>14635.1683112837</v>
      </c>
      <c r="R949" s="61">
        <f t="shared" si="104"/>
        <v>-2385.8340182014636</v>
      </c>
      <c r="S949" s="62">
        <f t="shared" si="99"/>
        <v>6.1341938289220437</v>
      </c>
      <c r="T949" s="59"/>
      <c r="U949" s="59"/>
      <c r="V949" s="59"/>
    </row>
    <row r="950" spans="1:22" x14ac:dyDescent="0.4">
      <c r="G950" s="59"/>
      <c r="H950" s="74">
        <v>43241</v>
      </c>
      <c r="I950" s="75">
        <v>6960.919921875</v>
      </c>
      <c r="J950" s="70">
        <v>20.900035858154201</v>
      </c>
      <c r="K950" s="76">
        <f t="shared" si="100"/>
        <v>171.40855002710484</v>
      </c>
      <c r="L950" s="59"/>
      <c r="M950" s="74">
        <v>43241</v>
      </c>
      <c r="N950" s="77">
        <f t="shared" si="102"/>
        <v>14836.953891572315</v>
      </c>
      <c r="O950" s="77">
        <f t="shared" si="103"/>
        <v>0</v>
      </c>
      <c r="P950" s="77">
        <f t="shared" si="101"/>
        <v>0</v>
      </c>
      <c r="Q950" s="61">
        <f t="shared" si="98"/>
        <v>14836.953891572315</v>
      </c>
      <c r="R950" s="61">
        <f t="shared" si="104"/>
        <v>-2388.5884924212228</v>
      </c>
      <c r="S950" s="62">
        <f t="shared" si="99"/>
        <v>6.2115990002667436</v>
      </c>
      <c r="T950" s="59"/>
      <c r="U950" s="59"/>
      <c r="V950" s="59"/>
    </row>
    <row r="951" spans="1:22" x14ac:dyDescent="0.4">
      <c r="G951" s="59"/>
      <c r="H951" s="74">
        <v>43248</v>
      </c>
      <c r="I951" s="75">
        <v>7083.93017578125</v>
      </c>
      <c r="J951" s="70">
        <v>21.632808685302699</v>
      </c>
      <c r="K951" s="76">
        <f t="shared" si="100"/>
        <v>171.50601294517895</v>
      </c>
      <c r="L951" s="59"/>
      <c r="M951" s="74">
        <v>43248</v>
      </c>
      <c r="N951" s="77">
        <f t="shared" si="102"/>
        <v>15099.145884280373</v>
      </c>
      <c r="O951" s="77">
        <f t="shared" si="103"/>
        <v>0</v>
      </c>
      <c r="P951" s="77">
        <f t="shared" si="101"/>
        <v>0</v>
      </c>
      <c r="Q951" s="61">
        <f t="shared" si="98"/>
        <v>15099.145884280373</v>
      </c>
      <c r="R951" s="61">
        <f t="shared" si="104"/>
        <v>-2391.3461467147717</v>
      </c>
      <c r="S951" s="62">
        <f t="shared" si="99"/>
        <v>6.3140779117333388</v>
      </c>
      <c r="T951" s="59"/>
      <c r="U951" s="59"/>
      <c r="V951" s="59"/>
    </row>
    <row r="952" spans="1:22" x14ac:dyDescent="0.4">
      <c r="G952" s="59"/>
      <c r="H952" s="74">
        <v>43255</v>
      </c>
      <c r="I952" s="75">
        <v>7152.6201171875</v>
      </c>
      <c r="J952" s="70">
        <v>22.0374355316162</v>
      </c>
      <c r="K952" s="76">
        <f t="shared" si="100"/>
        <v>171.60353128067769</v>
      </c>
      <c r="L952" s="59"/>
      <c r="M952" s="74">
        <v>43255</v>
      </c>
      <c r="N952" s="77">
        <f t="shared" si="102"/>
        <v>15245.556057777214</v>
      </c>
      <c r="O952" s="77">
        <f t="shared" si="103"/>
        <v>0</v>
      </c>
      <c r="P952" s="77">
        <f t="shared" si="101"/>
        <v>0</v>
      </c>
      <c r="Q952" s="61">
        <f t="shared" si="98"/>
        <v>15245.556057777214</v>
      </c>
      <c r="R952" s="61">
        <f t="shared" si="104"/>
        <v>-2394.1069847535437</v>
      </c>
      <c r="S952" s="62">
        <f t="shared" si="99"/>
        <v>6.3679510376377921</v>
      </c>
      <c r="T952" s="59"/>
      <c r="U952" s="59"/>
      <c r="V952" s="59"/>
    </row>
    <row r="953" spans="1:22" x14ac:dyDescent="0.4">
      <c r="G953" s="59"/>
      <c r="H953" s="74">
        <v>43262</v>
      </c>
      <c r="I953" s="75">
        <v>7255.759765625</v>
      </c>
      <c r="J953" s="70">
        <v>22.676450729370099</v>
      </c>
      <c r="K953" s="76">
        <f t="shared" si="100"/>
        <v>171.70110506511139</v>
      </c>
      <c r="L953" s="59"/>
      <c r="M953" s="74">
        <v>43262</v>
      </c>
      <c r="N953" s="77">
        <f t="shared" si="102"/>
        <v>15465.394559790604</v>
      </c>
      <c r="O953" s="77">
        <f t="shared" si="103"/>
        <v>0</v>
      </c>
      <c r="P953" s="77">
        <f t="shared" si="101"/>
        <v>0</v>
      </c>
      <c r="Q953" s="61">
        <f t="shared" si="98"/>
        <v>15465.394559790604</v>
      </c>
      <c r="R953" s="61">
        <f t="shared" si="104"/>
        <v>-2396.8710102132113</v>
      </c>
      <c r="S953" s="62">
        <f t="shared" si="99"/>
        <v>6.4523265932507963</v>
      </c>
      <c r="T953" s="59"/>
      <c r="U953" s="59"/>
      <c r="V953" s="59"/>
    </row>
    <row r="954" spans="1:22" ht="17.5" customHeight="1" x14ac:dyDescent="0.4">
      <c r="A954" s="4"/>
      <c r="G954" s="59"/>
      <c r="H954" s="74">
        <v>43269</v>
      </c>
      <c r="I954" s="75">
        <v>7197.509765625</v>
      </c>
      <c r="J954" s="70">
        <v>22.284156799316399</v>
      </c>
      <c r="K954" s="76">
        <f t="shared" si="100"/>
        <v>171.79873433000833</v>
      </c>
      <c r="L954" s="76"/>
      <c r="M954" s="74">
        <v>43269</v>
      </c>
      <c r="N954" s="77">
        <f t="shared" si="102"/>
        <v>15341.236751069357</v>
      </c>
      <c r="O954" s="77">
        <f t="shared" si="103"/>
        <v>0</v>
      </c>
      <c r="P954" s="77">
        <f t="shared" si="101"/>
        <v>0</v>
      </c>
      <c r="Q954" s="61">
        <f t="shared" si="98"/>
        <v>15341.236751069357</v>
      </c>
      <c r="R954" s="61">
        <f t="shared" si="104"/>
        <v>-2399.6382267736903</v>
      </c>
      <c r="S954" s="62">
        <f t="shared" si="99"/>
        <v>6.393145675002696</v>
      </c>
      <c r="T954" s="59"/>
      <c r="U954" s="59"/>
      <c r="V954" s="59"/>
    </row>
    <row r="955" spans="1:22" ht="17.5" customHeight="1" x14ac:dyDescent="0.4">
      <c r="G955" s="59"/>
      <c r="H955" s="74">
        <v>43276</v>
      </c>
      <c r="I955" s="75">
        <v>7040.7998046875</v>
      </c>
      <c r="J955" s="70">
        <v>21.331802368163999</v>
      </c>
      <c r="K955" s="76">
        <f t="shared" si="100"/>
        <v>171.89641910691469</v>
      </c>
      <c r="L955" s="59"/>
      <c r="M955" s="74">
        <v>43276</v>
      </c>
      <c r="N955" s="77">
        <f t="shared" si="102"/>
        <v>15007.2150282403</v>
      </c>
      <c r="O955" s="77">
        <f t="shared" si="103"/>
        <v>0</v>
      </c>
      <c r="P955" s="77">
        <f t="shared" si="101"/>
        <v>0</v>
      </c>
      <c r="Q955" s="61">
        <f t="shared" si="98"/>
        <v>15007.2150282403</v>
      </c>
      <c r="R955" s="61">
        <f t="shared" si="104"/>
        <v>-2402.4086381191451</v>
      </c>
      <c r="S955" s="62">
        <f t="shared" si="99"/>
        <v>6.2467370413675773</v>
      </c>
      <c r="T955" s="59"/>
      <c r="U955" s="59"/>
      <c r="V955" s="59"/>
    </row>
    <row r="956" spans="1:22" x14ac:dyDescent="0.4">
      <c r="G956" s="59"/>
      <c r="H956" s="74">
        <v>43283</v>
      </c>
      <c r="I956" s="75">
        <v>7207.330078125</v>
      </c>
      <c r="J956" s="70">
        <v>22.326101303100501</v>
      </c>
      <c r="K956" s="76">
        <f t="shared" si="100"/>
        <v>171.99415942739464</v>
      </c>
      <c r="L956" s="59"/>
      <c r="M956" s="74">
        <v>43283</v>
      </c>
      <c r="N956" s="77">
        <f t="shared" si="102"/>
        <v>15362.168398811124</v>
      </c>
      <c r="O956" s="77">
        <f t="shared" si="103"/>
        <v>0</v>
      </c>
      <c r="P956" s="77">
        <f t="shared" si="101"/>
        <v>0</v>
      </c>
      <c r="Q956" s="61">
        <f t="shared" si="98"/>
        <v>15362.168398811124</v>
      </c>
      <c r="R956" s="61">
        <f t="shared" si="104"/>
        <v>-2405.1822479379935</v>
      </c>
      <c r="S956" s="62">
        <f t="shared" si="99"/>
        <v>6.3871120003406769</v>
      </c>
      <c r="T956" s="59"/>
      <c r="U956" s="59"/>
      <c r="V956" s="59"/>
    </row>
    <row r="957" spans="1:22" x14ac:dyDescent="0.4">
      <c r="G957" s="59"/>
      <c r="H957" s="74">
        <v>43290</v>
      </c>
      <c r="I957" s="75">
        <v>7375.81982421875</v>
      </c>
      <c r="J957" s="70">
        <v>23.335206985473601</v>
      </c>
      <c r="K957" s="76">
        <f t="shared" si="100"/>
        <v>172.09195532303022</v>
      </c>
      <c r="L957" s="59"/>
      <c r="M957" s="74">
        <v>43290</v>
      </c>
      <c r="N957" s="77">
        <f t="shared" si="102"/>
        <v>15721.298315841161</v>
      </c>
      <c r="O957" s="77">
        <f t="shared" si="103"/>
        <v>0</v>
      </c>
      <c r="P957" s="77">
        <f t="shared" si="101"/>
        <v>0</v>
      </c>
      <c r="Q957" s="61">
        <f t="shared" si="98"/>
        <v>15721.298315841161</v>
      </c>
      <c r="R957" s="61">
        <f t="shared" si="104"/>
        <v>-2407.9590599229118</v>
      </c>
      <c r="S957" s="62">
        <f t="shared" si="99"/>
        <v>6.5288893725396067</v>
      </c>
      <c r="T957" s="59"/>
      <c r="U957" s="59"/>
      <c r="V957" s="59"/>
    </row>
    <row r="958" spans="1:22" x14ac:dyDescent="0.4">
      <c r="G958" s="59"/>
      <c r="H958" s="74">
        <v>43297</v>
      </c>
      <c r="I958" s="75">
        <v>7350.22998046875</v>
      </c>
      <c r="J958" s="70">
        <v>23.162500381469702</v>
      </c>
      <c r="K958" s="76">
        <f t="shared" si="100"/>
        <v>172.1898068254215</v>
      </c>
      <c r="L958" s="59"/>
      <c r="M958" s="74">
        <v>43297</v>
      </c>
      <c r="N958" s="77">
        <f t="shared" si="102"/>
        <v>15666.75447162624</v>
      </c>
      <c r="O958" s="77">
        <f t="shared" si="103"/>
        <v>0</v>
      </c>
      <c r="P958" s="77">
        <f t="shared" si="101"/>
        <v>0</v>
      </c>
      <c r="Q958" s="61">
        <f t="shared" si="98"/>
        <v>15666.75447162624</v>
      </c>
      <c r="R958" s="61">
        <f t="shared" si="104"/>
        <v>-2410.7390777708397</v>
      </c>
      <c r="S958" s="62">
        <f t="shared" si="99"/>
        <v>6.4987350211757313</v>
      </c>
      <c r="T958" s="59"/>
      <c r="U958" s="59"/>
      <c r="V958" s="59"/>
    </row>
    <row r="959" spans="1:22" x14ac:dyDescent="0.4">
      <c r="G959" s="59"/>
      <c r="H959" s="74">
        <v>43304</v>
      </c>
      <c r="I959" s="75">
        <v>7296.77978515625</v>
      </c>
      <c r="J959" s="70">
        <v>22.807214736938398</v>
      </c>
      <c r="K959" s="76">
        <f t="shared" si="100"/>
        <v>172.28771396618646</v>
      </c>
      <c r="L959" s="59"/>
      <c r="M959" s="74">
        <v>43304</v>
      </c>
      <c r="N959" s="77">
        <f t="shared" si="102"/>
        <v>15552.827276334861</v>
      </c>
      <c r="O959" s="77">
        <f t="shared" si="103"/>
        <v>0</v>
      </c>
      <c r="P959" s="77">
        <f t="shared" si="101"/>
        <v>0</v>
      </c>
      <c r="Q959" s="61">
        <f t="shared" si="98"/>
        <v>15552.827276334861</v>
      </c>
      <c r="R959" s="61">
        <f t="shared" si="104"/>
        <v>-2413.5223051829848</v>
      </c>
      <c r="S959" s="62">
        <f t="shared" si="99"/>
        <v>6.4440371000241079</v>
      </c>
      <c r="T959" s="59"/>
      <c r="U959" s="59"/>
      <c r="V959" s="59"/>
    </row>
    <row r="960" spans="1:22" x14ac:dyDescent="0.4">
      <c r="G960" s="59"/>
      <c r="H960" s="74">
        <v>43311</v>
      </c>
      <c r="I960" s="75">
        <v>7395.490234375</v>
      </c>
      <c r="J960" s="70">
        <v>23.3944187164306</v>
      </c>
      <c r="K960" s="76">
        <f t="shared" si="100"/>
        <v>172.38567677696111</v>
      </c>
      <c r="L960" s="59"/>
      <c r="M960" s="74">
        <v>43311</v>
      </c>
      <c r="N960" s="77">
        <f t="shared" si="102"/>
        <v>15763.225097328683</v>
      </c>
      <c r="O960" s="77">
        <f t="shared" si="103"/>
        <v>0</v>
      </c>
      <c r="P960" s="77">
        <f t="shared" si="101"/>
        <v>0</v>
      </c>
      <c r="Q960" s="61">
        <f t="shared" si="98"/>
        <v>15763.225097328683</v>
      </c>
      <c r="R960" s="61">
        <f t="shared" si="104"/>
        <v>-2416.3087458648274</v>
      </c>
      <c r="S960" s="62">
        <f t="shared" si="99"/>
        <v>6.5236800240471027</v>
      </c>
      <c r="T960" s="59"/>
      <c r="U960" s="59"/>
      <c r="V960" s="59"/>
    </row>
    <row r="961" spans="2:22" x14ac:dyDescent="0.4">
      <c r="E961" s="4"/>
      <c r="F961" s="4"/>
      <c r="G961" s="59"/>
      <c r="H961" s="74">
        <v>43318</v>
      </c>
      <c r="I961" s="75">
        <v>7408.2998046875</v>
      </c>
      <c r="J961" s="70">
        <v>23.4931106567382</v>
      </c>
      <c r="K961" s="76">
        <f t="shared" si="100"/>
        <v>172.48369528939941</v>
      </c>
      <c r="L961" s="59"/>
      <c r="M961" s="74">
        <v>43318</v>
      </c>
      <c r="N961" s="77">
        <f t="shared" si="102"/>
        <v>15790.528242061057</v>
      </c>
      <c r="O961" s="77">
        <f t="shared" si="103"/>
        <v>0</v>
      </c>
      <c r="P961" s="77">
        <f t="shared" si="101"/>
        <v>0</v>
      </c>
      <c r="Q961" s="61">
        <f t="shared" si="98"/>
        <v>15790.528242061057</v>
      </c>
      <c r="R961" s="61">
        <f t="shared" si="104"/>
        <v>-2419.0984035261267</v>
      </c>
      <c r="S961" s="62">
        <f t="shared" si="99"/>
        <v>6.5274435380737152</v>
      </c>
      <c r="T961" s="59"/>
      <c r="U961" s="59"/>
      <c r="V961" s="59"/>
    </row>
    <row r="962" spans="2:22" x14ac:dyDescent="0.4">
      <c r="B962" s="27"/>
      <c r="C962" s="4"/>
      <c r="D962" s="4"/>
      <c r="G962" s="59"/>
      <c r="H962" s="74">
        <v>43325</v>
      </c>
      <c r="I962" s="75">
        <v>7377.5400390625</v>
      </c>
      <c r="J962" s="70">
        <v>23.3056030273437</v>
      </c>
      <c r="K962" s="76">
        <f t="shared" si="100"/>
        <v>172.58176953517332</v>
      </c>
      <c r="L962" s="59"/>
      <c r="M962" s="74">
        <v>43325</v>
      </c>
      <c r="N962" s="77">
        <f t="shared" si="102"/>
        <v>15724.964892760125</v>
      </c>
      <c r="O962" s="77">
        <f t="shared" si="103"/>
        <v>0</v>
      </c>
      <c r="P962" s="77">
        <f t="shared" si="101"/>
        <v>0</v>
      </c>
      <c r="Q962" s="61">
        <f t="shared" ref="Q962:Q1025" si="105">SUM(N962:P962)</f>
        <v>15724.964892760125</v>
      </c>
      <c r="R962" s="61">
        <f t="shared" si="104"/>
        <v>-2421.891281880924</v>
      </c>
      <c r="S962" s="62">
        <f t="shared" ref="S962:S1025" si="106">Q962/-R962</f>
        <v>6.492845079547739</v>
      </c>
      <c r="T962" s="59"/>
      <c r="U962" s="59"/>
      <c r="V962" s="59"/>
    </row>
    <row r="963" spans="2:22" x14ac:dyDescent="0.4">
      <c r="G963" s="59"/>
      <c r="H963" s="74">
        <v>43332</v>
      </c>
      <c r="I963" s="75">
        <v>7485.39990234375</v>
      </c>
      <c r="J963" s="70">
        <v>23.966821670532202</v>
      </c>
      <c r="K963" s="76">
        <f t="shared" ref="K963:K1026" si="107">K962*(1+Tbill_YTM)^(1/52)</f>
        <v>172.67989954597286</v>
      </c>
      <c r="L963" s="59"/>
      <c r="M963" s="74">
        <v>43332</v>
      </c>
      <c r="N963" s="77">
        <f t="shared" si="102"/>
        <v>15954.86436527469</v>
      </c>
      <c r="O963" s="77">
        <f t="shared" si="103"/>
        <v>0</v>
      </c>
      <c r="P963" s="77">
        <f t="shared" ref="P963:P1026" si="108">IF(YEAR(M963)&lt;&gt;YEAR(M962), Q962*$C$7, P962)*(1+Tbill_YTM)^(1/52)</f>
        <v>0</v>
      </c>
      <c r="Q963" s="61">
        <f t="shared" si="105"/>
        <v>15954.86436527469</v>
      </c>
      <c r="R963" s="61">
        <f t="shared" si="104"/>
        <v>-2424.6873846475492</v>
      </c>
      <c r="S963" s="62">
        <f t="shared" si="106"/>
        <v>6.580173784998629</v>
      </c>
      <c r="T963" s="59"/>
      <c r="U963" s="59"/>
      <c r="V963" s="59"/>
    </row>
    <row r="964" spans="2:22" x14ac:dyDescent="0.4">
      <c r="G964" s="59"/>
      <c r="H964" s="74">
        <v>43339</v>
      </c>
      <c r="I964" s="75">
        <v>7654.5498046875</v>
      </c>
      <c r="J964" s="70">
        <v>25.047472000121999</v>
      </c>
      <c r="K964" s="76">
        <f t="shared" si="107"/>
        <v>172.77808535350599</v>
      </c>
      <c r="L964" s="59"/>
      <c r="M964" s="74">
        <v>43339</v>
      </c>
      <c r="N964" s="77">
        <f t="shared" ref="N964:N1027" si="109">IF(YEAR(M964)&lt;&gt;YEAR(M963), Q963*$C$5, N963)*(I964/I963)</f>
        <v>16315.401381934144</v>
      </c>
      <c r="O964" s="77">
        <f t="shared" ref="O964:O1027" si="110">IF(YEAR(M964)&lt;&gt;YEAR(M963), Q963*$C$6, O963)*(J964/J963)</f>
        <v>0</v>
      </c>
      <c r="P964" s="77">
        <f t="shared" si="108"/>
        <v>0</v>
      </c>
      <c r="Q964" s="61">
        <f t="shared" si="105"/>
        <v>16315.401381934144</v>
      </c>
      <c r="R964" s="61">
        <f t="shared" ref="R964:R1027" si="111">R963*EXP($C$20/52)</f>
        <v>-2427.486715548624</v>
      </c>
      <c r="S964" s="62">
        <f t="shared" si="106"/>
        <v>6.721108411193419</v>
      </c>
      <c r="T964" s="59"/>
      <c r="U964" s="59"/>
      <c r="V964" s="59"/>
    </row>
    <row r="965" spans="2:22" x14ac:dyDescent="0.4">
      <c r="G965" s="59"/>
      <c r="H965" s="74">
        <v>43346</v>
      </c>
      <c r="I965" s="75">
        <v>7430.259765625</v>
      </c>
      <c r="J965" s="70">
        <v>23.6164741516113</v>
      </c>
      <c r="K965" s="76">
        <f t="shared" si="107"/>
        <v>172.87632698949875</v>
      </c>
      <c r="L965" s="59"/>
      <c r="M965" s="74">
        <v>43346</v>
      </c>
      <c r="N965" s="77">
        <f t="shared" si="109"/>
        <v>15837.335119822499</v>
      </c>
      <c r="O965" s="77">
        <f t="shared" si="110"/>
        <v>0</v>
      </c>
      <c r="P965" s="77">
        <f t="shared" si="108"/>
        <v>0</v>
      </c>
      <c r="Q965" s="61">
        <f t="shared" si="105"/>
        <v>15837.335119822499</v>
      </c>
      <c r="R965" s="61">
        <f t="shared" si="111"/>
        <v>-2430.2892783110697</v>
      </c>
      <c r="S965" s="62">
        <f t="shared" si="106"/>
        <v>6.5166460886617825</v>
      </c>
      <c r="T965" s="59"/>
      <c r="U965" s="59"/>
      <c r="V965" s="59"/>
    </row>
    <row r="966" spans="2:22" x14ac:dyDescent="0.4">
      <c r="G966" s="59"/>
      <c r="H966" s="74">
        <v>43353</v>
      </c>
      <c r="I966" s="75">
        <v>7545.5</v>
      </c>
      <c r="J966" s="70">
        <v>24.2974319458007</v>
      </c>
      <c r="K966" s="76">
        <f t="shared" si="107"/>
        <v>172.97462448569522</v>
      </c>
      <c r="L966" s="59"/>
      <c r="M966" s="74">
        <v>43353</v>
      </c>
      <c r="N966" s="77">
        <f t="shared" si="109"/>
        <v>16082.965591522467</v>
      </c>
      <c r="O966" s="77">
        <f t="shared" si="110"/>
        <v>0</v>
      </c>
      <c r="P966" s="77">
        <f t="shared" si="108"/>
        <v>0</v>
      </c>
      <c r="Q966" s="61">
        <f t="shared" si="105"/>
        <v>16082.965591522467</v>
      </c>
      <c r="R966" s="61">
        <f t="shared" si="111"/>
        <v>-2433.0950766661085</v>
      </c>
      <c r="S966" s="62">
        <f t="shared" si="106"/>
        <v>6.6100851322093721</v>
      </c>
      <c r="T966" s="59"/>
      <c r="U966" s="59"/>
      <c r="V966" s="59"/>
    </row>
    <row r="967" spans="2:22" x14ac:dyDescent="0.4">
      <c r="G967" s="59"/>
      <c r="H967" s="74">
        <v>43360</v>
      </c>
      <c r="I967" s="75">
        <v>7531.06982421875</v>
      </c>
      <c r="J967" s="70">
        <v>24.208610534667901</v>
      </c>
      <c r="K967" s="76">
        <f t="shared" si="107"/>
        <v>173.0729778738575</v>
      </c>
      <c r="L967" s="59"/>
      <c r="M967" s="74">
        <v>43360</v>
      </c>
      <c r="N967" s="77">
        <f t="shared" si="109"/>
        <v>16052.208183720537</v>
      </c>
      <c r="O967" s="77">
        <f t="shared" si="110"/>
        <v>0</v>
      </c>
      <c r="P967" s="77">
        <f t="shared" si="108"/>
        <v>0</v>
      </c>
      <c r="Q967" s="61">
        <f t="shared" si="105"/>
        <v>16052.208183720537</v>
      </c>
      <c r="R967" s="61">
        <f t="shared" si="111"/>
        <v>-2435.9041143492718</v>
      </c>
      <c r="S967" s="62">
        <f t="shared" si="106"/>
        <v>6.5898358187258648</v>
      </c>
      <c r="T967" s="59"/>
      <c r="U967" s="59"/>
      <c r="V967" s="59"/>
    </row>
    <row r="968" spans="2:22" x14ac:dyDescent="0.4">
      <c r="G968" s="59"/>
      <c r="H968" s="74">
        <v>43367</v>
      </c>
      <c r="I968" s="75">
        <v>7627.64990234375</v>
      </c>
      <c r="J968" s="70">
        <v>24.840221405029201</v>
      </c>
      <c r="K968" s="76">
        <f t="shared" si="107"/>
        <v>173.17138718576578</v>
      </c>
      <c r="L968" s="59"/>
      <c r="M968" s="74">
        <v>43367</v>
      </c>
      <c r="N968" s="77">
        <f t="shared" si="109"/>
        <v>16258.065194297824</v>
      </c>
      <c r="O968" s="77">
        <f t="shared" si="110"/>
        <v>0</v>
      </c>
      <c r="P968" s="77">
        <f t="shared" si="108"/>
        <v>0</v>
      </c>
      <c r="Q968" s="61">
        <f t="shared" si="105"/>
        <v>16258.065194297824</v>
      </c>
      <c r="R968" s="61">
        <f t="shared" si="111"/>
        <v>-2438.7163951004027</v>
      </c>
      <c r="S968" s="62">
        <f t="shared" si="106"/>
        <v>6.6666485807704898</v>
      </c>
      <c r="T968" s="59"/>
      <c r="U968" s="59"/>
      <c r="V968" s="59"/>
    </row>
    <row r="969" spans="2:22" x14ac:dyDescent="0.4">
      <c r="G969" s="59"/>
      <c r="H969" s="74">
        <v>43374</v>
      </c>
      <c r="I969" s="75">
        <v>7399.009765625</v>
      </c>
      <c r="J969" s="70">
        <v>23.340139389038001</v>
      </c>
      <c r="K969" s="76">
        <f t="shared" si="107"/>
        <v>173.26985245321831</v>
      </c>
      <c r="L969" s="59"/>
      <c r="M969" s="74">
        <v>43374</v>
      </c>
      <c r="N969" s="77">
        <f t="shared" si="109"/>
        <v>15770.726853341141</v>
      </c>
      <c r="O969" s="77">
        <f t="shared" si="110"/>
        <v>0</v>
      </c>
      <c r="P969" s="77">
        <f t="shared" si="108"/>
        <v>0</v>
      </c>
      <c r="Q969" s="61">
        <f t="shared" si="105"/>
        <v>15770.726853341141</v>
      </c>
      <c r="R969" s="61">
        <f t="shared" si="111"/>
        <v>-2441.531922663662</v>
      </c>
      <c r="S969" s="62">
        <f t="shared" si="106"/>
        <v>6.4593572203371385</v>
      </c>
      <c r="T969" s="59"/>
      <c r="U969" s="59"/>
      <c r="V969" s="59"/>
    </row>
    <row r="970" spans="2:22" x14ac:dyDescent="0.4">
      <c r="G970" s="59"/>
      <c r="H970" s="74">
        <v>43381</v>
      </c>
      <c r="I970" s="75">
        <v>7157.2099609375</v>
      </c>
      <c r="J970" s="70">
        <v>21.763570785522401</v>
      </c>
      <c r="K970" s="76">
        <f t="shared" si="107"/>
        <v>173.36837370803138</v>
      </c>
      <c r="L970" s="59"/>
      <c r="M970" s="74">
        <v>43381</v>
      </c>
      <c r="N970" s="77">
        <f t="shared" si="109"/>
        <v>15255.33914691666</v>
      </c>
      <c r="O970" s="77">
        <f t="shared" si="110"/>
        <v>0</v>
      </c>
      <c r="P970" s="77">
        <f t="shared" si="108"/>
        <v>0</v>
      </c>
      <c r="Q970" s="61">
        <f t="shared" si="105"/>
        <v>15255.33914691666</v>
      </c>
      <c r="R970" s="61">
        <f t="shared" si="111"/>
        <v>-2444.3507007875342</v>
      </c>
      <c r="S970" s="62">
        <f t="shared" si="106"/>
        <v>6.2410599027388383</v>
      </c>
      <c r="T970" s="59"/>
      <c r="U970" s="59"/>
      <c r="V970" s="59"/>
    </row>
    <row r="971" spans="2:22" x14ac:dyDescent="0.4">
      <c r="G971" s="59"/>
      <c r="H971" s="74">
        <v>43388</v>
      </c>
      <c r="I971" s="75">
        <v>7107.22998046875</v>
      </c>
      <c r="J971" s="70">
        <v>21.386079788208001</v>
      </c>
      <c r="K971" s="76">
        <f t="shared" si="107"/>
        <v>173.46695098203946</v>
      </c>
      <c r="L971" s="59"/>
      <c r="M971" s="74">
        <v>43388</v>
      </c>
      <c r="N971" s="77">
        <f t="shared" si="109"/>
        <v>15148.808591467203</v>
      </c>
      <c r="O971" s="77">
        <f t="shared" si="110"/>
        <v>0</v>
      </c>
      <c r="P971" s="77">
        <f t="shared" si="108"/>
        <v>0</v>
      </c>
      <c r="Q971" s="61">
        <f t="shared" si="105"/>
        <v>15148.808591467203</v>
      </c>
      <c r="R971" s="61">
        <f t="shared" si="111"/>
        <v>-2447.1727332248306</v>
      </c>
      <c r="S971" s="62">
        <f t="shared" si="106"/>
        <v>6.190330737914211</v>
      </c>
      <c r="T971" s="59"/>
      <c r="U971" s="59"/>
      <c r="V971" s="59"/>
    </row>
    <row r="972" spans="2:22" x14ac:dyDescent="0.4">
      <c r="G972" s="59"/>
      <c r="H972" s="74">
        <v>43395</v>
      </c>
      <c r="I972" s="75">
        <v>6852.39990234375</v>
      </c>
      <c r="J972" s="70">
        <v>19.794712066650298</v>
      </c>
      <c r="K972" s="76">
        <f t="shared" si="107"/>
        <v>173.56558430709504</v>
      </c>
      <c r="L972" s="59"/>
      <c r="M972" s="74">
        <v>43395</v>
      </c>
      <c r="N972" s="77">
        <f t="shared" si="109"/>
        <v>14605.647319428324</v>
      </c>
      <c r="O972" s="77">
        <f t="shared" si="110"/>
        <v>0</v>
      </c>
      <c r="P972" s="77">
        <f t="shared" si="108"/>
        <v>0</v>
      </c>
      <c r="Q972" s="61">
        <f t="shared" si="105"/>
        <v>14605.647319428324</v>
      </c>
      <c r="R972" s="61">
        <f t="shared" si="111"/>
        <v>-2449.9980237326954</v>
      </c>
      <c r="S972" s="62">
        <f t="shared" si="106"/>
        <v>5.9614935105849129</v>
      </c>
      <c r="T972" s="59"/>
      <c r="U972" s="59"/>
      <c r="V972" s="59"/>
    </row>
    <row r="973" spans="2:22" x14ac:dyDescent="0.4">
      <c r="G973" s="64"/>
      <c r="H973" s="74">
        <v>43402</v>
      </c>
      <c r="I973" s="75">
        <v>6965.2900390625</v>
      </c>
      <c r="J973" s="70">
        <v>20.386848449706999</v>
      </c>
      <c r="K973" s="76">
        <f t="shared" si="107"/>
        <v>173.66427371506876</v>
      </c>
      <c r="L973" s="59"/>
      <c r="M973" s="74">
        <v>43402</v>
      </c>
      <c r="N973" s="77">
        <f t="shared" si="109"/>
        <v>14846.268641338062</v>
      </c>
      <c r="O973" s="77">
        <f t="shared" si="110"/>
        <v>0</v>
      </c>
      <c r="P973" s="77">
        <f t="shared" si="108"/>
        <v>0</v>
      </c>
      <c r="Q973" s="61">
        <f t="shared" si="105"/>
        <v>14846.268641338062</v>
      </c>
      <c r="R973" s="61">
        <f t="shared" si="111"/>
        <v>-2452.8265760726108</v>
      </c>
      <c r="S973" s="62">
        <f t="shared" si="106"/>
        <v>6.0527184376440681</v>
      </c>
      <c r="T973" s="59"/>
      <c r="U973" s="59"/>
      <c r="V973" s="59"/>
    </row>
    <row r="974" spans="2:22" x14ac:dyDescent="0.4">
      <c r="G974" s="64"/>
      <c r="H974" s="74">
        <v>43409</v>
      </c>
      <c r="I974" s="75">
        <v>7039.14990234375</v>
      </c>
      <c r="J974" s="70">
        <v>20.826015472412099</v>
      </c>
      <c r="K974" s="76">
        <f t="shared" si="107"/>
        <v>173.76301923784936</v>
      </c>
      <c r="L974" s="59"/>
      <c r="M974" s="74">
        <v>43409</v>
      </c>
      <c r="N974" s="77">
        <f t="shared" si="109"/>
        <v>15003.698319920913</v>
      </c>
      <c r="O974" s="77">
        <f t="shared" si="110"/>
        <v>0</v>
      </c>
      <c r="P974" s="77">
        <f t="shared" si="108"/>
        <v>0</v>
      </c>
      <c r="Q974" s="61">
        <f t="shared" si="105"/>
        <v>15003.698319920913</v>
      </c>
      <c r="R974" s="61">
        <f t="shared" si="111"/>
        <v>-2455.658394010401</v>
      </c>
      <c r="S974" s="62">
        <f t="shared" si="106"/>
        <v>6.109847508316486</v>
      </c>
      <c r="T974" s="59"/>
      <c r="U974" s="59"/>
      <c r="V974" s="59"/>
    </row>
    <row r="975" spans="2:22" x14ac:dyDescent="0.4">
      <c r="G975" s="64"/>
      <c r="H975" s="74">
        <v>43416</v>
      </c>
      <c r="I975" s="75">
        <v>6867.02001953125</v>
      </c>
      <c r="J975" s="70">
        <v>19.826784133911101</v>
      </c>
      <c r="K975" s="76">
        <f t="shared" si="107"/>
        <v>173.86182090734374</v>
      </c>
      <c r="L975" s="59"/>
      <c r="M975" s="74">
        <v>43416</v>
      </c>
      <c r="N975" s="77">
        <f t="shared" si="109"/>
        <v>14636.809580599964</v>
      </c>
      <c r="O975" s="77">
        <f t="shared" si="110"/>
        <v>0</v>
      </c>
      <c r="P975" s="77">
        <f t="shared" si="108"/>
        <v>0</v>
      </c>
      <c r="Q975" s="61">
        <f t="shared" si="105"/>
        <v>14636.809580599964</v>
      </c>
      <c r="R975" s="61">
        <f t="shared" si="111"/>
        <v>-2458.4934813162381</v>
      </c>
      <c r="S975" s="62">
        <f t="shared" si="106"/>
        <v>5.9535685946841115</v>
      </c>
      <c r="T975" s="59"/>
      <c r="U975" s="59"/>
      <c r="V975" s="59"/>
    </row>
    <row r="976" spans="2:22" x14ac:dyDescent="0.4">
      <c r="G976" s="64"/>
      <c r="H976" s="74">
        <v>43423</v>
      </c>
      <c r="I976" s="75">
        <v>6527.35009765625</v>
      </c>
      <c r="J976" s="70">
        <v>17.8628540039062</v>
      </c>
      <c r="K976" s="76">
        <f t="shared" si="107"/>
        <v>173.96067875547692</v>
      </c>
      <c r="L976" s="59"/>
      <c r="M976" s="74">
        <v>43423</v>
      </c>
      <c r="N976" s="77">
        <f t="shared" si="109"/>
        <v>13912.815191097512</v>
      </c>
      <c r="O976" s="77">
        <f t="shared" si="110"/>
        <v>0</v>
      </c>
      <c r="P976" s="77">
        <f t="shared" si="108"/>
        <v>0</v>
      </c>
      <c r="Q976" s="61">
        <f t="shared" si="105"/>
        <v>13912.815191097512</v>
      </c>
      <c r="R976" s="61">
        <f t="shared" si="111"/>
        <v>-2461.3318417646474</v>
      </c>
      <c r="S976" s="62">
        <f t="shared" si="106"/>
        <v>5.6525556428517758</v>
      </c>
      <c r="T976" s="59"/>
      <c r="U976" s="59"/>
      <c r="V976" s="59"/>
    </row>
    <row r="977" spans="7:22" x14ac:dyDescent="0.4">
      <c r="G977" s="64"/>
      <c r="H977" s="74">
        <v>43430</v>
      </c>
      <c r="I977" s="75">
        <v>6949.009765625</v>
      </c>
      <c r="J977" s="70">
        <v>20.191930770873999</v>
      </c>
      <c r="K977" s="76">
        <f t="shared" si="107"/>
        <v>174.05959281419209</v>
      </c>
      <c r="L977" s="59"/>
      <c r="M977" s="74">
        <v>43430</v>
      </c>
      <c r="N977" s="77">
        <f t="shared" si="109"/>
        <v>14811.567816009603</v>
      </c>
      <c r="O977" s="77">
        <f t="shared" si="110"/>
        <v>0</v>
      </c>
      <c r="P977" s="77">
        <f t="shared" si="108"/>
        <v>0</v>
      </c>
      <c r="Q977" s="61">
        <f t="shared" si="105"/>
        <v>14811.567816009603</v>
      </c>
      <c r="R977" s="61">
        <f t="shared" si="111"/>
        <v>-2464.1734791345111</v>
      </c>
      <c r="S977" s="62">
        <f t="shared" si="106"/>
        <v>6.0107650461410911</v>
      </c>
      <c r="T977" s="59"/>
      <c r="U977" s="59"/>
      <c r="V977" s="59"/>
    </row>
    <row r="978" spans="7:22" x14ac:dyDescent="0.4">
      <c r="G978" s="64"/>
      <c r="H978" s="74">
        <v>43437</v>
      </c>
      <c r="I978" s="75">
        <v>6613.27978515625</v>
      </c>
      <c r="J978" s="70">
        <v>18.232948303222599</v>
      </c>
      <c r="K978" s="76">
        <f t="shared" si="107"/>
        <v>174.15856311545056</v>
      </c>
      <c r="L978" s="59"/>
      <c r="M978" s="74">
        <v>43437</v>
      </c>
      <c r="N978" s="77">
        <f t="shared" si="109"/>
        <v>14095.971271854622</v>
      </c>
      <c r="O978" s="77">
        <f t="shared" si="110"/>
        <v>0</v>
      </c>
      <c r="P978" s="77">
        <f t="shared" si="108"/>
        <v>0</v>
      </c>
      <c r="Q978" s="61">
        <f t="shared" si="105"/>
        <v>14095.971271854622</v>
      </c>
      <c r="R978" s="61">
        <f t="shared" si="111"/>
        <v>-2467.0183972090749</v>
      </c>
      <c r="S978" s="62">
        <f t="shared" si="106"/>
        <v>5.7137682020536698</v>
      </c>
      <c r="T978" s="59"/>
      <c r="U978" s="59"/>
      <c r="V978" s="59"/>
    </row>
    <row r="979" spans="7:22" x14ac:dyDescent="0.4">
      <c r="G979" s="64"/>
      <c r="H979" s="74">
        <v>43444</v>
      </c>
      <c r="I979" s="75">
        <v>6594.9599609375</v>
      </c>
      <c r="J979" s="70">
        <v>18.1021823883056</v>
      </c>
      <c r="K979" s="76">
        <f t="shared" si="107"/>
        <v>174.25758969123189</v>
      </c>
      <c r="L979" s="59"/>
      <c r="M979" s="74">
        <v>43444</v>
      </c>
      <c r="N979" s="77">
        <f t="shared" si="109"/>
        <v>14056.92321638409</v>
      </c>
      <c r="O979" s="77">
        <f t="shared" si="110"/>
        <v>0</v>
      </c>
      <c r="P979" s="77">
        <f t="shared" si="108"/>
        <v>0</v>
      </c>
      <c r="Q979" s="61">
        <f t="shared" si="105"/>
        <v>14056.92321638409</v>
      </c>
      <c r="R979" s="61">
        <f t="shared" si="111"/>
        <v>-2469.8665997759522</v>
      </c>
      <c r="S979" s="62">
        <f t="shared" si="106"/>
        <v>5.6913694114731657</v>
      </c>
      <c r="T979" s="59"/>
      <c r="U979" s="59"/>
      <c r="V979" s="59"/>
    </row>
    <row r="980" spans="7:22" ht="17.5" customHeight="1" thickBot="1" x14ac:dyDescent="0.45">
      <c r="G980" s="65" t="s">
        <v>45</v>
      </c>
      <c r="H980" s="79">
        <v>43451</v>
      </c>
      <c r="I980" s="80">
        <v>6046.56005859375</v>
      </c>
      <c r="J980" s="70">
        <v>15.158755302429199</v>
      </c>
      <c r="K980" s="76">
        <f t="shared" si="107"/>
        <v>174.35667257353376</v>
      </c>
      <c r="L980" s="59"/>
      <c r="M980" s="79">
        <v>43451</v>
      </c>
      <c r="N980" s="77">
        <f t="shared" si="109"/>
        <v>12888.02827770689</v>
      </c>
      <c r="O980" s="77">
        <f t="shared" si="110"/>
        <v>0</v>
      </c>
      <c r="P980" s="77">
        <f t="shared" si="108"/>
        <v>0</v>
      </c>
      <c r="Q980" s="61">
        <f t="shared" si="105"/>
        <v>12888.02827770689</v>
      </c>
      <c r="R980" s="61">
        <f t="shared" si="111"/>
        <v>-2472.7180906271287</v>
      </c>
      <c r="S980" s="62">
        <f t="shared" si="106"/>
        <v>5.2120896136761949</v>
      </c>
      <c r="T980" s="59"/>
      <c r="U980" s="59"/>
      <c r="V980" s="59"/>
    </row>
    <row r="981" spans="7:22" x14ac:dyDescent="0.4">
      <c r="G981" s="64"/>
      <c r="H981" s="74">
        <v>43458</v>
      </c>
      <c r="I981" s="75">
        <v>6285.27001953125</v>
      </c>
      <c r="J981" s="70">
        <v>16.3208293914794</v>
      </c>
      <c r="K981" s="76">
        <f t="shared" si="107"/>
        <v>174.45581179437204</v>
      </c>
      <c r="L981" s="59"/>
      <c r="M981" s="74">
        <v>43458</v>
      </c>
      <c r="N981" s="77">
        <f t="shared" si="109"/>
        <v>13396.830091783026</v>
      </c>
      <c r="O981" s="77">
        <f t="shared" si="110"/>
        <v>0</v>
      </c>
      <c r="P981" s="77">
        <f t="shared" si="108"/>
        <v>0</v>
      </c>
      <c r="Q981" s="61">
        <f t="shared" si="105"/>
        <v>13396.830091783026</v>
      </c>
      <c r="R981" s="61">
        <f t="shared" si="111"/>
        <v>-2475.5728735589687</v>
      </c>
      <c r="S981" s="62">
        <f t="shared" si="106"/>
        <v>5.4116080503513038</v>
      </c>
      <c r="T981" s="59"/>
      <c r="U981" s="59"/>
      <c r="V981" s="59"/>
    </row>
    <row r="982" spans="7:22" ht="17.5" thickBot="1" x14ac:dyDescent="0.45">
      <c r="G982" s="81" t="s">
        <v>46</v>
      </c>
      <c r="H982" s="82">
        <v>43465</v>
      </c>
      <c r="I982" s="83">
        <v>6422.669921875</v>
      </c>
      <c r="J982" s="84">
        <v>16.98872756958</v>
      </c>
      <c r="K982" s="85">
        <f t="shared" si="107"/>
        <v>174.55500738578087</v>
      </c>
      <c r="L982" s="86"/>
      <c r="M982" s="82">
        <v>43465</v>
      </c>
      <c r="N982" s="77">
        <f t="shared" si="109"/>
        <v>13689.693109697424</v>
      </c>
      <c r="O982" s="77">
        <f t="shared" si="110"/>
        <v>0</v>
      </c>
      <c r="P982" s="77">
        <f t="shared" si="108"/>
        <v>0</v>
      </c>
      <c r="Q982" s="87">
        <f t="shared" si="105"/>
        <v>13689.693109697424</v>
      </c>
      <c r="R982" s="61">
        <f t="shared" si="111"/>
        <v>-2478.4309523722191</v>
      </c>
      <c r="S982" s="88">
        <f t="shared" si="106"/>
        <v>5.5235321753040552</v>
      </c>
      <c r="T982" s="86"/>
      <c r="U982" s="86"/>
      <c r="V982" s="86"/>
    </row>
    <row r="983" spans="7:22" ht="17.5" customHeight="1" thickTop="1" thickBot="1" x14ac:dyDescent="0.45">
      <c r="G983" s="66" t="s">
        <v>47</v>
      </c>
      <c r="H983" s="90">
        <v>43472</v>
      </c>
      <c r="I983" s="91">
        <v>6601.39990234375</v>
      </c>
      <c r="J983" s="70">
        <v>17.924451828002901</v>
      </c>
      <c r="K983" s="76">
        <f t="shared" si="107"/>
        <v>174.65425937981254</v>
      </c>
      <c r="L983" s="59"/>
      <c r="M983" s="90">
        <v>43472</v>
      </c>
      <c r="N983" s="77">
        <f t="shared" si="109"/>
        <v>14070.64972305007</v>
      </c>
      <c r="O983" s="77">
        <f t="shared" si="110"/>
        <v>0</v>
      </c>
      <c r="P983" s="77">
        <f t="shared" si="108"/>
        <v>0</v>
      </c>
      <c r="Q983" s="61">
        <f t="shared" si="105"/>
        <v>14070.64972305007</v>
      </c>
      <c r="R983" s="61">
        <f t="shared" si="111"/>
        <v>-2481.2923308720146</v>
      </c>
      <c r="S983" s="62">
        <f t="shared" si="106"/>
        <v>5.6706940766246356</v>
      </c>
      <c r="T983" s="59"/>
      <c r="U983" s="59"/>
      <c r="V983" s="59"/>
    </row>
    <row r="984" spans="7:22" x14ac:dyDescent="0.4">
      <c r="G984" s="64"/>
      <c r="H984" s="74">
        <v>43479</v>
      </c>
      <c r="I984" s="75">
        <v>6784.60986328125</v>
      </c>
      <c r="J984" s="70">
        <v>18.907087326049801</v>
      </c>
      <c r="K984" s="76">
        <f t="shared" si="107"/>
        <v>174.75356780853758</v>
      </c>
      <c r="L984" s="59"/>
      <c r="M984" s="74">
        <v>43479</v>
      </c>
      <c r="N984" s="77">
        <f t="shared" si="109"/>
        <v>14461.155255855316</v>
      </c>
      <c r="O984" s="77">
        <f t="shared" si="110"/>
        <v>0</v>
      </c>
      <c r="P984" s="77">
        <f t="shared" si="108"/>
        <v>0</v>
      </c>
      <c r="Q984" s="61">
        <f t="shared" si="105"/>
        <v>14461.155255855316</v>
      </c>
      <c r="R984" s="61">
        <f t="shared" si="111"/>
        <v>-2484.1570128678836</v>
      </c>
      <c r="S984" s="62">
        <f t="shared" si="106"/>
        <v>5.8213531515708636</v>
      </c>
      <c r="T984" s="59"/>
      <c r="U984" s="59"/>
      <c r="V984" s="59"/>
    </row>
    <row r="985" spans="7:22" x14ac:dyDescent="0.4">
      <c r="G985" s="64"/>
      <c r="H985" s="74">
        <v>43486</v>
      </c>
      <c r="I985" s="75">
        <v>6787.3701171875</v>
      </c>
      <c r="J985" s="70">
        <v>18.8922729492187</v>
      </c>
      <c r="K985" s="76">
        <f t="shared" si="107"/>
        <v>174.85293270404478</v>
      </c>
      <c r="L985" s="59"/>
      <c r="M985" s="74">
        <v>43486</v>
      </c>
      <c r="N985" s="77">
        <f t="shared" si="109"/>
        <v>14467.038639143115</v>
      </c>
      <c r="O985" s="77">
        <f t="shared" si="110"/>
        <v>0</v>
      </c>
      <c r="P985" s="77">
        <f t="shared" si="108"/>
        <v>0</v>
      </c>
      <c r="Q985" s="61">
        <f t="shared" si="105"/>
        <v>14467.038639143115</v>
      </c>
      <c r="R985" s="61">
        <f t="shared" si="111"/>
        <v>-2487.025002173752</v>
      </c>
      <c r="S985" s="62">
        <f t="shared" si="106"/>
        <v>5.8170057102354766</v>
      </c>
      <c r="T985" s="59"/>
      <c r="U985" s="59"/>
      <c r="V985" s="59"/>
    </row>
    <row r="986" spans="7:22" x14ac:dyDescent="0.4">
      <c r="G986" s="64"/>
      <c r="H986" s="74">
        <v>43493</v>
      </c>
      <c r="I986" s="75">
        <v>6875.52001953125</v>
      </c>
      <c r="J986" s="70">
        <v>19.366310119628899</v>
      </c>
      <c r="K986" s="76">
        <f t="shared" si="107"/>
        <v>174.95235409844113</v>
      </c>
      <c r="L986" s="59"/>
      <c r="M986" s="74">
        <v>43493</v>
      </c>
      <c r="N986" s="77">
        <f t="shared" si="109"/>
        <v>14654.927029082894</v>
      </c>
      <c r="O986" s="77">
        <f t="shared" si="110"/>
        <v>0</v>
      </c>
      <c r="P986" s="77">
        <f t="shared" si="108"/>
        <v>0</v>
      </c>
      <c r="Q986" s="61">
        <f t="shared" si="105"/>
        <v>14654.927029082894</v>
      </c>
      <c r="R986" s="61">
        <f t="shared" si="111"/>
        <v>-2489.8963026079491</v>
      </c>
      <c r="S986" s="62">
        <f t="shared" si="106"/>
        <v>5.8857579786488037</v>
      </c>
      <c r="T986" s="59"/>
      <c r="U986" s="59"/>
      <c r="V986" s="59"/>
    </row>
    <row r="987" spans="7:22" x14ac:dyDescent="0.4">
      <c r="G987" s="64"/>
      <c r="H987" s="74">
        <v>43500</v>
      </c>
      <c r="I987" s="75">
        <v>6913.1298828125</v>
      </c>
      <c r="J987" s="70">
        <v>19.5885105133056</v>
      </c>
      <c r="K987" s="76">
        <f t="shared" si="107"/>
        <v>175.05183202385194</v>
      </c>
      <c r="L987" s="59"/>
      <c r="M987" s="74">
        <v>43500</v>
      </c>
      <c r="N987" s="77">
        <f t="shared" si="109"/>
        <v>14735.091118547369</v>
      </c>
      <c r="O987" s="77">
        <f t="shared" si="110"/>
        <v>0</v>
      </c>
      <c r="P987" s="77">
        <f t="shared" si="108"/>
        <v>0</v>
      </c>
      <c r="Q987" s="61">
        <f t="shared" si="105"/>
        <v>14735.091118547369</v>
      </c>
      <c r="R987" s="61">
        <f t="shared" si="111"/>
        <v>-2492.7709179932131</v>
      </c>
      <c r="S987" s="62">
        <f t="shared" si="106"/>
        <v>5.911129262696047</v>
      </c>
      <c r="T987" s="59"/>
      <c r="U987" s="59"/>
      <c r="V987" s="59"/>
    </row>
    <row r="988" spans="7:22" x14ac:dyDescent="0.4">
      <c r="G988" s="64"/>
      <c r="H988" s="74">
        <v>43507</v>
      </c>
      <c r="I988" s="75">
        <v>7055.18017578125</v>
      </c>
      <c r="J988" s="70">
        <v>20.3859767913818</v>
      </c>
      <c r="K988" s="76">
        <f t="shared" si="107"/>
        <v>175.15136651242071</v>
      </c>
      <c r="L988" s="59"/>
      <c r="M988" s="74">
        <v>43507</v>
      </c>
      <c r="N988" s="77">
        <f t="shared" si="109"/>
        <v>15037.866279117523</v>
      </c>
      <c r="O988" s="77">
        <f t="shared" si="110"/>
        <v>0</v>
      </c>
      <c r="P988" s="77">
        <f t="shared" si="108"/>
        <v>0</v>
      </c>
      <c r="Q988" s="61">
        <f t="shared" si="105"/>
        <v>15037.866279117523</v>
      </c>
      <c r="R988" s="61">
        <f t="shared" si="111"/>
        <v>-2495.6488521566944</v>
      </c>
      <c r="S988" s="62">
        <f t="shared" si="106"/>
        <v>6.0256338811936914</v>
      </c>
      <c r="T988" s="59"/>
      <c r="U988" s="59"/>
      <c r="V988" s="59"/>
    </row>
    <row r="989" spans="7:22" x14ac:dyDescent="0.4">
      <c r="G989" s="64"/>
      <c r="H989" s="74">
        <v>43514</v>
      </c>
      <c r="I989" s="75">
        <v>7090.6298828125</v>
      </c>
      <c r="J989" s="70">
        <v>20.590896606445298</v>
      </c>
      <c r="K989" s="76">
        <f t="shared" si="107"/>
        <v>175.25095759630929</v>
      </c>
      <c r="L989" s="59"/>
      <c r="M989" s="74">
        <v>43514</v>
      </c>
      <c r="N989" s="77">
        <f t="shared" si="109"/>
        <v>15113.426072161476</v>
      </c>
      <c r="O989" s="77">
        <f t="shared" si="110"/>
        <v>0</v>
      </c>
      <c r="P989" s="77">
        <f t="shared" si="108"/>
        <v>0</v>
      </c>
      <c r="Q989" s="61">
        <f t="shared" si="105"/>
        <v>15113.426072161476</v>
      </c>
      <c r="R989" s="61">
        <f t="shared" si="111"/>
        <v>-2498.5301089299628</v>
      </c>
      <c r="S989" s="62">
        <f t="shared" si="106"/>
        <v>6.048926934338227</v>
      </c>
      <c r="T989" s="59"/>
      <c r="U989" s="59"/>
      <c r="V989" s="59"/>
    </row>
    <row r="990" spans="7:22" x14ac:dyDescent="0.4">
      <c r="G990" s="64"/>
      <c r="H990" s="74">
        <v>43521</v>
      </c>
      <c r="I990" s="75">
        <v>7151.56982421875</v>
      </c>
      <c r="J990" s="70">
        <v>20.946424484252901</v>
      </c>
      <c r="K990" s="76">
        <f t="shared" si="107"/>
        <v>175.35060530769778</v>
      </c>
      <c r="L990" s="59"/>
      <c r="M990" s="74">
        <v>43521</v>
      </c>
      <c r="N990" s="77">
        <f t="shared" si="109"/>
        <v>15243.317395570939</v>
      </c>
      <c r="O990" s="77">
        <f t="shared" si="110"/>
        <v>0</v>
      </c>
      <c r="P990" s="77">
        <f t="shared" si="108"/>
        <v>0</v>
      </c>
      <c r="Q990" s="61">
        <f t="shared" si="105"/>
        <v>15243.317395570939</v>
      </c>
      <c r="R990" s="61">
        <f t="shared" si="111"/>
        <v>-2501.4146921490119</v>
      </c>
      <c r="S990" s="62">
        <f t="shared" si="106"/>
        <v>6.0938785733584711</v>
      </c>
      <c r="T990" s="59"/>
      <c r="U990" s="59"/>
      <c r="V990" s="59"/>
    </row>
    <row r="991" spans="7:22" x14ac:dyDescent="0.4">
      <c r="G991" s="64"/>
      <c r="H991" s="74">
        <v>43528</v>
      </c>
      <c r="I991" s="75">
        <v>7015.68994140625</v>
      </c>
      <c r="J991" s="70">
        <v>20.144023895263601</v>
      </c>
      <c r="K991" s="76">
        <f t="shared" si="107"/>
        <v>175.45030967878455</v>
      </c>
      <c r="L991" s="59"/>
      <c r="M991" s="74">
        <v>43528</v>
      </c>
      <c r="N991" s="77">
        <f t="shared" si="109"/>
        <v>14953.694245368362</v>
      </c>
      <c r="O991" s="77">
        <f t="shared" si="110"/>
        <v>0</v>
      </c>
      <c r="P991" s="77">
        <f t="shared" si="108"/>
        <v>0</v>
      </c>
      <c r="Q991" s="61">
        <f t="shared" si="105"/>
        <v>14953.694245368362</v>
      </c>
      <c r="R991" s="61">
        <f t="shared" si="111"/>
        <v>-2504.3026056542631</v>
      </c>
      <c r="S991" s="62">
        <f t="shared" si="106"/>
        <v>5.9712010088579639</v>
      </c>
      <c r="T991" s="59"/>
      <c r="U991" s="59"/>
      <c r="V991" s="59"/>
    </row>
    <row r="992" spans="7:22" x14ac:dyDescent="0.4">
      <c r="G992" s="64"/>
      <c r="H992" s="74">
        <v>43535</v>
      </c>
      <c r="I992" s="75">
        <v>7306.990234375</v>
      </c>
      <c r="J992" s="70">
        <v>21.8179626464843</v>
      </c>
      <c r="K992" s="76">
        <f t="shared" si="107"/>
        <v>175.55007074178636</v>
      </c>
      <c r="L992" s="59"/>
      <c r="M992" s="74">
        <v>43535</v>
      </c>
      <c r="N992" s="77">
        <f t="shared" si="109"/>
        <v>15574.590486653475</v>
      </c>
      <c r="O992" s="77">
        <f t="shared" si="110"/>
        <v>0</v>
      </c>
      <c r="P992" s="77">
        <f t="shared" si="108"/>
        <v>0</v>
      </c>
      <c r="Q992" s="61">
        <f t="shared" si="105"/>
        <v>15574.590486653475</v>
      </c>
      <c r="R992" s="61">
        <f t="shared" si="111"/>
        <v>-2507.1938532905724</v>
      </c>
      <c r="S992" s="62">
        <f t="shared" si="106"/>
        <v>6.211961020171044</v>
      </c>
      <c r="T992" s="59"/>
      <c r="U992" s="59"/>
      <c r="V992" s="59"/>
    </row>
    <row r="993" spans="1:22" x14ac:dyDescent="0.4">
      <c r="G993" s="64"/>
      <c r="H993" s="74">
        <v>43542</v>
      </c>
      <c r="I993" s="75">
        <v>7326.06005859375</v>
      </c>
      <c r="J993" s="70">
        <v>21.911779403686499</v>
      </c>
      <c r="K993" s="76">
        <f t="shared" si="107"/>
        <v>175.64988852893819</v>
      </c>
      <c r="L993" s="59"/>
      <c r="M993" s="74">
        <v>43542</v>
      </c>
      <c r="N993" s="77">
        <f t="shared" si="109"/>
        <v>15615.237140519557</v>
      </c>
      <c r="O993" s="77">
        <f t="shared" si="110"/>
        <v>0</v>
      </c>
      <c r="P993" s="77">
        <f t="shared" si="108"/>
        <v>0</v>
      </c>
      <c r="Q993" s="61">
        <f t="shared" si="105"/>
        <v>15615.237140519557</v>
      </c>
      <c r="R993" s="61">
        <f t="shared" si="111"/>
        <v>-2510.0884389072339</v>
      </c>
      <c r="S993" s="62">
        <f t="shared" si="106"/>
        <v>6.2209908218682708</v>
      </c>
      <c r="T993" s="59"/>
      <c r="U993" s="59"/>
      <c r="V993" s="59"/>
    </row>
    <row r="994" spans="1:22" x14ac:dyDescent="0.4">
      <c r="G994" s="64"/>
      <c r="H994" s="74">
        <v>43549</v>
      </c>
      <c r="I994" s="75">
        <v>7378.77001953125</v>
      </c>
      <c r="J994" s="70">
        <v>22.218757629394499</v>
      </c>
      <c r="K994" s="76">
        <f t="shared" si="107"/>
        <v>175.74976307249344</v>
      </c>
      <c r="L994" s="59"/>
      <c r="M994" s="74">
        <v>43549</v>
      </c>
      <c r="N994" s="77">
        <f t="shared" si="109"/>
        <v>15727.58655249866</v>
      </c>
      <c r="O994" s="77">
        <f t="shared" si="110"/>
        <v>0</v>
      </c>
      <c r="P994" s="77">
        <f t="shared" si="108"/>
        <v>0</v>
      </c>
      <c r="Q994" s="61">
        <f t="shared" si="105"/>
        <v>15727.58655249866</v>
      </c>
      <c r="R994" s="61">
        <f t="shared" si="111"/>
        <v>-2512.9863663579868</v>
      </c>
      <c r="S994" s="62">
        <f t="shared" si="106"/>
        <v>6.2585244245842402</v>
      </c>
      <c r="T994" s="59"/>
      <c r="U994" s="59"/>
      <c r="V994" s="59"/>
    </row>
    <row r="995" spans="1:22" x14ac:dyDescent="0.4">
      <c r="G995" s="64"/>
      <c r="H995" s="74">
        <v>43556</v>
      </c>
      <c r="I995" s="75">
        <v>7578.83984375</v>
      </c>
      <c r="J995" s="70">
        <v>23.4269199371337</v>
      </c>
      <c r="K995" s="76">
        <f t="shared" si="107"/>
        <v>175.84969440472378</v>
      </c>
      <c r="L995" s="59"/>
      <c r="M995" s="74">
        <v>43556</v>
      </c>
      <c r="N995" s="77">
        <f t="shared" si="109"/>
        <v>16154.028285824761</v>
      </c>
      <c r="O995" s="77">
        <f t="shared" si="110"/>
        <v>0</v>
      </c>
      <c r="P995" s="77">
        <f t="shared" si="108"/>
        <v>0</v>
      </c>
      <c r="Q995" s="61">
        <f t="shared" si="105"/>
        <v>16154.028285824761</v>
      </c>
      <c r="R995" s="61">
        <f t="shared" si="111"/>
        <v>-2515.8876395010188</v>
      </c>
      <c r="S995" s="62">
        <f t="shared" si="106"/>
        <v>6.4208067292816873</v>
      </c>
      <c r="T995" s="59"/>
      <c r="U995" s="59"/>
      <c r="V995" s="59"/>
    </row>
    <row r="996" spans="1:22" x14ac:dyDescent="0.4">
      <c r="G996" s="64"/>
      <c r="H996" s="74">
        <v>43563</v>
      </c>
      <c r="I996" s="75">
        <v>7628.14990234375</v>
      </c>
      <c r="J996" s="70">
        <v>23.7110481262207</v>
      </c>
      <c r="K996" s="76">
        <f t="shared" si="107"/>
        <v>175.94968255791926</v>
      </c>
      <c r="L996" s="59"/>
      <c r="M996" s="74">
        <v>43563</v>
      </c>
      <c r="N996" s="77">
        <f t="shared" si="109"/>
        <v>16259.130926561524</v>
      </c>
      <c r="O996" s="77">
        <f t="shared" si="110"/>
        <v>0</v>
      </c>
      <c r="P996" s="77">
        <f t="shared" si="108"/>
        <v>0</v>
      </c>
      <c r="Q996" s="61">
        <f t="shared" si="105"/>
        <v>16259.130926561524</v>
      </c>
      <c r="R996" s="61">
        <f t="shared" si="111"/>
        <v>-2518.7922621989719</v>
      </c>
      <c r="S996" s="62">
        <f t="shared" si="106"/>
        <v>6.4551297741270952</v>
      </c>
      <c r="T996" s="59"/>
      <c r="U996" s="59"/>
      <c r="V996" s="59"/>
    </row>
    <row r="997" spans="1:22" ht="17.5" customHeight="1" thickBot="1" x14ac:dyDescent="0.45">
      <c r="G997" s="67" t="s">
        <v>48</v>
      </c>
      <c r="H997" s="94">
        <v>43570</v>
      </c>
      <c r="I997" s="95">
        <v>7689.72021484375</v>
      </c>
      <c r="J997" s="70">
        <v>24.086589813232401</v>
      </c>
      <c r="K997" s="76">
        <f t="shared" si="107"/>
        <v>176.04972756438829</v>
      </c>
      <c r="L997" s="59"/>
      <c r="M997" s="94">
        <v>43570</v>
      </c>
      <c r="N997" s="77">
        <f t="shared" si="109"/>
        <v>16390.365863596417</v>
      </c>
      <c r="O997" s="77">
        <f t="shared" si="110"/>
        <v>0</v>
      </c>
      <c r="P997" s="77">
        <f t="shared" si="108"/>
        <v>0</v>
      </c>
      <c r="Q997" s="61">
        <f t="shared" si="105"/>
        <v>16390.365863596417</v>
      </c>
      <c r="R997" s="61">
        <f t="shared" si="111"/>
        <v>-2521.7002383189479</v>
      </c>
      <c r="S997" s="62">
        <f t="shared" si="106"/>
        <v>6.4997280860483233</v>
      </c>
      <c r="T997" s="59"/>
      <c r="U997" s="59"/>
      <c r="V997" s="59"/>
    </row>
    <row r="998" spans="1:22" x14ac:dyDescent="0.4">
      <c r="G998" s="64"/>
      <c r="H998" s="74">
        <v>43577</v>
      </c>
      <c r="I998" s="75">
        <v>7826.68017578125</v>
      </c>
      <c r="J998" s="70">
        <v>24.924146652221602</v>
      </c>
      <c r="K998" s="76">
        <f t="shared" si="107"/>
        <v>176.14982945645764</v>
      </c>
      <c r="L998" s="59"/>
      <c r="M998" s="74">
        <v>43577</v>
      </c>
      <c r="N998" s="77">
        <f t="shared" si="109"/>
        <v>16682.291162009253</v>
      </c>
      <c r="O998" s="77">
        <f t="shared" si="110"/>
        <v>0</v>
      </c>
      <c r="P998" s="77">
        <f t="shared" si="108"/>
        <v>0</v>
      </c>
      <c r="Q998" s="61">
        <f t="shared" si="105"/>
        <v>16682.291162009253</v>
      </c>
      <c r="R998" s="61">
        <f t="shared" si="111"/>
        <v>-2524.6115717325133</v>
      </c>
      <c r="S998" s="62">
        <f t="shared" si="106"/>
        <v>6.6078644924221113</v>
      </c>
      <c r="T998" s="59"/>
      <c r="U998" s="59"/>
      <c r="V998" s="59"/>
    </row>
    <row r="999" spans="1:22" x14ac:dyDescent="0.4">
      <c r="G999" s="64"/>
      <c r="H999" s="74">
        <v>43584</v>
      </c>
      <c r="I999" s="75">
        <v>7845.72998046875</v>
      </c>
      <c r="J999" s="70">
        <v>25.0130901336669</v>
      </c>
      <c r="K999" s="76">
        <f t="shared" si="107"/>
        <v>176.24998826647249</v>
      </c>
      <c r="L999" s="59"/>
      <c r="M999" s="74">
        <v>43584</v>
      </c>
      <c r="N999" s="77">
        <f t="shared" si="109"/>
        <v>16722.895144954622</v>
      </c>
      <c r="O999" s="77">
        <f t="shared" si="110"/>
        <v>0</v>
      </c>
      <c r="P999" s="77">
        <f t="shared" si="108"/>
        <v>0</v>
      </c>
      <c r="Q999" s="61">
        <f t="shared" si="105"/>
        <v>16722.895144954622</v>
      </c>
      <c r="R999" s="61">
        <f t="shared" si="111"/>
        <v>-2527.5262663157037</v>
      </c>
      <c r="S999" s="62">
        <f t="shared" si="106"/>
        <v>6.6163091429831375</v>
      </c>
      <c r="T999" s="59"/>
      <c r="U999" s="59"/>
      <c r="V999" s="59"/>
    </row>
    <row r="1000" spans="1:22" x14ac:dyDescent="0.4">
      <c r="G1000" s="64"/>
      <c r="H1000" s="74">
        <v>43591</v>
      </c>
      <c r="I1000" s="75">
        <v>7586.52978515625</v>
      </c>
      <c r="J1000" s="70">
        <v>23.414562225341701</v>
      </c>
      <c r="K1000" s="76">
        <f t="shared" si="107"/>
        <v>176.35020402679635</v>
      </c>
      <c r="L1000" s="59"/>
      <c r="M1000" s="74">
        <v>43591</v>
      </c>
      <c r="N1000" s="77">
        <f t="shared" si="109"/>
        <v>16170.419123149992</v>
      </c>
      <c r="O1000" s="77">
        <f t="shared" si="110"/>
        <v>0</v>
      </c>
      <c r="P1000" s="77">
        <f t="shared" si="108"/>
        <v>0</v>
      </c>
      <c r="Q1000" s="61">
        <f t="shared" si="105"/>
        <v>16170.419123149992</v>
      </c>
      <c r="R1000" s="61">
        <f t="shared" si="111"/>
        <v>-2530.4443259490304</v>
      </c>
      <c r="S1000" s="62">
        <f t="shared" si="106"/>
        <v>6.390347717721613</v>
      </c>
      <c r="T1000" s="59"/>
      <c r="U1000" s="59"/>
      <c r="V1000" s="59"/>
    </row>
    <row r="1001" spans="1:22" x14ac:dyDescent="0.4">
      <c r="G1001" s="64"/>
      <c r="H1001" s="74">
        <v>43598</v>
      </c>
      <c r="I1001" s="75">
        <v>7503.68017578125</v>
      </c>
      <c r="J1001" s="70">
        <v>22.846309661865199</v>
      </c>
      <c r="K1001" s="76">
        <f t="shared" si="107"/>
        <v>176.45047676981119</v>
      </c>
      <c r="L1001" s="59"/>
      <c r="M1001" s="74">
        <v>43598</v>
      </c>
      <c r="N1001" s="77">
        <f t="shared" si="109"/>
        <v>15993.82811965795</v>
      </c>
      <c r="O1001" s="77">
        <f t="shared" si="110"/>
        <v>0</v>
      </c>
      <c r="P1001" s="77">
        <f t="shared" si="108"/>
        <v>0</v>
      </c>
      <c r="Q1001" s="61">
        <f t="shared" si="105"/>
        <v>15993.82811965795</v>
      </c>
      <c r="R1001" s="61">
        <f t="shared" si="111"/>
        <v>-2533.3657545174842</v>
      </c>
      <c r="S1001" s="62">
        <f t="shared" si="106"/>
        <v>6.3132724089041785</v>
      </c>
      <c r="T1001" s="59"/>
      <c r="U1001" s="59"/>
      <c r="V1001" s="59"/>
    </row>
    <row r="1002" spans="1:22" x14ac:dyDescent="0.4">
      <c r="G1002" s="64"/>
      <c r="H1002" s="74">
        <v>43605</v>
      </c>
      <c r="I1002" s="75">
        <v>7300.9599609375</v>
      </c>
      <c r="J1002" s="70">
        <v>21.6109714508056</v>
      </c>
      <c r="K1002" s="76">
        <f t="shared" si="107"/>
        <v>176.55080652791739</v>
      </c>
      <c r="L1002" s="59"/>
      <c r="M1002" s="74">
        <v>43605</v>
      </c>
      <c r="N1002" s="77">
        <f t="shared" si="109"/>
        <v>15561.737172730898</v>
      </c>
      <c r="O1002" s="77">
        <f t="shared" si="110"/>
        <v>0</v>
      </c>
      <c r="P1002" s="77">
        <f t="shared" si="108"/>
        <v>0</v>
      </c>
      <c r="Q1002" s="61">
        <f t="shared" si="105"/>
        <v>15561.737172730898</v>
      </c>
      <c r="R1002" s="61">
        <f t="shared" si="111"/>
        <v>-2536.2905559105416</v>
      </c>
      <c r="S1002" s="62">
        <f t="shared" si="106"/>
        <v>6.135628718273626</v>
      </c>
      <c r="T1002" s="59"/>
      <c r="U1002" s="59"/>
      <c r="V1002" s="59"/>
    </row>
    <row r="1003" spans="1:22" x14ac:dyDescent="0.4">
      <c r="G1003" s="64"/>
      <c r="H1003" s="74">
        <v>43612</v>
      </c>
      <c r="I1003" s="75">
        <v>7127.9599609375</v>
      </c>
      <c r="J1003" s="70">
        <v>20.573287963867099</v>
      </c>
      <c r="K1003" s="76">
        <f t="shared" si="107"/>
        <v>176.65119333353371</v>
      </c>
      <c r="L1003" s="59"/>
      <c r="M1003" s="74">
        <v>43612</v>
      </c>
      <c r="N1003" s="77">
        <f t="shared" si="109"/>
        <v>15192.993809490106</v>
      </c>
      <c r="O1003" s="77">
        <f t="shared" si="110"/>
        <v>0</v>
      </c>
      <c r="P1003" s="77">
        <f t="shared" si="108"/>
        <v>0</v>
      </c>
      <c r="Q1003" s="61">
        <f t="shared" si="105"/>
        <v>15192.993809490106</v>
      </c>
      <c r="R1003" s="61">
        <f t="shared" si="111"/>
        <v>-2539.2187340221694</v>
      </c>
      <c r="S1003" s="62">
        <f t="shared" si="106"/>
        <v>5.9833340097582388</v>
      </c>
      <c r="T1003" s="59"/>
      <c r="U1003" s="59"/>
      <c r="V1003" s="59"/>
    </row>
    <row r="1004" spans="1:22" x14ac:dyDescent="0.4">
      <c r="G1004" s="64"/>
      <c r="H1004" s="74">
        <v>43619</v>
      </c>
      <c r="I1004" s="75">
        <v>7417.2900390625</v>
      </c>
      <c r="J1004" s="70">
        <v>22.2360515594482</v>
      </c>
      <c r="K1004" s="76">
        <f t="shared" si="107"/>
        <v>176.7516372190974</v>
      </c>
      <c r="L1004" s="59"/>
      <c r="M1004" s="74">
        <v>43619</v>
      </c>
      <c r="N1004" s="77">
        <f t="shared" si="109"/>
        <v>15809.6906077244</v>
      </c>
      <c r="O1004" s="77">
        <f t="shared" si="110"/>
        <v>0</v>
      </c>
      <c r="P1004" s="77">
        <f t="shared" si="108"/>
        <v>0</v>
      </c>
      <c r="Q1004" s="61">
        <f t="shared" si="105"/>
        <v>15809.6906077244</v>
      </c>
      <c r="R1004" s="61">
        <f t="shared" si="111"/>
        <v>-2542.15029275083</v>
      </c>
      <c r="S1004" s="62">
        <f t="shared" si="106"/>
        <v>6.219022790590766</v>
      </c>
      <c r="T1004" s="59"/>
      <c r="U1004" s="59"/>
      <c r="V1004" s="59"/>
    </row>
    <row r="1005" spans="1:22" x14ac:dyDescent="0.4">
      <c r="G1005" s="59"/>
      <c r="H1005" s="74">
        <v>43626</v>
      </c>
      <c r="I1005" s="75">
        <v>7479.10986328125</v>
      </c>
      <c r="J1005" s="70">
        <v>22.6066570281982</v>
      </c>
      <c r="K1005" s="76">
        <f t="shared" si="107"/>
        <v>176.85213821706409</v>
      </c>
      <c r="L1005" s="59"/>
      <c r="M1005" s="74">
        <v>43626</v>
      </c>
      <c r="N1005" s="77">
        <f t="shared" si="109"/>
        <v>15941.457370136981</v>
      </c>
      <c r="O1005" s="77">
        <f t="shared" si="110"/>
        <v>0</v>
      </c>
      <c r="P1005" s="77">
        <f t="shared" si="108"/>
        <v>0</v>
      </c>
      <c r="Q1005" s="61">
        <f t="shared" si="105"/>
        <v>15941.457370136981</v>
      </c>
      <c r="R1005" s="61">
        <f t="shared" si="111"/>
        <v>-2545.0852359994865</v>
      </c>
      <c r="S1005" s="62">
        <f t="shared" si="106"/>
        <v>6.2636241586921049</v>
      </c>
      <c r="T1005" s="59"/>
      <c r="U1005" s="59"/>
      <c r="V1005" s="59"/>
    </row>
    <row r="1006" spans="1:22" ht="17.5" customHeight="1" x14ac:dyDescent="0.4">
      <c r="A1006" s="4"/>
      <c r="G1006" s="59"/>
      <c r="H1006" s="74">
        <v>43633</v>
      </c>
      <c r="I1006" s="75">
        <v>7728.77978515625</v>
      </c>
      <c r="J1006" s="70">
        <v>24.1063518524169</v>
      </c>
      <c r="K1006" s="76">
        <f t="shared" si="107"/>
        <v>176.95269635990795</v>
      </c>
      <c r="L1006" s="76"/>
      <c r="M1006" s="74">
        <v>43633</v>
      </c>
      <c r="N1006" s="77">
        <f t="shared" si="109"/>
        <v>16473.619952173125</v>
      </c>
      <c r="O1006" s="77">
        <f t="shared" si="110"/>
        <v>0</v>
      </c>
      <c r="P1006" s="77">
        <f t="shared" si="108"/>
        <v>0</v>
      </c>
      <c r="Q1006" s="61">
        <f t="shared" si="105"/>
        <v>16473.619952173125</v>
      </c>
      <c r="R1006" s="61">
        <f t="shared" si="111"/>
        <v>-2548.0235676756083</v>
      </c>
      <c r="S1006" s="62">
        <f t="shared" si="106"/>
        <v>6.4652541527317613</v>
      </c>
      <c r="T1006" s="59"/>
      <c r="U1006" s="59"/>
      <c r="V1006" s="59"/>
    </row>
    <row r="1007" spans="1:22" ht="17.5" customHeight="1" x14ac:dyDescent="0.4">
      <c r="G1007" s="59"/>
      <c r="H1007" s="74">
        <v>43640</v>
      </c>
      <c r="I1007" s="75">
        <v>7671.080078125</v>
      </c>
      <c r="J1007" s="70">
        <v>23.720928192138601</v>
      </c>
      <c r="K1007" s="76">
        <f t="shared" si="107"/>
        <v>177.05331168012151</v>
      </c>
      <c r="L1007" s="59"/>
      <c r="M1007" s="74">
        <v>43640</v>
      </c>
      <c r="N1007" s="77">
        <f t="shared" si="109"/>
        <v>16350.635073394445</v>
      </c>
      <c r="O1007" s="77">
        <f t="shared" si="110"/>
        <v>0</v>
      </c>
      <c r="P1007" s="77">
        <f t="shared" si="108"/>
        <v>0</v>
      </c>
      <c r="Q1007" s="61">
        <f t="shared" si="105"/>
        <v>16350.635073394445</v>
      </c>
      <c r="R1007" s="61">
        <f t="shared" si="111"/>
        <v>-2550.9652916911759</v>
      </c>
      <c r="S1007" s="62">
        <f t="shared" si="106"/>
        <v>6.4095874321185713</v>
      </c>
      <c r="T1007" s="59"/>
      <c r="U1007" s="59"/>
      <c r="V1007" s="59"/>
    </row>
    <row r="1008" spans="1:22" x14ac:dyDescent="0.4">
      <c r="G1008" s="59"/>
      <c r="H1008" s="74">
        <v>43647</v>
      </c>
      <c r="I1008" s="75">
        <v>7841.2998046875</v>
      </c>
      <c r="J1008" s="70">
        <v>24.811040878295898</v>
      </c>
      <c r="K1008" s="76">
        <f t="shared" si="107"/>
        <v>177.15398421021584</v>
      </c>
      <c r="L1008" s="59"/>
      <c r="M1008" s="74">
        <v>43647</v>
      </c>
      <c r="N1008" s="77">
        <f t="shared" si="109"/>
        <v>16713.452382426723</v>
      </c>
      <c r="O1008" s="77">
        <f t="shared" si="110"/>
        <v>0</v>
      </c>
      <c r="P1008" s="77">
        <f t="shared" si="108"/>
        <v>0</v>
      </c>
      <c r="Q1008" s="61">
        <f t="shared" si="105"/>
        <v>16713.452382426723</v>
      </c>
      <c r="R1008" s="61">
        <f t="shared" si="111"/>
        <v>-2553.9104119626863</v>
      </c>
      <c r="S1008" s="62">
        <f t="shared" si="106"/>
        <v>6.5442594635034181</v>
      </c>
      <c r="T1008" s="59"/>
      <c r="U1008" s="59"/>
      <c r="V1008" s="59"/>
    </row>
    <row r="1009" spans="2:22" x14ac:dyDescent="0.4">
      <c r="G1009" s="59"/>
      <c r="H1009" s="74">
        <v>43654</v>
      </c>
      <c r="I1009" s="75">
        <v>7943.240234375</v>
      </c>
      <c r="J1009" s="70">
        <v>25.424026489257798</v>
      </c>
      <c r="K1009" s="76">
        <f t="shared" si="107"/>
        <v>177.25471398272049</v>
      </c>
      <c r="L1009" s="59"/>
      <c r="M1009" s="74">
        <v>43654</v>
      </c>
      <c r="N1009" s="77">
        <f t="shared" si="109"/>
        <v>16930.734792213891</v>
      </c>
      <c r="O1009" s="77">
        <f t="shared" si="110"/>
        <v>0</v>
      </c>
      <c r="P1009" s="77">
        <f t="shared" si="108"/>
        <v>0</v>
      </c>
      <c r="Q1009" s="61">
        <f t="shared" si="105"/>
        <v>16930.734792213891</v>
      </c>
      <c r="R1009" s="61">
        <f t="shared" si="111"/>
        <v>-2556.8589324111581</v>
      </c>
      <c r="S1009" s="62">
        <f t="shared" si="106"/>
        <v>6.6216929599037133</v>
      </c>
      <c r="T1009" s="59"/>
      <c r="U1009" s="59"/>
      <c r="V1009" s="59"/>
    </row>
    <row r="1010" spans="2:22" x14ac:dyDescent="0.4">
      <c r="G1010" s="59"/>
      <c r="H1010" s="74">
        <v>43661</v>
      </c>
      <c r="I1010" s="75">
        <v>7834.89990234375</v>
      </c>
      <c r="J1010" s="70">
        <v>24.719591140746999</v>
      </c>
      <c r="K1010" s="76">
        <f t="shared" si="107"/>
        <v>177.35550103018349</v>
      </c>
      <c r="L1010" s="59"/>
      <c r="M1010" s="74">
        <v>43661</v>
      </c>
      <c r="N1010" s="77">
        <f t="shared" si="109"/>
        <v>16699.811217602175</v>
      </c>
      <c r="O1010" s="77">
        <f t="shared" si="110"/>
        <v>0</v>
      </c>
      <c r="P1010" s="77">
        <f t="shared" si="108"/>
        <v>0</v>
      </c>
      <c r="Q1010" s="61">
        <f t="shared" si="105"/>
        <v>16699.811217602175</v>
      </c>
      <c r="R1010" s="61">
        <f t="shared" si="111"/>
        <v>-2559.8108569621363</v>
      </c>
      <c r="S1010" s="62">
        <f t="shared" si="106"/>
        <v>6.5238457646908836</v>
      </c>
      <c r="T1010" s="59"/>
      <c r="U1010" s="59"/>
      <c r="V1010" s="59"/>
    </row>
    <row r="1011" spans="2:22" x14ac:dyDescent="0.4">
      <c r="G1011" s="59"/>
      <c r="H1011" s="74">
        <v>43668</v>
      </c>
      <c r="I1011" s="75">
        <v>8016.9501953125</v>
      </c>
      <c r="J1011" s="70">
        <v>25.82444190979</v>
      </c>
      <c r="K1011" s="76">
        <f t="shared" si="107"/>
        <v>177.4563453851714</v>
      </c>
      <c r="L1011" s="59"/>
      <c r="M1011" s="74">
        <v>43668</v>
      </c>
      <c r="N1011" s="77">
        <f t="shared" si="109"/>
        <v>17087.844959268463</v>
      </c>
      <c r="O1011" s="77">
        <f t="shared" si="110"/>
        <v>0</v>
      </c>
      <c r="P1011" s="77">
        <f t="shared" si="108"/>
        <v>0</v>
      </c>
      <c r="Q1011" s="61">
        <f t="shared" si="105"/>
        <v>17087.844959268463</v>
      </c>
      <c r="R1011" s="61">
        <f t="shared" si="111"/>
        <v>-2562.7661895456986</v>
      </c>
      <c r="S1011" s="62">
        <f t="shared" si="106"/>
        <v>6.6677346645881981</v>
      </c>
      <c r="T1011" s="59"/>
      <c r="U1011" s="59"/>
      <c r="V1011" s="59"/>
    </row>
    <row r="1012" spans="2:22" x14ac:dyDescent="0.4">
      <c r="G1012" s="59"/>
      <c r="H1012" s="74">
        <v>43675</v>
      </c>
      <c r="I1012" s="75">
        <v>7692.7998046875</v>
      </c>
      <c r="J1012" s="70">
        <v>23.763036727905199</v>
      </c>
      <c r="K1012" s="76">
        <f t="shared" si="107"/>
        <v>177.55724708026929</v>
      </c>
      <c r="L1012" s="59"/>
      <c r="M1012" s="74">
        <v>43675</v>
      </c>
      <c r="N1012" s="77">
        <f t="shared" si="109"/>
        <v>16396.929900107316</v>
      </c>
      <c r="O1012" s="77">
        <f t="shared" si="110"/>
        <v>0</v>
      </c>
      <c r="P1012" s="77">
        <f t="shared" si="108"/>
        <v>0</v>
      </c>
      <c r="Q1012" s="61">
        <f t="shared" si="105"/>
        <v>16396.929900107316</v>
      </c>
      <c r="R1012" s="61">
        <f t="shared" si="111"/>
        <v>-2565.7249340964599</v>
      </c>
      <c r="S1012" s="62">
        <f t="shared" si="106"/>
        <v>6.3907590724964534</v>
      </c>
      <c r="T1012" s="59"/>
      <c r="U1012" s="59"/>
      <c r="V1012" s="59"/>
    </row>
    <row r="1013" spans="2:22" x14ac:dyDescent="0.4">
      <c r="E1013" s="4"/>
      <c r="F1013" s="4"/>
      <c r="G1013" s="59"/>
      <c r="H1013" s="74">
        <v>43682</v>
      </c>
      <c r="I1013" s="75">
        <v>7646.27001953125</v>
      </c>
      <c r="J1013" s="70">
        <v>23.4614868164062</v>
      </c>
      <c r="K1013" s="76">
        <f t="shared" si="107"/>
        <v>177.65820614808075</v>
      </c>
      <c r="L1013" s="59"/>
      <c r="M1013" s="74">
        <v>43682</v>
      </c>
      <c r="N1013" s="77">
        <f t="shared" si="109"/>
        <v>16297.753313579067</v>
      </c>
      <c r="O1013" s="77">
        <f t="shared" si="110"/>
        <v>0</v>
      </c>
      <c r="P1013" s="77">
        <f t="shared" si="108"/>
        <v>0</v>
      </c>
      <c r="Q1013" s="61">
        <f t="shared" si="105"/>
        <v>16297.753313579067</v>
      </c>
      <c r="R1013" s="61">
        <f t="shared" si="111"/>
        <v>-2568.6870945535775</v>
      </c>
      <c r="S1013" s="62">
        <f t="shared" si="106"/>
        <v>6.3447795366494493</v>
      </c>
      <c r="T1013" s="59"/>
      <c r="U1013" s="59"/>
      <c r="V1013" s="59"/>
    </row>
    <row r="1014" spans="2:22" x14ac:dyDescent="0.4">
      <c r="B1014" s="27"/>
      <c r="C1014" s="4"/>
      <c r="D1014" s="4"/>
      <c r="G1014" s="59"/>
      <c r="H1014" s="74">
        <v>43689</v>
      </c>
      <c r="I1014" s="75">
        <v>7604.10986328125</v>
      </c>
      <c r="J1014" s="70">
        <v>23.1451110839843</v>
      </c>
      <c r="K1014" s="76">
        <f t="shared" si="107"/>
        <v>177.75922262122791</v>
      </c>
      <c r="L1014" s="59"/>
      <c r="M1014" s="74">
        <v>43689</v>
      </c>
      <c r="N1014" s="77">
        <f t="shared" si="109"/>
        <v>16207.890436062407</v>
      </c>
      <c r="O1014" s="77">
        <f t="shared" si="110"/>
        <v>0</v>
      </c>
      <c r="P1014" s="77">
        <f t="shared" si="108"/>
        <v>0</v>
      </c>
      <c r="Q1014" s="61">
        <f t="shared" si="105"/>
        <v>16207.890436062407</v>
      </c>
      <c r="R1014" s="61">
        <f t="shared" si="111"/>
        <v>-2571.6526748607566</v>
      </c>
      <c r="S1014" s="62">
        <f t="shared" si="106"/>
        <v>6.3025192299500521</v>
      </c>
      <c r="T1014" s="59"/>
      <c r="U1014" s="59"/>
      <c r="V1014" s="59"/>
    </row>
    <row r="1015" spans="2:22" x14ac:dyDescent="0.4">
      <c r="G1015" s="59"/>
      <c r="H1015" s="74">
        <v>43696</v>
      </c>
      <c r="I1015" s="75">
        <v>7464.990234375</v>
      </c>
      <c r="J1015" s="70">
        <v>22.284954071044901</v>
      </c>
      <c r="K1015" s="76">
        <f t="shared" si="107"/>
        <v>177.86029653235141</v>
      </c>
      <c r="L1015" s="59"/>
      <c r="M1015" s="74">
        <v>43696</v>
      </c>
      <c r="N1015" s="77">
        <f t="shared" si="109"/>
        <v>15911.361881983208</v>
      </c>
      <c r="O1015" s="77">
        <f t="shared" si="110"/>
        <v>0</v>
      </c>
      <c r="P1015" s="77">
        <f t="shared" si="108"/>
        <v>0</v>
      </c>
      <c r="Q1015" s="61">
        <f t="shared" si="105"/>
        <v>15911.361881983208</v>
      </c>
      <c r="R1015" s="61">
        <f t="shared" si="111"/>
        <v>-2574.6216789662558</v>
      </c>
      <c r="S1015" s="62">
        <f t="shared" si="106"/>
        <v>6.1800776447947205</v>
      </c>
      <c r="T1015" s="59"/>
      <c r="U1015" s="59"/>
      <c r="V1015" s="59"/>
    </row>
    <row r="1016" spans="2:22" x14ac:dyDescent="0.4">
      <c r="G1016" s="59"/>
      <c r="H1016" s="74">
        <v>43703</v>
      </c>
      <c r="I1016" s="75">
        <v>7691</v>
      </c>
      <c r="J1016" s="70">
        <v>23.587541580200099</v>
      </c>
      <c r="K1016" s="76">
        <f t="shared" si="107"/>
        <v>177.96142791411054</v>
      </c>
      <c r="L1016" s="59"/>
      <c r="M1016" s="74">
        <v>43703</v>
      </c>
      <c r="N1016" s="77">
        <f t="shared" si="109"/>
        <v>16393.093680259655</v>
      </c>
      <c r="O1016" s="77">
        <f t="shared" si="110"/>
        <v>0</v>
      </c>
      <c r="P1016" s="77">
        <f t="shared" si="108"/>
        <v>0</v>
      </c>
      <c r="Q1016" s="61">
        <f t="shared" si="105"/>
        <v>16393.093680259655</v>
      </c>
      <c r="R1016" s="61">
        <f t="shared" si="111"/>
        <v>-2577.5941108228913</v>
      </c>
      <c r="S1016" s="62">
        <f t="shared" si="106"/>
        <v>6.3598429292757022</v>
      </c>
      <c r="T1016" s="59"/>
      <c r="U1016" s="59"/>
      <c r="V1016" s="59"/>
    </row>
    <row r="1017" spans="2:22" x14ac:dyDescent="0.4">
      <c r="G1017" s="59"/>
      <c r="H1017" s="74">
        <v>43710</v>
      </c>
      <c r="I1017" s="75">
        <v>7852.5400390625</v>
      </c>
      <c r="J1017" s="70">
        <v>24.605888366699201</v>
      </c>
      <c r="K1017" s="76">
        <f t="shared" si="107"/>
        <v>178.0626167991831</v>
      </c>
      <c r="L1017" s="59"/>
      <c r="M1017" s="74">
        <v>43710</v>
      </c>
      <c r="N1017" s="77">
        <f t="shared" si="109"/>
        <v>16737.410543276736</v>
      </c>
      <c r="O1017" s="77">
        <f t="shared" si="110"/>
        <v>0</v>
      </c>
      <c r="P1017" s="77">
        <f t="shared" si="108"/>
        <v>0</v>
      </c>
      <c r="Q1017" s="61">
        <f t="shared" si="105"/>
        <v>16737.410543276736</v>
      </c>
      <c r="R1017" s="61">
        <f t="shared" si="111"/>
        <v>-2580.5699743880432</v>
      </c>
      <c r="S1017" s="62">
        <f t="shared" si="106"/>
        <v>6.485935552763241</v>
      </c>
      <c r="T1017" s="59"/>
      <c r="U1017" s="59"/>
      <c r="V1017" s="59"/>
    </row>
    <row r="1018" spans="2:22" x14ac:dyDescent="0.4">
      <c r="G1018" s="59"/>
      <c r="H1018" s="74">
        <v>43717</v>
      </c>
      <c r="I1018" s="75">
        <v>7892.9501953125</v>
      </c>
      <c r="J1018" s="70">
        <v>24.833288192748999</v>
      </c>
      <c r="K1018" s="76">
        <f t="shared" si="107"/>
        <v>178.16386322026545</v>
      </c>
      <c r="L1018" s="59"/>
      <c r="M1018" s="74">
        <v>43717</v>
      </c>
      <c r="N1018" s="77">
        <f t="shared" si="109"/>
        <v>16823.54335787044</v>
      </c>
      <c r="O1018" s="77">
        <f t="shared" si="110"/>
        <v>0</v>
      </c>
      <c r="P1018" s="77">
        <f t="shared" si="108"/>
        <v>0</v>
      </c>
      <c r="Q1018" s="61">
        <f t="shared" si="105"/>
        <v>16823.54335787044</v>
      </c>
      <c r="R1018" s="61">
        <f t="shared" si="111"/>
        <v>-2583.5492736236602</v>
      </c>
      <c r="S1018" s="62">
        <f t="shared" si="106"/>
        <v>6.5117950447579069</v>
      </c>
      <c r="T1018" s="59"/>
      <c r="U1018" s="59"/>
      <c r="V1018" s="59"/>
    </row>
    <row r="1019" spans="2:22" x14ac:dyDescent="0.4">
      <c r="G1019" s="59"/>
      <c r="H1019" s="74">
        <v>43724</v>
      </c>
      <c r="I1019" s="75">
        <v>7823.5498046875</v>
      </c>
      <c r="J1019" s="70">
        <v>24.361190795898398</v>
      </c>
      <c r="K1019" s="76">
        <f t="shared" si="107"/>
        <v>178.2651672100726</v>
      </c>
      <c r="L1019" s="59"/>
      <c r="M1019" s="74">
        <v>43724</v>
      </c>
      <c r="N1019" s="77">
        <f t="shared" si="109"/>
        <v>16675.618887065313</v>
      </c>
      <c r="O1019" s="77">
        <f t="shared" si="110"/>
        <v>0</v>
      </c>
      <c r="P1019" s="77">
        <f t="shared" si="108"/>
        <v>0</v>
      </c>
      <c r="Q1019" s="61">
        <f t="shared" si="105"/>
        <v>16675.618887065313</v>
      </c>
      <c r="R1019" s="61">
        <f t="shared" si="111"/>
        <v>-2586.5320124962659</v>
      </c>
      <c r="S1019" s="62">
        <f t="shared" si="106"/>
        <v>6.4470954956291644</v>
      </c>
      <c r="T1019" s="59"/>
      <c r="U1019" s="59"/>
      <c r="V1019" s="59"/>
    </row>
    <row r="1020" spans="2:22" x14ac:dyDescent="0.4">
      <c r="G1020" s="59"/>
      <c r="H1020" s="74">
        <v>43731</v>
      </c>
      <c r="I1020" s="75">
        <v>7681.580078125</v>
      </c>
      <c r="J1020" s="70">
        <v>23.496089935302699</v>
      </c>
      <c r="K1020" s="76">
        <f t="shared" si="107"/>
        <v>178.36652880133812</v>
      </c>
      <c r="L1020" s="59"/>
      <c r="M1020" s="74">
        <v>43731</v>
      </c>
      <c r="N1020" s="77">
        <f t="shared" si="109"/>
        <v>16373.015450932182</v>
      </c>
      <c r="O1020" s="77">
        <f t="shared" si="110"/>
        <v>0</v>
      </c>
      <c r="P1020" s="77">
        <f t="shared" si="108"/>
        <v>0</v>
      </c>
      <c r="Q1020" s="61">
        <f t="shared" si="105"/>
        <v>16373.015450932182</v>
      </c>
      <c r="R1020" s="61">
        <f t="shared" si="111"/>
        <v>-2589.5181949769626</v>
      </c>
      <c r="S1020" s="62">
        <f t="shared" si="106"/>
        <v>6.3228037874736165</v>
      </c>
      <c r="T1020" s="59"/>
      <c r="U1020" s="59"/>
      <c r="V1020" s="59"/>
    </row>
    <row r="1021" spans="2:22" ht="17.5" customHeight="1" x14ac:dyDescent="0.4">
      <c r="G1021" s="59"/>
      <c r="H1021" s="74">
        <v>43738</v>
      </c>
      <c r="I1021" s="75">
        <v>7754.10009765625</v>
      </c>
      <c r="J1021" s="70">
        <v>23.898979187011701</v>
      </c>
      <c r="K1021" s="76">
        <f t="shared" si="107"/>
        <v>178.46794802681421</v>
      </c>
      <c r="L1021" s="59"/>
      <c r="M1021" s="74">
        <v>43738</v>
      </c>
      <c r="N1021" s="77">
        <f t="shared" si="109"/>
        <v>16527.589300089643</v>
      </c>
      <c r="O1021" s="77">
        <f t="shared" si="110"/>
        <v>0</v>
      </c>
      <c r="P1021" s="77">
        <f t="shared" si="108"/>
        <v>0</v>
      </c>
      <c r="Q1021" s="61">
        <f t="shared" si="105"/>
        <v>16527.589300089643</v>
      </c>
      <c r="R1021" s="61">
        <f t="shared" si="111"/>
        <v>-2592.5078250414376</v>
      </c>
      <c r="S1021" s="62">
        <f t="shared" si="106"/>
        <v>6.3751357432548819</v>
      </c>
      <c r="T1021" s="59"/>
      <c r="U1021" s="59"/>
      <c r="V1021" s="59"/>
    </row>
    <row r="1022" spans="2:22" x14ac:dyDescent="0.4">
      <c r="G1022" s="59"/>
      <c r="H1022" s="74">
        <v>43745</v>
      </c>
      <c r="I1022" s="75">
        <v>7843.8798828125</v>
      </c>
      <c r="J1022" s="70">
        <v>24.4229831695556</v>
      </c>
      <c r="K1022" s="76">
        <f t="shared" si="107"/>
        <v>178.56942491927168</v>
      </c>
      <c r="L1022" s="59"/>
      <c r="M1022" s="74">
        <v>43745</v>
      </c>
      <c r="N1022" s="77">
        <f t="shared" si="109"/>
        <v>16718.951727428088</v>
      </c>
      <c r="O1022" s="77">
        <f t="shared" si="110"/>
        <v>0</v>
      </c>
      <c r="P1022" s="77">
        <f t="shared" si="108"/>
        <v>0</v>
      </c>
      <c r="Q1022" s="61">
        <f t="shared" si="105"/>
        <v>16718.951727428088</v>
      </c>
      <c r="R1022" s="61">
        <f t="shared" si="111"/>
        <v>-2595.5009066699677</v>
      </c>
      <c r="S1022" s="62">
        <f t="shared" si="106"/>
        <v>6.441512574495122</v>
      </c>
      <c r="T1022" s="59"/>
      <c r="U1022" s="59"/>
      <c r="V1022" s="59"/>
    </row>
    <row r="1023" spans="2:22" x14ac:dyDescent="0.4">
      <c r="G1023" s="59"/>
      <c r="H1023" s="74">
        <v>43752</v>
      </c>
      <c r="I1023" s="75">
        <v>7868.490234375</v>
      </c>
      <c r="J1023" s="70">
        <v>24.576225280761701</v>
      </c>
      <c r="K1023" s="76">
        <f t="shared" si="107"/>
        <v>178.6709595115</v>
      </c>
      <c r="L1023" s="59"/>
      <c r="M1023" s="74">
        <v>43752</v>
      </c>
      <c r="N1023" s="77">
        <f t="shared" si="109"/>
        <v>16771.407818790485</v>
      </c>
      <c r="O1023" s="77">
        <f t="shared" si="110"/>
        <v>0</v>
      </c>
      <c r="P1023" s="77">
        <f t="shared" si="108"/>
        <v>0</v>
      </c>
      <c r="Q1023" s="61">
        <f t="shared" si="105"/>
        <v>16771.407818790485</v>
      </c>
      <c r="R1023" s="61">
        <f t="shared" si="111"/>
        <v>-2598.4974438474255</v>
      </c>
      <c r="S1023" s="62">
        <f t="shared" si="106"/>
        <v>6.4542714323236572</v>
      </c>
      <c r="T1023" s="59"/>
      <c r="U1023" s="59"/>
      <c r="V1023" s="59"/>
    </row>
    <row r="1024" spans="2:22" ht="17.5" customHeight="1" x14ac:dyDescent="0.4">
      <c r="G1024" s="59"/>
      <c r="H1024" s="74">
        <v>43759</v>
      </c>
      <c r="I1024" s="75">
        <v>8029.22021484375</v>
      </c>
      <c r="J1024" s="70">
        <v>25.555027008056602</v>
      </c>
      <c r="K1024" s="76">
        <f t="shared" si="107"/>
        <v>178.77255183630723</v>
      </c>
      <c r="L1024" s="59"/>
      <c r="M1024" s="74">
        <v>43759</v>
      </c>
      <c r="N1024" s="77">
        <f t="shared" si="109"/>
        <v>17113.998070649868</v>
      </c>
      <c r="O1024" s="77">
        <f t="shared" si="110"/>
        <v>0</v>
      </c>
      <c r="P1024" s="77">
        <f t="shared" si="108"/>
        <v>0</v>
      </c>
      <c r="Q1024" s="61">
        <f t="shared" si="105"/>
        <v>17113.998070649868</v>
      </c>
      <c r="R1024" s="61">
        <f t="shared" si="111"/>
        <v>-2601.4974405632843</v>
      </c>
      <c r="S1024" s="62">
        <f t="shared" si="106"/>
        <v>6.5785181272153368</v>
      </c>
      <c r="T1024" s="59"/>
      <c r="U1024" s="59"/>
      <c r="V1024" s="59"/>
    </row>
    <row r="1025" spans="7:22" x14ac:dyDescent="0.4">
      <c r="G1025" s="59"/>
      <c r="H1025" s="74">
        <v>43766</v>
      </c>
      <c r="I1025" s="75">
        <v>8161.169921875</v>
      </c>
      <c r="J1025" s="70">
        <v>26.4102382659912</v>
      </c>
      <c r="K1025" s="76">
        <f t="shared" si="107"/>
        <v>178.87420192652016</v>
      </c>
      <c r="L1025" s="59"/>
      <c r="M1025" s="74">
        <v>43766</v>
      </c>
      <c r="N1025" s="77">
        <f t="shared" si="109"/>
        <v>17395.244190588252</v>
      </c>
      <c r="O1025" s="77">
        <f t="shared" si="110"/>
        <v>0</v>
      </c>
      <c r="P1025" s="77">
        <f t="shared" si="108"/>
        <v>0</v>
      </c>
      <c r="Q1025" s="61">
        <f t="shared" si="105"/>
        <v>17395.244190588252</v>
      </c>
      <c r="R1025" s="61">
        <f t="shared" si="111"/>
        <v>-2604.5009008116226</v>
      </c>
      <c r="S1025" s="62">
        <f t="shared" si="106"/>
        <v>6.6789165575513882</v>
      </c>
      <c r="T1025" s="59"/>
      <c r="U1025" s="59"/>
      <c r="V1025" s="59"/>
    </row>
    <row r="1026" spans="7:22" x14ac:dyDescent="0.4">
      <c r="G1026" s="59"/>
      <c r="H1026" s="74">
        <v>43773</v>
      </c>
      <c r="I1026" s="75">
        <v>8255.8896484375</v>
      </c>
      <c r="J1026" s="70">
        <v>27.0182800292968</v>
      </c>
      <c r="K1026" s="76">
        <f t="shared" si="107"/>
        <v>178.97590981498419</v>
      </c>
      <c r="L1026" s="59"/>
      <c r="M1026" s="74">
        <v>43773</v>
      </c>
      <c r="N1026" s="77">
        <f t="shared" si="109"/>
        <v>17597.135927801573</v>
      </c>
      <c r="O1026" s="77">
        <f t="shared" si="110"/>
        <v>0</v>
      </c>
      <c r="P1026" s="77">
        <f t="shared" si="108"/>
        <v>0</v>
      </c>
      <c r="Q1026" s="61">
        <f t="shared" ref="Q1026:Q1089" si="112">SUM(N1026:P1026)</f>
        <v>17597.135927801573</v>
      </c>
      <c r="R1026" s="61">
        <f t="shared" si="111"/>
        <v>-2607.5078285911309</v>
      </c>
      <c r="S1026" s="62">
        <f t="shared" ref="S1026:S1089" si="113">Q1026/-R1026</f>
        <v>6.7486416473424455</v>
      </c>
      <c r="T1026" s="59"/>
      <c r="U1026" s="59"/>
      <c r="V1026" s="59"/>
    </row>
    <row r="1027" spans="7:22" x14ac:dyDescent="0.4">
      <c r="G1027" s="59"/>
      <c r="H1027" s="74">
        <v>43780</v>
      </c>
      <c r="I1027" s="75">
        <v>8315.51953125</v>
      </c>
      <c r="J1027" s="70">
        <v>27.396450042724599</v>
      </c>
      <c r="K1027" s="76">
        <f t="shared" ref="K1027:K1090" si="114">K1026*(1+Tbill_YTM)^(1/52)</f>
        <v>179.07767553456341</v>
      </c>
      <c r="L1027" s="59"/>
      <c r="M1027" s="74">
        <v>43780</v>
      </c>
      <c r="N1027" s="77">
        <f t="shared" si="109"/>
        <v>17724.23490778964</v>
      </c>
      <c r="O1027" s="77">
        <f t="shared" si="110"/>
        <v>0</v>
      </c>
      <c r="P1027" s="77">
        <f t="shared" ref="P1027:P1090" si="115">IF(YEAR(M1027)&lt;&gt;YEAR(M1026), Q1026*$C$7, P1026)*(1+Tbill_YTM)^(1/52)</f>
        <v>0</v>
      </c>
      <c r="Q1027" s="61">
        <f t="shared" si="112"/>
        <v>17724.23490778964</v>
      </c>
      <c r="R1027" s="61">
        <f t="shared" si="111"/>
        <v>-2610.5182279051155</v>
      </c>
      <c r="S1027" s="62">
        <f t="shared" si="113"/>
        <v>6.7895465039571681</v>
      </c>
      <c r="T1027" s="59"/>
      <c r="U1027" s="59"/>
      <c r="V1027" s="59"/>
    </row>
    <row r="1028" spans="7:22" x14ac:dyDescent="0.4">
      <c r="G1028" s="59"/>
      <c r="H1028" s="74">
        <v>43787</v>
      </c>
      <c r="I1028" s="75">
        <v>8272.0498046875</v>
      </c>
      <c r="J1028" s="70">
        <v>27.149278640746999</v>
      </c>
      <c r="K1028" s="76">
        <f t="shared" si="114"/>
        <v>179.1794991181406</v>
      </c>
      <c r="L1028" s="59"/>
      <c r="M1028" s="74">
        <v>43787</v>
      </c>
      <c r="N1028" s="77">
        <f t="shared" ref="N1028:N1091" si="116">IF(YEAR(M1028)&lt;&gt;YEAR(M1027), Q1027*$C$5, N1027)*(I1028/I1027)</f>
        <v>17631.580727605746</v>
      </c>
      <c r="O1028" s="77">
        <f t="shared" ref="O1028:O1091" si="117">IF(YEAR(M1028)&lt;&gt;YEAR(M1027), Q1027*$C$6, O1027)*(J1028/J1027)</f>
        <v>0</v>
      </c>
      <c r="P1028" s="77">
        <f t="shared" si="115"/>
        <v>0</v>
      </c>
      <c r="Q1028" s="61">
        <f t="shared" si="112"/>
        <v>17631.580727605746</v>
      </c>
      <c r="R1028" s="61">
        <f t="shared" ref="R1028:R1091" si="118">R1027*EXP($C$20/52)</f>
        <v>-2613.532102761505</v>
      </c>
      <c r="S1028" s="62">
        <f t="shared" si="113"/>
        <v>6.7462652205327425</v>
      </c>
      <c r="T1028" s="59"/>
      <c r="U1028" s="59"/>
      <c r="V1028" s="59"/>
    </row>
    <row r="1029" spans="7:22" x14ac:dyDescent="0.4">
      <c r="G1029" s="59"/>
      <c r="H1029" s="74">
        <v>43794</v>
      </c>
      <c r="I1029" s="75">
        <v>8403.6796875</v>
      </c>
      <c r="J1029" s="70">
        <v>28.009435653686499</v>
      </c>
      <c r="K1029" s="76">
        <f t="shared" si="114"/>
        <v>179.2813805986172</v>
      </c>
      <c r="L1029" s="59"/>
      <c r="M1029" s="74">
        <v>43794</v>
      </c>
      <c r="N1029" s="77">
        <f t="shared" si="116"/>
        <v>17912.145153566857</v>
      </c>
      <c r="O1029" s="77">
        <f t="shared" si="117"/>
        <v>0</v>
      </c>
      <c r="P1029" s="77">
        <f t="shared" si="115"/>
        <v>0</v>
      </c>
      <c r="Q1029" s="61">
        <f t="shared" si="112"/>
        <v>17912.145153566857</v>
      </c>
      <c r="R1029" s="61">
        <f t="shared" si="118"/>
        <v>-2616.5494571728555</v>
      </c>
      <c r="S1029" s="62">
        <f t="shared" si="113"/>
        <v>6.8457124341615447</v>
      </c>
      <c r="T1029" s="59"/>
      <c r="U1029" s="59"/>
      <c r="V1029" s="59"/>
    </row>
    <row r="1030" spans="7:22" x14ac:dyDescent="0.4">
      <c r="G1030" s="59"/>
      <c r="H1030" s="74">
        <v>43801</v>
      </c>
      <c r="I1030" s="75">
        <v>8397.3701171875</v>
      </c>
      <c r="J1030" s="70">
        <v>27.942699432373001</v>
      </c>
      <c r="K1030" s="76">
        <f t="shared" si="114"/>
        <v>179.38332000891344</v>
      </c>
      <c r="L1030" s="59"/>
      <c r="M1030" s="74">
        <v>43801</v>
      </c>
      <c r="N1030" s="77">
        <f t="shared" si="116"/>
        <v>17898.696528262604</v>
      </c>
      <c r="O1030" s="77">
        <f t="shared" si="117"/>
        <v>0</v>
      </c>
      <c r="P1030" s="77">
        <f t="shared" si="115"/>
        <v>0</v>
      </c>
      <c r="Q1030" s="61">
        <f t="shared" si="112"/>
        <v>17898.696528262604</v>
      </c>
      <c r="R1030" s="61">
        <f t="shared" si="118"/>
        <v>-2619.5702951563549</v>
      </c>
      <c r="S1030" s="62">
        <f t="shared" si="113"/>
        <v>6.8326841854015914</v>
      </c>
      <c r="T1030" s="59"/>
      <c r="U1030" s="59"/>
      <c r="V1030" s="59"/>
    </row>
    <row r="1031" spans="7:22" x14ac:dyDescent="0.4">
      <c r="G1031" s="59"/>
      <c r="H1031" s="74">
        <v>43808</v>
      </c>
      <c r="I1031" s="75">
        <v>8487.7099609375</v>
      </c>
      <c r="J1031" s="70">
        <v>28.545797348022401</v>
      </c>
      <c r="K1031" s="76">
        <f t="shared" si="114"/>
        <v>179.4853173819682</v>
      </c>
      <c r="L1031" s="59"/>
      <c r="M1031" s="74">
        <v>43808</v>
      </c>
      <c r="N1031" s="77">
        <f t="shared" si="116"/>
        <v>18091.252700626894</v>
      </c>
      <c r="O1031" s="77">
        <f t="shared" si="117"/>
        <v>0</v>
      </c>
      <c r="P1031" s="77">
        <f t="shared" si="115"/>
        <v>0</v>
      </c>
      <c r="Q1031" s="61">
        <f t="shared" si="112"/>
        <v>18091.252700626894</v>
      </c>
      <c r="R1031" s="61">
        <f t="shared" si="118"/>
        <v>-2622.5946207338293</v>
      </c>
      <c r="S1031" s="62">
        <f t="shared" si="113"/>
        <v>6.8982268771544923</v>
      </c>
      <c r="T1031" s="59"/>
      <c r="U1031" s="59"/>
      <c r="V1031" s="59"/>
    </row>
    <row r="1032" spans="7:22" x14ac:dyDescent="0.4">
      <c r="G1032" s="59"/>
      <c r="H1032" s="74">
        <v>43815</v>
      </c>
      <c r="I1032" s="75">
        <v>8678.490234375</v>
      </c>
      <c r="J1032" s="70">
        <v>29.796482086181602</v>
      </c>
      <c r="K1032" s="76">
        <f t="shared" si="114"/>
        <v>179.58737275073912</v>
      </c>
      <c r="L1032" s="59"/>
      <c r="M1032" s="74">
        <v>43815</v>
      </c>
      <c r="N1032" s="77">
        <f t="shared" si="116"/>
        <v>18497.894085987249</v>
      </c>
      <c r="O1032" s="77">
        <f t="shared" si="117"/>
        <v>0</v>
      </c>
      <c r="P1032" s="77">
        <f t="shared" si="115"/>
        <v>0</v>
      </c>
      <c r="Q1032" s="61">
        <f t="shared" si="112"/>
        <v>18497.894085987249</v>
      </c>
      <c r="R1032" s="61">
        <f t="shared" si="118"/>
        <v>-2625.6224379317487</v>
      </c>
      <c r="S1032" s="62">
        <f t="shared" si="113"/>
        <v>7.0451462551326998</v>
      </c>
      <c r="T1032" s="59"/>
      <c r="U1032" s="59"/>
      <c r="V1032" s="59"/>
    </row>
    <row r="1033" spans="7:22" x14ac:dyDescent="0.4">
      <c r="G1033" s="59"/>
      <c r="H1033" s="74">
        <v>43822</v>
      </c>
      <c r="I1033" s="75">
        <v>8770.98046875</v>
      </c>
      <c r="J1033" s="70">
        <v>30.406993865966701</v>
      </c>
      <c r="K1033" s="76">
        <f t="shared" si="114"/>
        <v>179.68948614820258</v>
      </c>
      <c r="L1033" s="59"/>
      <c r="M1033" s="74">
        <v>43822</v>
      </c>
      <c r="N1033" s="77">
        <f t="shared" si="116"/>
        <v>18695.033739688792</v>
      </c>
      <c r="O1033" s="77">
        <f t="shared" si="117"/>
        <v>0</v>
      </c>
      <c r="P1033" s="77">
        <f t="shared" si="115"/>
        <v>0</v>
      </c>
      <c r="Q1033" s="61">
        <f t="shared" si="112"/>
        <v>18695.033739688792</v>
      </c>
      <c r="R1033" s="61">
        <f t="shared" si="118"/>
        <v>-2628.6537507812304</v>
      </c>
      <c r="S1033" s="62">
        <f t="shared" si="113"/>
        <v>7.1120183607797971</v>
      </c>
      <c r="T1033" s="59"/>
      <c r="U1033" s="59"/>
      <c r="V1033" s="59"/>
    </row>
    <row r="1034" spans="7:22" ht="17.5" thickBot="1" x14ac:dyDescent="0.45">
      <c r="G1034" s="86" t="s">
        <v>46</v>
      </c>
      <c r="H1034" s="82">
        <v>43829</v>
      </c>
      <c r="I1034" s="83">
        <v>8793.900390625</v>
      </c>
      <c r="J1034" s="84">
        <v>30.577810287475501</v>
      </c>
      <c r="K1034" s="85">
        <f t="shared" si="114"/>
        <v>179.79165760735367</v>
      </c>
      <c r="L1034" s="86"/>
      <c r="M1034" s="82">
        <v>43829</v>
      </c>
      <c r="N1034" s="77">
        <f t="shared" si="116"/>
        <v>18743.886740136211</v>
      </c>
      <c r="O1034" s="77">
        <f t="shared" si="117"/>
        <v>0</v>
      </c>
      <c r="P1034" s="77">
        <f t="shared" si="115"/>
        <v>0</v>
      </c>
      <c r="Q1034" s="87">
        <f t="shared" si="112"/>
        <v>18743.886740136211</v>
      </c>
      <c r="R1034" s="61">
        <f t="shared" si="118"/>
        <v>-2631.6885633180468</v>
      </c>
      <c r="S1034" s="88">
        <f t="shared" si="113"/>
        <v>7.1223802851899087</v>
      </c>
      <c r="T1034" s="86"/>
      <c r="U1034" s="86"/>
      <c r="V1034" s="86"/>
    </row>
    <row r="1035" spans="7:22" ht="17.5" thickTop="1" x14ac:dyDescent="0.4">
      <c r="G1035" s="59"/>
      <c r="H1035" s="74">
        <v>43836</v>
      </c>
      <c r="I1035" s="75">
        <v>8966.6396484375</v>
      </c>
      <c r="J1035" s="70">
        <v>31.7820320129394</v>
      </c>
      <c r="K1035" s="76">
        <f t="shared" si="114"/>
        <v>179.89388716120629</v>
      </c>
      <c r="L1035" s="59"/>
      <c r="M1035" s="74">
        <v>43836</v>
      </c>
      <c r="N1035" s="77">
        <f t="shared" si="116"/>
        <v>19112.074340653548</v>
      </c>
      <c r="O1035" s="77">
        <f t="shared" si="117"/>
        <v>0</v>
      </c>
      <c r="P1035" s="77">
        <f t="shared" si="115"/>
        <v>0</v>
      </c>
      <c r="Q1035" s="61">
        <f t="shared" si="112"/>
        <v>19112.074340653548</v>
      </c>
      <c r="R1035" s="61">
        <f t="shared" si="118"/>
        <v>-2634.726879582629</v>
      </c>
      <c r="S1035" s="62">
        <f t="shared" si="113"/>
        <v>7.253911017783035</v>
      </c>
      <c r="T1035" s="59"/>
      <c r="U1035" s="59"/>
      <c r="V1035" s="59"/>
    </row>
    <row r="1036" spans="7:22" x14ac:dyDescent="0.4">
      <c r="G1036" s="59"/>
      <c r="H1036" s="74">
        <v>43843</v>
      </c>
      <c r="I1036" s="75">
        <v>9173.73046875</v>
      </c>
      <c r="J1036" s="70">
        <v>33.201377868652301</v>
      </c>
      <c r="K1036" s="76">
        <f t="shared" si="114"/>
        <v>179.9961748427931</v>
      </c>
      <c r="L1036" s="59"/>
      <c r="M1036" s="74">
        <v>43843</v>
      </c>
      <c r="N1036" s="77">
        <f t="shared" si="116"/>
        <v>19553.481078100514</v>
      </c>
      <c r="O1036" s="77">
        <f t="shared" si="117"/>
        <v>0</v>
      </c>
      <c r="P1036" s="77">
        <f t="shared" si="115"/>
        <v>0</v>
      </c>
      <c r="Q1036" s="61">
        <f t="shared" si="112"/>
        <v>19553.481078100514</v>
      </c>
      <c r="R1036" s="61">
        <f t="shared" si="118"/>
        <v>-2637.7687036200732</v>
      </c>
      <c r="S1036" s="62">
        <f t="shared" si="113"/>
        <v>7.4128869037172676</v>
      </c>
      <c r="T1036" s="59"/>
      <c r="U1036" s="59"/>
      <c r="V1036" s="59"/>
    </row>
    <row r="1037" spans="7:22" x14ac:dyDescent="0.4">
      <c r="G1037" s="64"/>
      <c r="H1037" s="74">
        <v>43850</v>
      </c>
      <c r="I1037" s="75">
        <v>9141.4697265625</v>
      </c>
      <c r="J1037" s="70">
        <v>32.963996887207003</v>
      </c>
      <c r="K1037" s="76">
        <f t="shared" si="114"/>
        <v>180.09852068516551</v>
      </c>
      <c r="L1037" s="59"/>
      <c r="M1037" s="74">
        <v>43850</v>
      </c>
      <c r="N1037" s="77">
        <f t="shared" si="116"/>
        <v>19484.71845050015</v>
      </c>
      <c r="O1037" s="77">
        <f t="shared" si="117"/>
        <v>0</v>
      </c>
      <c r="P1037" s="77">
        <f t="shared" si="115"/>
        <v>0</v>
      </c>
      <c r="Q1037" s="61">
        <f t="shared" si="112"/>
        <v>19484.71845050015</v>
      </c>
      <c r="R1037" s="61">
        <f t="shared" si="118"/>
        <v>-2640.8140394801458</v>
      </c>
      <c r="S1037" s="62">
        <f t="shared" si="113"/>
        <v>7.3783000844450939</v>
      </c>
      <c r="T1037" s="59"/>
      <c r="U1037" s="59"/>
      <c r="V1037" s="59"/>
    </row>
    <row r="1038" spans="7:22" x14ac:dyDescent="0.4">
      <c r="G1038" s="64"/>
      <c r="H1038" s="74">
        <v>43857</v>
      </c>
      <c r="I1038" s="75">
        <v>8991.509765625</v>
      </c>
      <c r="J1038" s="70">
        <v>31.833961486816399</v>
      </c>
      <c r="K1038" s="76">
        <f t="shared" si="114"/>
        <v>180.20092472139376</v>
      </c>
      <c r="L1038" s="59"/>
      <c r="M1038" s="74">
        <v>43857</v>
      </c>
      <c r="N1038" s="77">
        <f t="shared" si="116"/>
        <v>19165.084113231067</v>
      </c>
      <c r="O1038" s="77">
        <f t="shared" si="117"/>
        <v>0</v>
      </c>
      <c r="P1038" s="77">
        <f t="shared" si="115"/>
        <v>0</v>
      </c>
      <c r="Q1038" s="61">
        <f t="shared" si="112"/>
        <v>19165.084113231067</v>
      </c>
      <c r="R1038" s="61">
        <f t="shared" si="118"/>
        <v>-2643.8628912172881</v>
      </c>
      <c r="S1038" s="62">
        <f t="shared" si="113"/>
        <v>7.2488948564224049</v>
      </c>
      <c r="T1038" s="59"/>
      <c r="U1038" s="59"/>
      <c r="V1038" s="59"/>
    </row>
    <row r="1039" spans="7:22" x14ac:dyDescent="0.4">
      <c r="G1039" s="64"/>
      <c r="H1039" s="74">
        <v>43864</v>
      </c>
      <c r="I1039" s="75">
        <v>9401.099609375</v>
      </c>
      <c r="J1039" s="70">
        <v>34.808658599853501</v>
      </c>
      <c r="K1039" s="76">
        <f t="shared" si="114"/>
        <v>180.30338698456688</v>
      </c>
      <c r="L1039" s="59"/>
      <c r="M1039" s="74">
        <v>43864</v>
      </c>
      <c r="N1039" s="77">
        <f t="shared" si="116"/>
        <v>20038.110335968897</v>
      </c>
      <c r="O1039" s="77">
        <f t="shared" si="117"/>
        <v>0</v>
      </c>
      <c r="P1039" s="77">
        <f t="shared" si="115"/>
        <v>0</v>
      </c>
      <c r="Q1039" s="61">
        <f t="shared" si="112"/>
        <v>20038.110335968897</v>
      </c>
      <c r="R1039" s="61">
        <f t="shared" si="118"/>
        <v>-2646.9152628906227</v>
      </c>
      <c r="S1039" s="62">
        <f t="shared" si="113"/>
        <v>7.5703633648195572</v>
      </c>
      <c r="T1039" s="59"/>
      <c r="U1039" s="59"/>
      <c r="V1039" s="59"/>
    </row>
    <row r="1040" spans="7:22" x14ac:dyDescent="0.4">
      <c r="G1040" s="64"/>
      <c r="H1040" s="74">
        <v>43871</v>
      </c>
      <c r="I1040" s="75">
        <v>9623.580078125</v>
      </c>
      <c r="J1040" s="70">
        <v>36.4431343078613</v>
      </c>
      <c r="K1040" s="76">
        <f t="shared" si="114"/>
        <v>180.40590750779273</v>
      </c>
      <c r="L1040" s="59"/>
      <c r="M1040" s="74">
        <v>43871</v>
      </c>
      <c r="N1040" s="77">
        <f t="shared" si="116"/>
        <v>20512.319563149606</v>
      </c>
      <c r="O1040" s="77">
        <f t="shared" si="117"/>
        <v>0</v>
      </c>
      <c r="P1040" s="77">
        <f t="shared" si="115"/>
        <v>0</v>
      </c>
      <c r="Q1040" s="61">
        <f t="shared" si="112"/>
        <v>20512.319563149606</v>
      </c>
      <c r="R1040" s="61">
        <f t="shared" si="118"/>
        <v>-2649.9711585639589</v>
      </c>
      <c r="S1040" s="62">
        <f t="shared" si="113"/>
        <v>7.7405821934550412</v>
      </c>
      <c r="T1040" s="59"/>
      <c r="U1040" s="59"/>
      <c r="V1040" s="59"/>
    </row>
    <row r="1041" spans="7:22" x14ac:dyDescent="0.4">
      <c r="G1041" s="64"/>
      <c r="H1041" s="74">
        <v>43878</v>
      </c>
      <c r="I1041" s="75">
        <v>9446.6904296875</v>
      </c>
      <c r="J1041" s="70">
        <v>35.110328674316399</v>
      </c>
      <c r="K1041" s="76">
        <f t="shared" si="114"/>
        <v>180.50848632419797</v>
      </c>
      <c r="L1041" s="59"/>
      <c r="M1041" s="74">
        <v>43878</v>
      </c>
      <c r="N1041" s="77">
        <f t="shared" si="116"/>
        <v>20135.285552240213</v>
      </c>
      <c r="O1041" s="77">
        <f t="shared" si="117"/>
        <v>0</v>
      </c>
      <c r="P1041" s="77">
        <f t="shared" si="115"/>
        <v>0</v>
      </c>
      <c r="Q1041" s="61">
        <f t="shared" si="112"/>
        <v>20135.285552240213</v>
      </c>
      <c r="R1041" s="61">
        <f t="shared" si="118"/>
        <v>-2653.030582305797</v>
      </c>
      <c r="S1041" s="62">
        <f t="shared" si="113"/>
        <v>7.5895414423531715</v>
      </c>
      <c r="T1041" s="59"/>
      <c r="U1041" s="59"/>
      <c r="V1041" s="59"/>
    </row>
    <row r="1042" spans="7:22" x14ac:dyDescent="0.4">
      <c r="G1042" s="64"/>
      <c r="H1042" s="74">
        <v>43885</v>
      </c>
      <c r="I1042" s="75">
        <v>8461.830078125</v>
      </c>
      <c r="J1042" s="70">
        <v>28.0852947235107</v>
      </c>
      <c r="K1042" s="76">
        <f t="shared" si="114"/>
        <v>180.61112346692812</v>
      </c>
      <c r="L1042" s="59"/>
      <c r="M1042" s="74">
        <v>43885</v>
      </c>
      <c r="N1042" s="77">
        <f t="shared" si="116"/>
        <v>18036.090648438691</v>
      </c>
      <c r="O1042" s="77">
        <f t="shared" si="117"/>
        <v>0</v>
      </c>
      <c r="P1042" s="77">
        <f t="shared" si="115"/>
        <v>0</v>
      </c>
      <c r="Q1042" s="61">
        <f t="shared" si="112"/>
        <v>18036.090648438691</v>
      </c>
      <c r="R1042" s="61">
        <f t="shared" si="118"/>
        <v>-2656.0935381893346</v>
      </c>
      <c r="S1042" s="62">
        <f t="shared" si="113"/>
        <v>6.7904576360416646</v>
      </c>
      <c r="T1042" s="59"/>
      <c r="U1042" s="59"/>
      <c r="V1042" s="59"/>
    </row>
    <row r="1043" spans="7:22" x14ac:dyDescent="0.4">
      <c r="G1043" s="64"/>
      <c r="H1043" s="74">
        <v>43892</v>
      </c>
      <c r="I1043" s="75">
        <v>8530.33984375</v>
      </c>
      <c r="J1043" s="70">
        <v>28.268276214599599</v>
      </c>
      <c r="K1043" s="76">
        <f t="shared" si="114"/>
        <v>180.7138189691475</v>
      </c>
      <c r="L1043" s="59"/>
      <c r="M1043" s="74">
        <v>43892</v>
      </c>
      <c r="N1043" s="77">
        <f t="shared" si="116"/>
        <v>18182.1167836491</v>
      </c>
      <c r="O1043" s="77">
        <f t="shared" si="117"/>
        <v>0</v>
      </c>
      <c r="P1043" s="77">
        <f t="shared" si="115"/>
        <v>0</v>
      </c>
      <c r="Q1043" s="61">
        <f t="shared" si="112"/>
        <v>18182.1167836491</v>
      </c>
      <c r="R1043" s="61">
        <f t="shared" si="118"/>
        <v>-2659.1600302924721</v>
      </c>
      <c r="S1043" s="62">
        <f t="shared" si="113"/>
        <v>6.8375413952237052</v>
      </c>
      <c r="T1043" s="59"/>
      <c r="U1043" s="59"/>
      <c r="V1043" s="59"/>
    </row>
    <row r="1044" spans="7:22" x14ac:dyDescent="0.4">
      <c r="G1044" s="64"/>
      <c r="H1044" s="74">
        <v>43899</v>
      </c>
      <c r="I1044" s="75">
        <v>7995.259765625</v>
      </c>
      <c r="J1044" s="70">
        <v>23.9014358520507</v>
      </c>
      <c r="K1044" s="76">
        <f t="shared" si="114"/>
        <v>180.81657286403936</v>
      </c>
      <c r="L1044" s="59"/>
      <c r="M1044" s="74">
        <v>43899</v>
      </c>
      <c r="N1044" s="77">
        <f t="shared" si="116"/>
        <v>17041.612577805416</v>
      </c>
      <c r="O1044" s="77">
        <f t="shared" si="117"/>
        <v>0</v>
      </c>
      <c r="P1044" s="77">
        <f t="shared" si="115"/>
        <v>0</v>
      </c>
      <c r="Q1044" s="61">
        <f t="shared" si="112"/>
        <v>17041.612577805416</v>
      </c>
      <c r="R1044" s="61">
        <f t="shared" si="118"/>
        <v>-2662.2300626978181</v>
      </c>
      <c r="S1044" s="62">
        <f t="shared" si="113"/>
        <v>6.4012546536026997</v>
      </c>
      <c r="T1044" s="59"/>
      <c r="U1044" s="59"/>
      <c r="V1044" s="59"/>
    </row>
    <row r="1045" spans="7:22" ht="17.5" customHeight="1" thickBot="1" x14ac:dyDescent="0.45">
      <c r="G1045" s="65" t="s">
        <v>45</v>
      </c>
      <c r="H1045" s="79">
        <v>43906</v>
      </c>
      <c r="I1045" s="80">
        <v>6994.2900390625</v>
      </c>
      <c r="J1045" s="70">
        <v>17.956983566284102</v>
      </c>
      <c r="K1045" s="76">
        <f t="shared" si="114"/>
        <v>180.91938518480575</v>
      </c>
      <c r="L1045" s="59"/>
      <c r="M1045" s="79">
        <v>43906</v>
      </c>
      <c r="N1045" s="77">
        <f t="shared" si="116"/>
        <v>14908.081112632752</v>
      </c>
      <c r="O1045" s="77">
        <f t="shared" si="117"/>
        <v>0</v>
      </c>
      <c r="P1045" s="77">
        <f t="shared" si="115"/>
        <v>0</v>
      </c>
      <c r="Q1045" s="61">
        <f t="shared" si="112"/>
        <v>14908.081112632752</v>
      </c>
      <c r="R1045" s="61">
        <f t="shared" si="118"/>
        <v>-2665.3036394926939</v>
      </c>
      <c r="S1045" s="62">
        <f t="shared" si="113"/>
        <v>5.5933893953899796</v>
      </c>
      <c r="T1045" s="59"/>
      <c r="U1045" s="59"/>
      <c r="V1045" s="59"/>
    </row>
    <row r="1046" spans="7:22" ht="17.5" customHeight="1" thickBot="1" x14ac:dyDescent="0.45">
      <c r="G1046" s="66" t="s">
        <v>47</v>
      </c>
      <c r="H1046" s="90">
        <v>43913</v>
      </c>
      <c r="I1046" s="91">
        <v>7588.3701171875</v>
      </c>
      <c r="J1046" s="70">
        <v>20.961357116699201</v>
      </c>
      <c r="K1046" s="76">
        <f t="shared" si="114"/>
        <v>181.02225596466764</v>
      </c>
      <c r="L1046" s="59"/>
      <c r="M1046" s="90">
        <v>43913</v>
      </c>
      <c r="N1046" s="77">
        <f t="shared" si="116"/>
        <v>16174.341725593236</v>
      </c>
      <c r="O1046" s="77">
        <f t="shared" si="117"/>
        <v>0</v>
      </c>
      <c r="P1046" s="77">
        <f t="shared" si="115"/>
        <v>0</v>
      </c>
      <c r="Q1046" s="61">
        <f t="shared" si="112"/>
        <v>16174.341725593236</v>
      </c>
      <c r="R1046" s="61">
        <f t="shared" si="118"/>
        <v>-2668.3807647691406</v>
      </c>
      <c r="S1046" s="62">
        <f t="shared" si="113"/>
        <v>6.0614819066096013</v>
      </c>
      <c r="T1046" s="59"/>
      <c r="U1046" s="59"/>
      <c r="V1046" s="59"/>
    </row>
    <row r="1047" spans="7:22" ht="17.5" customHeight="1" thickBot="1" x14ac:dyDescent="0.45">
      <c r="G1047" s="65" t="s">
        <v>45</v>
      </c>
      <c r="H1047" s="79">
        <v>43920</v>
      </c>
      <c r="I1047" s="80">
        <v>7528.10986328125</v>
      </c>
      <c r="J1047" s="70">
        <v>20.5357666015625</v>
      </c>
      <c r="K1047" s="76">
        <f t="shared" si="114"/>
        <v>181.12518523686489</v>
      </c>
      <c r="L1047" s="59"/>
      <c r="M1047" s="79">
        <v>43920</v>
      </c>
      <c r="N1047" s="77">
        <f t="shared" si="116"/>
        <v>16045.899131979741</v>
      </c>
      <c r="O1047" s="77">
        <f t="shared" si="117"/>
        <v>0</v>
      </c>
      <c r="P1047" s="77">
        <f t="shared" si="115"/>
        <v>0</v>
      </c>
      <c r="Q1047" s="61">
        <f t="shared" si="112"/>
        <v>16045.899131979741</v>
      </c>
      <c r="R1047" s="61">
        <f t="shared" si="118"/>
        <v>-2671.4614426239223</v>
      </c>
      <c r="S1047" s="62">
        <f t="shared" si="113"/>
        <v>6.006412398832671</v>
      </c>
      <c r="T1047" s="59"/>
      <c r="U1047" s="59"/>
      <c r="V1047" s="59"/>
    </row>
    <row r="1048" spans="7:22" ht="17.5" customHeight="1" thickBot="1" x14ac:dyDescent="0.45">
      <c r="G1048" s="66" t="s">
        <v>47</v>
      </c>
      <c r="H1048" s="90">
        <v>43927</v>
      </c>
      <c r="I1048" s="91">
        <v>8238.5302734375</v>
      </c>
      <c r="J1048" s="70">
        <v>24.4431037902832</v>
      </c>
      <c r="K1048" s="76">
        <f t="shared" si="114"/>
        <v>181.22817303465624</v>
      </c>
      <c r="L1048" s="59"/>
      <c r="M1048" s="90">
        <v>43927</v>
      </c>
      <c r="N1048" s="77">
        <f t="shared" si="116"/>
        <v>17560.135035771171</v>
      </c>
      <c r="O1048" s="77">
        <f t="shared" si="117"/>
        <v>0</v>
      </c>
      <c r="P1048" s="77">
        <f t="shared" si="115"/>
        <v>0</v>
      </c>
      <c r="Q1048" s="61">
        <f t="shared" si="112"/>
        <v>17560.135035771171</v>
      </c>
      <c r="R1048" s="61">
        <f t="shared" si="118"/>
        <v>-2674.5456771585341</v>
      </c>
      <c r="S1048" s="62">
        <f t="shared" si="113"/>
        <v>6.5656515742992454</v>
      </c>
      <c r="T1048" s="59"/>
      <c r="U1048" s="59"/>
      <c r="V1048" s="59"/>
    </row>
    <row r="1049" spans="7:22" x14ac:dyDescent="0.4">
      <c r="G1049" s="64"/>
      <c r="H1049" s="74">
        <v>43934</v>
      </c>
      <c r="I1049" s="75">
        <v>8832.41015625</v>
      </c>
      <c r="J1049" s="70">
        <v>28.006690979003899</v>
      </c>
      <c r="K1049" s="76">
        <f t="shared" si="114"/>
        <v>181.33121939131934</v>
      </c>
      <c r="L1049" s="59"/>
      <c r="M1049" s="74">
        <v>43934</v>
      </c>
      <c r="N1049" s="77">
        <f t="shared" si="116"/>
        <v>18825.968939524511</v>
      </c>
      <c r="O1049" s="77">
        <f t="shared" si="117"/>
        <v>0</v>
      </c>
      <c r="P1049" s="77">
        <f t="shared" si="115"/>
        <v>0</v>
      </c>
      <c r="Q1049" s="61">
        <f t="shared" si="112"/>
        <v>18825.968939524511</v>
      </c>
      <c r="R1049" s="61">
        <f t="shared" si="118"/>
        <v>-2677.6334724792059</v>
      </c>
      <c r="S1049" s="62">
        <f t="shared" si="113"/>
        <v>7.0308237228949979</v>
      </c>
      <c r="T1049" s="59"/>
      <c r="U1049" s="59"/>
      <c r="V1049" s="59"/>
    </row>
    <row r="1050" spans="7:22" x14ac:dyDescent="0.4">
      <c r="G1050" s="64"/>
      <c r="H1050" s="74">
        <v>43941</v>
      </c>
      <c r="I1050" s="75">
        <v>8786.599609375</v>
      </c>
      <c r="J1050" s="70">
        <v>27.640684127807599</v>
      </c>
      <c r="K1050" s="76">
        <f t="shared" si="114"/>
        <v>181.43432434015077</v>
      </c>
      <c r="L1050" s="59"/>
      <c r="M1050" s="74">
        <v>43941</v>
      </c>
      <c r="N1050" s="77">
        <f t="shared" si="116"/>
        <v>18728.325383879495</v>
      </c>
      <c r="O1050" s="77">
        <f t="shared" si="117"/>
        <v>0</v>
      </c>
      <c r="P1050" s="77">
        <f t="shared" si="115"/>
        <v>0</v>
      </c>
      <c r="Q1050" s="61">
        <f t="shared" si="112"/>
        <v>18728.325383879495</v>
      </c>
      <c r="R1050" s="61">
        <f t="shared" si="118"/>
        <v>-2680.7248326969084</v>
      </c>
      <c r="S1050" s="62">
        <f t="shared" si="113"/>
        <v>6.9862916012301444</v>
      </c>
      <c r="T1050" s="59"/>
      <c r="U1050" s="59"/>
      <c r="V1050" s="59"/>
    </row>
    <row r="1051" spans="7:22" x14ac:dyDescent="0.4">
      <c r="G1051" s="64"/>
      <c r="H1051" s="74">
        <v>43948</v>
      </c>
      <c r="I1051" s="75">
        <v>8718.1796875</v>
      </c>
      <c r="J1051" s="70">
        <v>27.180711746215799</v>
      </c>
      <c r="K1051" s="76">
        <f t="shared" si="114"/>
        <v>181.53748791446606</v>
      </c>
      <c r="L1051" s="59"/>
      <c r="M1051" s="74">
        <v>43948</v>
      </c>
      <c r="N1051" s="77">
        <f t="shared" si="116"/>
        <v>18582.490747435222</v>
      </c>
      <c r="O1051" s="77">
        <f t="shared" si="117"/>
        <v>0</v>
      </c>
      <c r="P1051" s="77">
        <f t="shared" si="115"/>
        <v>0</v>
      </c>
      <c r="Q1051" s="61">
        <f t="shared" si="112"/>
        <v>18582.490747435222</v>
      </c>
      <c r="R1051" s="61">
        <f t="shared" si="118"/>
        <v>-2683.8197619273578</v>
      </c>
      <c r="S1051" s="62">
        <f t="shared" si="113"/>
        <v>6.9238966830210664</v>
      </c>
      <c r="T1051" s="59"/>
      <c r="U1051" s="59"/>
      <c r="V1051" s="59"/>
    </row>
    <row r="1052" spans="7:22" x14ac:dyDescent="0.4">
      <c r="G1052" s="64"/>
      <c r="H1052" s="74">
        <v>43955</v>
      </c>
      <c r="I1052" s="75">
        <v>9220.349609375</v>
      </c>
      <c r="J1052" s="70">
        <v>30.368408203125</v>
      </c>
      <c r="K1052" s="76">
        <f t="shared" si="114"/>
        <v>181.64071014759963</v>
      </c>
      <c r="L1052" s="59"/>
      <c r="M1052" s="74">
        <v>43955</v>
      </c>
      <c r="N1052" s="77">
        <f t="shared" si="116"/>
        <v>19652.848122640728</v>
      </c>
      <c r="O1052" s="77">
        <f t="shared" si="117"/>
        <v>0</v>
      </c>
      <c r="P1052" s="77">
        <f t="shared" si="115"/>
        <v>0</v>
      </c>
      <c r="Q1052" s="61">
        <f t="shared" si="112"/>
        <v>19652.848122640728</v>
      </c>
      <c r="R1052" s="61">
        <f t="shared" si="118"/>
        <v>-2686.9182642910228</v>
      </c>
      <c r="S1052" s="62">
        <f t="shared" si="113"/>
        <v>7.3142709191514541</v>
      </c>
      <c r="T1052" s="59"/>
      <c r="U1052" s="59"/>
      <c r="V1052" s="59"/>
    </row>
    <row r="1053" spans="7:22" x14ac:dyDescent="0.4">
      <c r="G1053" s="64"/>
      <c r="H1053" s="74">
        <v>43962</v>
      </c>
      <c r="I1053" s="75">
        <v>9152.6396484375</v>
      </c>
      <c r="J1053" s="70">
        <v>29.913375854492099</v>
      </c>
      <c r="K1053" s="76">
        <f t="shared" si="114"/>
        <v>181.74399107290492</v>
      </c>
      <c r="L1053" s="59"/>
      <c r="M1053" s="74">
        <v>43962</v>
      </c>
      <c r="N1053" s="77">
        <f t="shared" si="116"/>
        <v>19508.526742750575</v>
      </c>
      <c r="O1053" s="77">
        <f t="shared" si="117"/>
        <v>0</v>
      </c>
      <c r="P1053" s="77">
        <f t="shared" si="115"/>
        <v>0</v>
      </c>
      <c r="Q1053" s="61">
        <f t="shared" si="112"/>
        <v>19508.526742750575</v>
      </c>
      <c r="R1053" s="61">
        <f t="shared" si="118"/>
        <v>-2690.0203439131287</v>
      </c>
      <c r="S1053" s="62">
        <f t="shared" si="113"/>
        <v>7.2521855780361273</v>
      </c>
      <c r="T1053" s="59"/>
      <c r="U1053" s="59"/>
      <c r="V1053" s="59"/>
    </row>
    <row r="1054" spans="7:22" x14ac:dyDescent="0.4">
      <c r="G1054" s="64"/>
      <c r="H1054" s="74">
        <v>43969</v>
      </c>
      <c r="I1054" s="75">
        <v>9413.990234375</v>
      </c>
      <c r="J1054" s="70">
        <v>31.602430343627901</v>
      </c>
      <c r="K1054" s="76">
        <f t="shared" si="114"/>
        <v>181.84733072375431</v>
      </c>
      <c r="L1054" s="59"/>
      <c r="M1054" s="74">
        <v>43969</v>
      </c>
      <c r="N1054" s="77">
        <f t="shared" si="116"/>
        <v>20065.586245892457</v>
      </c>
      <c r="O1054" s="77">
        <f t="shared" si="117"/>
        <v>0</v>
      </c>
      <c r="P1054" s="77">
        <f t="shared" si="115"/>
        <v>0</v>
      </c>
      <c r="Q1054" s="61">
        <f t="shared" si="112"/>
        <v>20065.586245892457</v>
      </c>
      <c r="R1054" s="61">
        <f t="shared" si="118"/>
        <v>-2693.1260049236639</v>
      </c>
      <c r="S1054" s="62">
        <f t="shared" si="113"/>
        <v>7.450667443412553</v>
      </c>
      <c r="T1054" s="59"/>
      <c r="U1054" s="59"/>
      <c r="V1054" s="59"/>
    </row>
    <row r="1055" spans="7:22" x14ac:dyDescent="0.4">
      <c r="G1055" s="64"/>
      <c r="H1055" s="74">
        <v>43976</v>
      </c>
      <c r="I1055" s="75">
        <v>9555.5302734375</v>
      </c>
      <c r="J1055" s="70">
        <v>32.512496948242102</v>
      </c>
      <c r="K1055" s="76">
        <f t="shared" si="114"/>
        <v>181.95072913353914</v>
      </c>
      <c r="L1055" s="59"/>
      <c r="M1055" s="74">
        <v>43976</v>
      </c>
      <c r="N1055" s="77">
        <f t="shared" si="116"/>
        <v>20367.273818361467</v>
      </c>
      <c r="O1055" s="77">
        <f t="shared" si="117"/>
        <v>0</v>
      </c>
      <c r="P1055" s="77">
        <f t="shared" si="115"/>
        <v>0</v>
      </c>
      <c r="Q1055" s="61">
        <f t="shared" si="112"/>
        <v>20367.273818361467</v>
      </c>
      <c r="R1055" s="61">
        <f t="shared" si="118"/>
        <v>-2696.2352514573845</v>
      </c>
      <c r="S1055" s="62">
        <f t="shared" si="113"/>
        <v>7.5539676322206795</v>
      </c>
      <c r="T1055" s="59"/>
      <c r="U1055" s="59"/>
      <c r="V1055" s="59"/>
    </row>
    <row r="1056" spans="7:22" ht="17.5" customHeight="1" thickBot="1" x14ac:dyDescent="0.45">
      <c r="G1056" s="67" t="s">
        <v>48</v>
      </c>
      <c r="H1056" s="94">
        <v>43983</v>
      </c>
      <c r="I1056" s="95">
        <v>9824.3896484375</v>
      </c>
      <c r="J1056" s="70">
        <v>34.374660491943303</v>
      </c>
      <c r="K1056" s="76">
        <f t="shared" si="114"/>
        <v>182.05418633566973</v>
      </c>
      <c r="L1056" s="59"/>
      <c r="M1056" s="94">
        <v>43983</v>
      </c>
      <c r="N1056" s="77">
        <f t="shared" si="116"/>
        <v>20940.338039033821</v>
      </c>
      <c r="O1056" s="77">
        <f t="shared" si="117"/>
        <v>0</v>
      </c>
      <c r="P1056" s="77">
        <f t="shared" si="115"/>
        <v>0</v>
      </c>
      <c r="Q1056" s="61">
        <f t="shared" si="112"/>
        <v>20940.338039033821</v>
      </c>
      <c r="R1056" s="61">
        <f t="shared" si="118"/>
        <v>-2699.3480876538206</v>
      </c>
      <c r="S1056" s="62">
        <f t="shared" si="113"/>
        <v>7.7575538089400071</v>
      </c>
      <c r="T1056" s="59"/>
      <c r="U1056" s="59"/>
      <c r="V1056" s="59"/>
    </row>
    <row r="1057" spans="1:22" x14ac:dyDescent="0.4">
      <c r="G1057" s="64"/>
      <c r="H1057" s="74">
        <v>43990</v>
      </c>
      <c r="I1057" s="75">
        <v>9663.7802734375</v>
      </c>
      <c r="J1057" s="70">
        <v>33.167839050292898</v>
      </c>
      <c r="K1057" s="76">
        <f t="shared" si="114"/>
        <v>182.15770236357542</v>
      </c>
      <c r="L1057" s="59"/>
      <c r="M1057" s="74">
        <v>43990</v>
      </c>
      <c r="N1057" s="77">
        <f t="shared" si="116"/>
        <v>20598.004853452887</v>
      </c>
      <c r="O1057" s="77">
        <f t="shared" si="117"/>
        <v>0</v>
      </c>
      <c r="P1057" s="77">
        <f t="shared" si="115"/>
        <v>0</v>
      </c>
      <c r="Q1057" s="61">
        <f t="shared" si="112"/>
        <v>20598.004853452887</v>
      </c>
      <c r="R1057" s="61">
        <f t="shared" si="118"/>
        <v>-2702.4645176572808</v>
      </c>
      <c r="S1057" s="62">
        <f t="shared" si="113"/>
        <v>7.6219335050914703</v>
      </c>
      <c r="T1057" s="59"/>
      <c r="U1057" s="59"/>
      <c r="V1057" s="59"/>
    </row>
    <row r="1058" spans="1:22" ht="17.5" customHeight="1" x14ac:dyDescent="0.4">
      <c r="A1058" s="4"/>
      <c r="G1058" s="64"/>
      <c r="H1058" s="74">
        <v>43997</v>
      </c>
      <c r="I1058" s="75">
        <v>10008.6396484375</v>
      </c>
      <c r="J1058" s="70">
        <v>35.564170837402301</v>
      </c>
      <c r="K1058" s="76">
        <f t="shared" si="114"/>
        <v>182.26127725070458</v>
      </c>
      <c r="L1058" s="76"/>
      <c r="M1058" s="74">
        <v>43997</v>
      </c>
      <c r="N1058" s="77">
        <f t="shared" si="116"/>
        <v>21333.060378207898</v>
      </c>
      <c r="O1058" s="77">
        <f t="shared" si="117"/>
        <v>0</v>
      </c>
      <c r="P1058" s="77">
        <f t="shared" si="115"/>
        <v>0</v>
      </c>
      <c r="Q1058" s="61">
        <f t="shared" si="112"/>
        <v>21333.060378207898</v>
      </c>
      <c r="R1058" s="61">
        <f t="shared" si="118"/>
        <v>-2705.584545616859</v>
      </c>
      <c r="S1058" s="62">
        <f t="shared" si="113"/>
        <v>7.8848248940393297</v>
      </c>
      <c r="T1058" s="59"/>
      <c r="U1058" s="59"/>
      <c r="V1058" s="59"/>
    </row>
    <row r="1059" spans="1:22" ht="17.5" customHeight="1" x14ac:dyDescent="0.4">
      <c r="G1059" s="64"/>
      <c r="H1059" s="74">
        <v>44004</v>
      </c>
      <c r="I1059" s="75">
        <v>9849.3603515625</v>
      </c>
      <c r="J1059" s="70">
        <v>34.456272125244098</v>
      </c>
      <c r="K1059" s="76">
        <f t="shared" si="114"/>
        <v>182.36491103052455</v>
      </c>
      <c r="L1059" s="59"/>
      <c r="M1059" s="74">
        <v>44004</v>
      </c>
      <c r="N1059" s="77">
        <f t="shared" si="116"/>
        <v>20993.56220696908</v>
      </c>
      <c r="O1059" s="77">
        <f t="shared" si="117"/>
        <v>0</v>
      </c>
      <c r="P1059" s="77">
        <f t="shared" si="115"/>
        <v>0</v>
      </c>
      <c r="Q1059" s="61">
        <f t="shared" si="112"/>
        <v>20993.56220696908</v>
      </c>
      <c r="R1059" s="61">
        <f t="shared" si="118"/>
        <v>-2708.7081756864391</v>
      </c>
      <c r="S1059" s="62">
        <f t="shared" si="113"/>
        <v>7.7503964418938951</v>
      </c>
      <c r="T1059" s="59"/>
      <c r="U1059" s="59"/>
      <c r="V1059" s="59"/>
    </row>
    <row r="1060" spans="1:22" x14ac:dyDescent="0.4">
      <c r="G1060" s="64"/>
      <c r="H1060" s="74">
        <v>44011</v>
      </c>
      <c r="I1060" s="75">
        <v>10341.8896484375</v>
      </c>
      <c r="J1060" s="70">
        <v>37.960498809814403</v>
      </c>
      <c r="K1060" s="76">
        <f t="shared" si="114"/>
        <v>182.46860373652171</v>
      </c>
      <c r="L1060" s="59"/>
      <c r="M1060" s="74">
        <v>44011</v>
      </c>
      <c r="N1060" s="77">
        <f t="shared" si="116"/>
        <v>22043.370931965084</v>
      </c>
      <c r="O1060" s="77">
        <f t="shared" si="117"/>
        <v>0</v>
      </c>
      <c r="P1060" s="77">
        <f t="shared" si="115"/>
        <v>0</v>
      </c>
      <c r="Q1060" s="61">
        <f t="shared" si="112"/>
        <v>22043.370931965084</v>
      </c>
      <c r="R1060" s="61">
        <f t="shared" si="118"/>
        <v>-2711.8354120247004</v>
      </c>
      <c r="S1060" s="62">
        <f t="shared" si="113"/>
        <v>8.1285799404423091</v>
      </c>
      <c r="T1060" s="59"/>
      <c r="U1060" s="59"/>
      <c r="V1060" s="59"/>
    </row>
    <row r="1061" spans="1:22" x14ac:dyDescent="0.4">
      <c r="G1061" s="64"/>
      <c r="H1061" s="74">
        <v>44018</v>
      </c>
      <c r="I1061" s="75">
        <v>10836.330078125</v>
      </c>
      <c r="J1061" s="70">
        <v>41.573554992675703</v>
      </c>
      <c r="K1061" s="76">
        <f t="shared" si="114"/>
        <v>182.57235540220151</v>
      </c>
      <c r="L1061" s="59"/>
      <c r="M1061" s="74">
        <v>44018</v>
      </c>
      <c r="N1061" s="77">
        <f t="shared" si="116"/>
        <v>23097.253168758092</v>
      </c>
      <c r="O1061" s="77">
        <f t="shared" si="117"/>
        <v>0</v>
      </c>
      <c r="P1061" s="77">
        <f t="shared" si="115"/>
        <v>0</v>
      </c>
      <c r="Q1061" s="61">
        <f t="shared" si="112"/>
        <v>23097.253168758092</v>
      </c>
      <c r="R1061" s="61">
        <f t="shared" si="118"/>
        <v>-2714.9662587951238</v>
      </c>
      <c r="S1061" s="62">
        <f t="shared" si="113"/>
        <v>8.5073812957839241</v>
      </c>
      <c r="T1061" s="59"/>
      <c r="U1061" s="59"/>
      <c r="V1061" s="59"/>
    </row>
    <row r="1062" spans="1:22" x14ac:dyDescent="0.4">
      <c r="G1062" s="64"/>
      <c r="H1062" s="74">
        <v>44025</v>
      </c>
      <c r="I1062" s="75">
        <v>10645.2197265625</v>
      </c>
      <c r="J1062" s="70">
        <v>40.074916839599602</v>
      </c>
      <c r="K1062" s="76">
        <f t="shared" si="114"/>
        <v>182.67616606108842</v>
      </c>
      <c r="L1062" s="59"/>
      <c r="M1062" s="74">
        <v>44025</v>
      </c>
      <c r="N1062" s="77">
        <f t="shared" si="116"/>
        <v>22689.908233583028</v>
      </c>
      <c r="O1062" s="77">
        <f t="shared" si="117"/>
        <v>0</v>
      </c>
      <c r="P1062" s="77">
        <f t="shared" si="115"/>
        <v>0</v>
      </c>
      <c r="Q1062" s="61">
        <f t="shared" si="112"/>
        <v>22689.908233583028</v>
      </c>
      <c r="R1062" s="61">
        <f t="shared" si="118"/>
        <v>-2718.1007201659972</v>
      </c>
      <c r="S1062" s="62">
        <f t="shared" si="113"/>
        <v>8.3477069356713649</v>
      </c>
      <c r="T1062" s="59"/>
      <c r="U1062" s="59"/>
      <c r="V1062" s="59"/>
    </row>
    <row r="1063" spans="1:22" x14ac:dyDescent="0.4">
      <c r="G1063" s="64"/>
      <c r="H1063" s="74">
        <v>44032</v>
      </c>
      <c r="I1063" s="75">
        <v>10483.1298828125</v>
      </c>
      <c r="J1063" s="70">
        <v>38.811214447021399</v>
      </c>
      <c r="K1063" s="76">
        <f t="shared" si="114"/>
        <v>182.78003574672599</v>
      </c>
      <c r="L1063" s="59"/>
      <c r="M1063" s="74">
        <v>44032</v>
      </c>
      <c r="N1063" s="77">
        <f t="shared" si="116"/>
        <v>22344.419481377539</v>
      </c>
      <c r="O1063" s="77">
        <f t="shared" si="117"/>
        <v>0</v>
      </c>
      <c r="P1063" s="77">
        <f t="shared" si="115"/>
        <v>0</v>
      </c>
      <c r="Q1063" s="61">
        <f t="shared" si="112"/>
        <v>22344.419481377539</v>
      </c>
      <c r="R1063" s="61">
        <f t="shared" si="118"/>
        <v>-2721.2388003104202</v>
      </c>
      <c r="S1063" s="62">
        <f t="shared" si="113"/>
        <v>8.2111204201662282</v>
      </c>
      <c r="T1063" s="59"/>
      <c r="U1063" s="59"/>
      <c r="V1063" s="59"/>
    </row>
    <row r="1064" spans="1:22" x14ac:dyDescent="0.4">
      <c r="G1064" s="64"/>
      <c r="H1064" s="74">
        <v>44039</v>
      </c>
      <c r="I1064" s="75">
        <v>10905.8798828125</v>
      </c>
      <c r="J1064" s="70">
        <v>41.961814880371001</v>
      </c>
      <c r="K1064" s="76">
        <f t="shared" si="114"/>
        <v>182.88396449267682</v>
      </c>
      <c r="L1064" s="59"/>
      <c r="M1064" s="74">
        <v>44039</v>
      </c>
      <c r="N1064" s="77">
        <f t="shared" si="116"/>
        <v>23245.496110337335</v>
      </c>
      <c r="O1064" s="77">
        <f t="shared" si="117"/>
        <v>0</v>
      </c>
      <c r="P1064" s="77">
        <f t="shared" si="115"/>
        <v>0</v>
      </c>
      <c r="Q1064" s="61">
        <f t="shared" si="112"/>
        <v>23245.496110337335</v>
      </c>
      <c r="R1064" s="61">
        <f t="shared" si="118"/>
        <v>-2724.3805034063107</v>
      </c>
      <c r="S1064" s="62">
        <f t="shared" si="113"/>
        <v>8.532397027975108</v>
      </c>
      <c r="T1064" s="59"/>
      <c r="U1064" s="59"/>
      <c r="V1064" s="59"/>
    </row>
    <row r="1065" spans="1:22" x14ac:dyDescent="0.4">
      <c r="E1065" s="4"/>
      <c r="F1065" s="4"/>
      <c r="G1065" s="64"/>
      <c r="H1065" s="74">
        <v>44046</v>
      </c>
      <c r="I1065" s="75">
        <v>11139.3896484375</v>
      </c>
      <c r="J1065" s="70">
        <v>43.7374267578125</v>
      </c>
      <c r="K1065" s="76">
        <f t="shared" si="114"/>
        <v>182.98795233252261</v>
      </c>
      <c r="L1065" s="59"/>
      <c r="M1065" s="74">
        <v>44046</v>
      </c>
      <c r="N1065" s="77">
        <f t="shared" si="116"/>
        <v>23743.213892569307</v>
      </c>
      <c r="O1065" s="77">
        <f t="shared" si="117"/>
        <v>0</v>
      </c>
      <c r="P1065" s="77">
        <f t="shared" si="115"/>
        <v>0</v>
      </c>
      <c r="Q1065" s="61">
        <f t="shared" si="112"/>
        <v>23743.213892569307</v>
      </c>
      <c r="R1065" s="61">
        <f t="shared" si="118"/>
        <v>-2727.52583363641</v>
      </c>
      <c r="S1065" s="62">
        <f t="shared" si="113"/>
        <v>8.7050372171596351</v>
      </c>
      <c r="T1065" s="59"/>
      <c r="U1065" s="59"/>
      <c r="V1065" s="59"/>
    </row>
    <row r="1066" spans="1:22" x14ac:dyDescent="0.4">
      <c r="B1066" s="27"/>
      <c r="C1066" s="4"/>
      <c r="D1066" s="4"/>
      <c r="G1066" s="64"/>
      <c r="H1066" s="74">
        <v>44053</v>
      </c>
      <c r="I1066" s="75">
        <v>11164.4501953125</v>
      </c>
      <c r="J1066" s="70">
        <v>43.9204292297363</v>
      </c>
      <c r="K1066" s="76">
        <f t="shared" si="114"/>
        <v>183.09199929986417</v>
      </c>
      <c r="L1066" s="59"/>
      <c r="M1066" s="74">
        <v>44053</v>
      </c>
      <c r="N1066" s="77">
        <f t="shared" si="116"/>
        <v>23796.629559270699</v>
      </c>
      <c r="O1066" s="77">
        <f t="shared" si="117"/>
        <v>0</v>
      </c>
      <c r="P1066" s="77">
        <f t="shared" si="115"/>
        <v>0</v>
      </c>
      <c r="Q1066" s="61">
        <f t="shared" si="112"/>
        <v>23796.629559270699</v>
      </c>
      <c r="R1066" s="61">
        <f t="shared" si="118"/>
        <v>-2730.674795188288</v>
      </c>
      <c r="S1066" s="62">
        <f t="shared" si="113"/>
        <v>8.7145600791433129</v>
      </c>
      <c r="T1066" s="59"/>
      <c r="U1066" s="59"/>
      <c r="V1066" s="59"/>
    </row>
    <row r="1067" spans="1:22" x14ac:dyDescent="0.4">
      <c r="G1067" s="64"/>
      <c r="H1067" s="74">
        <v>44060</v>
      </c>
      <c r="I1067" s="75">
        <v>11555.16015625</v>
      </c>
      <c r="J1067" s="70">
        <v>47.041347503662102</v>
      </c>
      <c r="K1067" s="76">
        <f t="shared" si="114"/>
        <v>183.1961054283214</v>
      </c>
      <c r="L1067" s="59"/>
      <c r="M1067" s="74">
        <v>44060</v>
      </c>
      <c r="N1067" s="77">
        <f t="shared" si="116"/>
        <v>24629.413981512153</v>
      </c>
      <c r="O1067" s="77">
        <f t="shared" si="117"/>
        <v>0</v>
      </c>
      <c r="P1067" s="77">
        <f t="shared" si="115"/>
        <v>0</v>
      </c>
      <c r="Q1067" s="61">
        <f t="shared" si="112"/>
        <v>24629.413981512153</v>
      </c>
      <c r="R1067" s="61">
        <f t="shared" si="118"/>
        <v>-2733.8273922543499</v>
      </c>
      <c r="S1067" s="62">
        <f t="shared" si="113"/>
        <v>9.0091327825940084</v>
      </c>
      <c r="T1067" s="59"/>
      <c r="U1067" s="59"/>
      <c r="V1067" s="59"/>
    </row>
    <row r="1068" spans="1:22" x14ac:dyDescent="0.4">
      <c r="G1068" s="64"/>
      <c r="H1068" s="74">
        <v>44067</v>
      </c>
      <c r="I1068" s="75">
        <v>11995.849609375</v>
      </c>
      <c r="J1068" s="70">
        <v>50.632148742675703</v>
      </c>
      <c r="K1068" s="76">
        <f t="shared" si="114"/>
        <v>183.3002707515333</v>
      </c>
      <c r="L1068" s="59"/>
      <c r="M1068" s="74">
        <v>44067</v>
      </c>
      <c r="N1068" s="77">
        <f t="shared" si="116"/>
        <v>25568.727918448898</v>
      </c>
      <c r="O1068" s="77">
        <f t="shared" si="117"/>
        <v>0</v>
      </c>
      <c r="P1068" s="77">
        <f t="shared" si="115"/>
        <v>0</v>
      </c>
      <c r="Q1068" s="61">
        <f t="shared" si="112"/>
        <v>25568.727918448898</v>
      </c>
      <c r="R1068" s="61">
        <f t="shared" si="118"/>
        <v>-2736.9836290318408</v>
      </c>
      <c r="S1068" s="62">
        <f t="shared" si="113"/>
        <v>9.3419367391296309</v>
      </c>
      <c r="T1068" s="59"/>
      <c r="U1068" s="59"/>
      <c r="V1068" s="59"/>
    </row>
    <row r="1069" spans="1:22" x14ac:dyDescent="0.4">
      <c r="G1069" s="59"/>
      <c r="H1069" s="74">
        <v>44074</v>
      </c>
      <c r="I1069" s="75">
        <v>11622.1298828125</v>
      </c>
      <c r="J1069" s="70">
        <v>47.362842559814403</v>
      </c>
      <c r="K1069" s="76">
        <f t="shared" si="114"/>
        <v>183.40449530315803</v>
      </c>
      <c r="L1069" s="59"/>
      <c r="M1069" s="74">
        <v>44074</v>
      </c>
      <c r="N1069" s="77">
        <f t="shared" si="116"/>
        <v>24772.157578090028</v>
      </c>
      <c r="O1069" s="77">
        <f t="shared" si="117"/>
        <v>0</v>
      </c>
      <c r="P1069" s="77">
        <f t="shared" si="115"/>
        <v>0</v>
      </c>
      <c r="Q1069" s="61">
        <f t="shared" si="112"/>
        <v>24772.157578090028</v>
      </c>
      <c r="R1069" s="61">
        <f t="shared" si="118"/>
        <v>-2740.1435097228518</v>
      </c>
      <c r="S1069" s="62">
        <f t="shared" si="113"/>
        <v>9.0404599212380568</v>
      </c>
      <c r="T1069" s="59"/>
      <c r="U1069" s="59"/>
      <c r="V1069" s="59"/>
    </row>
    <row r="1070" spans="1:22" x14ac:dyDescent="0.4">
      <c r="G1070" s="59"/>
      <c r="H1070" s="74">
        <v>44081</v>
      </c>
      <c r="I1070" s="75">
        <v>11087.400390625</v>
      </c>
      <c r="J1070" s="70">
        <v>42.9361763000488</v>
      </c>
      <c r="K1070" s="76">
        <f t="shared" si="114"/>
        <v>183.50877911687286</v>
      </c>
      <c r="L1070" s="59"/>
      <c r="M1070" s="74">
        <v>44081</v>
      </c>
      <c r="N1070" s="77">
        <f t="shared" si="116"/>
        <v>23632.400633735931</v>
      </c>
      <c r="O1070" s="77">
        <f t="shared" si="117"/>
        <v>0</v>
      </c>
      <c r="P1070" s="77">
        <f t="shared" si="115"/>
        <v>0</v>
      </c>
      <c r="Q1070" s="61">
        <f t="shared" si="112"/>
        <v>23632.400633735931</v>
      </c>
      <c r="R1070" s="61">
        <f t="shared" si="118"/>
        <v>-2743.3070385343249</v>
      </c>
      <c r="S1070" s="62">
        <f t="shared" si="113"/>
        <v>8.6145663980660689</v>
      </c>
      <c r="T1070" s="59"/>
      <c r="U1070" s="59"/>
      <c r="V1070" s="59"/>
    </row>
    <row r="1071" spans="1:22" x14ac:dyDescent="0.4">
      <c r="G1071" s="59"/>
      <c r="H1071" s="74">
        <v>44088</v>
      </c>
      <c r="I1071" s="75">
        <v>10936.98046875</v>
      </c>
      <c r="J1071" s="70">
        <v>41.739246368408203</v>
      </c>
      <c r="K1071" s="76">
        <f t="shared" si="114"/>
        <v>183.61312222637423</v>
      </c>
      <c r="L1071" s="59"/>
      <c r="M1071" s="74">
        <v>44088</v>
      </c>
      <c r="N1071" s="77">
        <f t="shared" si="116"/>
        <v>23311.785906044577</v>
      </c>
      <c r="O1071" s="77">
        <f t="shared" si="117"/>
        <v>0</v>
      </c>
      <c r="P1071" s="77">
        <f t="shared" si="115"/>
        <v>0</v>
      </c>
      <c r="Q1071" s="61">
        <f t="shared" si="112"/>
        <v>23311.785906044577</v>
      </c>
      <c r="R1071" s="61">
        <f t="shared" si="118"/>
        <v>-2746.4742196780589</v>
      </c>
      <c r="S1071" s="62">
        <f t="shared" si="113"/>
        <v>8.4878954038669914</v>
      </c>
      <c r="T1071" s="59"/>
      <c r="U1071" s="59"/>
      <c r="V1071" s="59"/>
    </row>
    <row r="1072" spans="1:22" x14ac:dyDescent="0.4">
      <c r="G1072" s="59"/>
      <c r="H1072" s="74">
        <v>44095</v>
      </c>
      <c r="I1072" s="75">
        <v>11151.1298828125</v>
      </c>
      <c r="J1072" s="70">
        <v>43.297237396240199</v>
      </c>
      <c r="K1072" s="76">
        <f t="shared" si="114"/>
        <v>183.71752466537771</v>
      </c>
      <c r="L1072" s="59"/>
      <c r="M1072" s="74">
        <v>44095</v>
      </c>
      <c r="N1072" s="77">
        <f t="shared" si="116"/>
        <v>23768.237785683021</v>
      </c>
      <c r="O1072" s="77">
        <f t="shared" si="117"/>
        <v>0</v>
      </c>
      <c r="P1072" s="77">
        <f t="shared" si="115"/>
        <v>0</v>
      </c>
      <c r="Q1072" s="61">
        <f t="shared" si="112"/>
        <v>23768.237785683021</v>
      </c>
      <c r="R1072" s="61">
        <f t="shared" si="118"/>
        <v>-2749.6450573707161</v>
      </c>
      <c r="S1072" s="62">
        <f t="shared" si="113"/>
        <v>8.644111254276158</v>
      </c>
      <c r="T1072" s="59"/>
      <c r="U1072" s="59"/>
      <c r="V1072" s="59"/>
    </row>
    <row r="1073" spans="7:22" x14ac:dyDescent="0.4">
      <c r="G1073" s="59"/>
      <c r="H1073" s="74">
        <v>44102</v>
      </c>
      <c r="I1073" s="75">
        <v>11255.6904296875</v>
      </c>
      <c r="J1073" s="70">
        <v>44.073757171630803</v>
      </c>
      <c r="K1073" s="76">
        <f t="shared" si="114"/>
        <v>183.82198646761807</v>
      </c>
      <c r="L1073" s="59"/>
      <c r="M1073" s="74">
        <v>44102</v>
      </c>
      <c r="N1073" s="77">
        <f t="shared" si="116"/>
        <v>23991.104882312986</v>
      </c>
      <c r="O1073" s="77">
        <f t="shared" si="117"/>
        <v>0</v>
      </c>
      <c r="P1073" s="77">
        <f t="shared" si="115"/>
        <v>0</v>
      </c>
      <c r="Q1073" s="61">
        <f t="shared" si="112"/>
        <v>23991.104882312986</v>
      </c>
      <c r="R1073" s="61">
        <f t="shared" si="118"/>
        <v>-2752.8195558338261</v>
      </c>
      <c r="S1073" s="62">
        <f t="shared" si="113"/>
        <v>8.7151026050619969</v>
      </c>
      <c r="T1073" s="59"/>
      <c r="U1073" s="59"/>
      <c r="V1073" s="59"/>
    </row>
    <row r="1074" spans="7:22" x14ac:dyDescent="0.4">
      <c r="G1074" s="59"/>
      <c r="H1074" s="74">
        <v>44109</v>
      </c>
      <c r="I1074" s="75">
        <v>11725.849609375</v>
      </c>
      <c r="J1074" s="70">
        <v>47.718952178955</v>
      </c>
      <c r="K1074" s="76">
        <f t="shared" si="114"/>
        <v>183.92650766684926</v>
      </c>
      <c r="L1074" s="59"/>
      <c r="M1074" s="74">
        <v>44109</v>
      </c>
      <c r="N1074" s="77">
        <f t="shared" si="116"/>
        <v>24993.232496049979</v>
      </c>
      <c r="O1074" s="77">
        <f t="shared" si="117"/>
        <v>0</v>
      </c>
      <c r="P1074" s="77">
        <f t="shared" si="115"/>
        <v>0</v>
      </c>
      <c r="Q1074" s="61">
        <f t="shared" si="112"/>
        <v>24993.232496049979</v>
      </c>
      <c r="R1074" s="61">
        <f t="shared" si="118"/>
        <v>-2755.9977192937931</v>
      </c>
      <c r="S1074" s="62">
        <f t="shared" si="113"/>
        <v>9.0686695134328108</v>
      </c>
      <c r="T1074" s="59"/>
      <c r="U1074" s="59"/>
      <c r="V1074" s="59"/>
    </row>
    <row r="1075" spans="7:22" x14ac:dyDescent="0.4">
      <c r="G1075" s="59"/>
      <c r="H1075" s="74">
        <v>44116</v>
      </c>
      <c r="I1075" s="75">
        <v>11852.169921875</v>
      </c>
      <c r="J1075" s="70">
        <v>48.594398498535099</v>
      </c>
      <c r="K1075" s="76">
        <f t="shared" si="114"/>
        <v>184.03108829684442</v>
      </c>
      <c r="L1075" s="59"/>
      <c r="M1075" s="74">
        <v>44116</v>
      </c>
      <c r="N1075" s="77">
        <f t="shared" si="116"/>
        <v>25262.479761234245</v>
      </c>
      <c r="O1075" s="77">
        <f t="shared" si="117"/>
        <v>0</v>
      </c>
      <c r="P1075" s="77">
        <f t="shared" si="115"/>
        <v>0</v>
      </c>
      <c r="Q1075" s="61">
        <f t="shared" si="112"/>
        <v>25262.479761234245</v>
      </c>
      <c r="R1075" s="61">
        <f t="shared" si="118"/>
        <v>-2759.1795519818997</v>
      </c>
      <c r="S1075" s="62">
        <f t="shared" si="113"/>
        <v>9.1557940631621371</v>
      </c>
      <c r="T1075" s="59"/>
      <c r="U1075" s="59"/>
      <c r="V1075" s="59"/>
    </row>
    <row r="1076" spans="7:22" x14ac:dyDescent="0.4">
      <c r="G1076" s="59"/>
      <c r="H1076" s="74">
        <v>44123</v>
      </c>
      <c r="I1076" s="75">
        <v>11692.5703125</v>
      </c>
      <c r="J1076" s="70">
        <v>47.357894897460902</v>
      </c>
      <c r="K1076" s="76">
        <f t="shared" si="114"/>
        <v>184.13572839139587</v>
      </c>
      <c r="L1076" s="59"/>
      <c r="M1076" s="74">
        <v>44123</v>
      </c>
      <c r="N1076" s="77">
        <f t="shared" si="116"/>
        <v>24922.298855263991</v>
      </c>
      <c r="O1076" s="77">
        <f t="shared" si="117"/>
        <v>0</v>
      </c>
      <c r="P1076" s="77">
        <f t="shared" si="115"/>
        <v>0</v>
      </c>
      <c r="Q1076" s="61">
        <f t="shared" si="112"/>
        <v>24922.298855263991</v>
      </c>
      <c r="R1076" s="61">
        <f t="shared" si="118"/>
        <v>-2762.3650581343145</v>
      </c>
      <c r="S1076" s="62">
        <f t="shared" si="113"/>
        <v>9.0220873529642631</v>
      </c>
      <c r="T1076" s="59"/>
      <c r="U1076" s="59"/>
      <c r="V1076" s="59"/>
    </row>
    <row r="1077" spans="7:22" x14ac:dyDescent="0.4">
      <c r="G1077" s="59"/>
      <c r="H1077" s="74">
        <v>44130</v>
      </c>
      <c r="I1077" s="75">
        <v>11052.9501953125</v>
      </c>
      <c r="J1077" s="70">
        <v>42.288249969482401</v>
      </c>
      <c r="K1077" s="76">
        <f t="shared" si="114"/>
        <v>184.24042798431518</v>
      </c>
      <c r="L1077" s="59"/>
      <c r="M1077" s="74">
        <v>44130</v>
      </c>
      <c r="N1077" s="77">
        <f t="shared" si="116"/>
        <v>23558.971264465221</v>
      </c>
      <c r="O1077" s="77">
        <f t="shared" si="117"/>
        <v>0</v>
      </c>
      <c r="P1077" s="77">
        <f t="shared" si="115"/>
        <v>0</v>
      </c>
      <c r="Q1077" s="61">
        <f t="shared" si="112"/>
        <v>23558.971264465221</v>
      </c>
      <c r="R1077" s="61">
        <f t="shared" si="118"/>
        <v>-2765.5542419920966</v>
      </c>
      <c r="S1077" s="62">
        <f t="shared" si="113"/>
        <v>8.5187160341122485</v>
      </c>
      <c r="T1077" s="59"/>
      <c r="U1077" s="59"/>
      <c r="V1077" s="59"/>
    </row>
    <row r="1078" spans="7:22" x14ac:dyDescent="0.4">
      <c r="G1078" s="59"/>
      <c r="H1078" s="74">
        <v>44137</v>
      </c>
      <c r="I1078" s="75">
        <v>12091.349609375</v>
      </c>
      <c r="J1078" s="70">
        <v>50.345279693603501</v>
      </c>
      <c r="K1078" s="76">
        <f t="shared" si="114"/>
        <v>184.34518710943311</v>
      </c>
      <c r="L1078" s="59"/>
      <c r="M1078" s="74">
        <v>44137</v>
      </c>
      <c r="N1078" s="77">
        <f t="shared" si="116"/>
        <v>25772.282780815927</v>
      </c>
      <c r="O1078" s="77">
        <f t="shared" si="117"/>
        <v>0</v>
      </c>
      <c r="P1078" s="77">
        <f t="shared" si="115"/>
        <v>0</v>
      </c>
      <c r="Q1078" s="61">
        <f t="shared" si="112"/>
        <v>25772.282780815927</v>
      </c>
      <c r="R1078" s="61">
        <f t="shared" si="118"/>
        <v>-2768.7471078012009</v>
      </c>
      <c r="S1078" s="62">
        <f t="shared" si="113"/>
        <v>9.3082834138950936</v>
      </c>
      <c r="T1078" s="59"/>
      <c r="U1078" s="59"/>
      <c r="V1078" s="59"/>
    </row>
    <row r="1079" spans="7:22" x14ac:dyDescent="0.4">
      <c r="G1079" s="59"/>
      <c r="H1079" s="74">
        <v>44144</v>
      </c>
      <c r="I1079" s="75">
        <v>11937.83984375</v>
      </c>
      <c r="J1079" s="70">
        <v>49.049423217773402</v>
      </c>
      <c r="K1079" s="76">
        <f t="shared" si="114"/>
        <v>184.45000580059971</v>
      </c>
      <c r="L1079" s="59"/>
      <c r="M1079" s="74">
        <v>44144</v>
      </c>
      <c r="N1079" s="77">
        <f t="shared" si="116"/>
        <v>25445.082160776226</v>
      </c>
      <c r="O1079" s="77">
        <f t="shared" si="117"/>
        <v>0</v>
      </c>
      <c r="P1079" s="77">
        <f t="shared" si="115"/>
        <v>0</v>
      </c>
      <c r="Q1079" s="61">
        <f t="shared" si="112"/>
        <v>25445.082160776226</v>
      </c>
      <c r="R1079" s="61">
        <f t="shared" si="118"/>
        <v>-2771.9436598124848</v>
      </c>
      <c r="S1079" s="62">
        <f t="shared" si="113"/>
        <v>9.179509139986461</v>
      </c>
      <c r="T1079" s="59"/>
      <c r="U1079" s="59"/>
      <c r="V1079" s="59"/>
    </row>
    <row r="1080" spans="7:22" x14ac:dyDescent="0.4">
      <c r="G1080" s="59"/>
      <c r="H1080" s="74">
        <v>44151</v>
      </c>
      <c r="I1080" s="75">
        <v>11906.4404296875</v>
      </c>
      <c r="J1080" s="70">
        <v>48.787284851074197</v>
      </c>
      <c r="K1080" s="76">
        <f t="shared" si="114"/>
        <v>184.55488409168422</v>
      </c>
      <c r="L1080" s="59"/>
      <c r="M1080" s="74">
        <v>44151</v>
      </c>
      <c r="N1080" s="77">
        <f t="shared" si="116"/>
        <v>25378.155423520755</v>
      </c>
      <c r="O1080" s="77">
        <f t="shared" si="117"/>
        <v>0</v>
      </c>
      <c r="P1080" s="77">
        <f t="shared" si="115"/>
        <v>0</v>
      </c>
      <c r="Q1080" s="61">
        <f t="shared" si="112"/>
        <v>25378.155423520755</v>
      </c>
      <c r="R1080" s="61">
        <f t="shared" si="118"/>
        <v>-2775.1439022817135</v>
      </c>
      <c r="S1080" s="62">
        <f t="shared" si="113"/>
        <v>9.1448070143875881</v>
      </c>
      <c r="T1080" s="59"/>
      <c r="U1080" s="59"/>
      <c r="V1080" s="59"/>
    </row>
    <row r="1081" spans="7:22" ht="17.5" customHeight="1" x14ac:dyDescent="0.4">
      <c r="G1081" s="59"/>
      <c r="H1081" s="74">
        <v>44158</v>
      </c>
      <c r="I1081" s="75">
        <v>12258.2099609375</v>
      </c>
      <c r="J1081" s="70">
        <v>51.705429077148402</v>
      </c>
      <c r="K1081" s="76">
        <f t="shared" si="114"/>
        <v>184.65982201657513</v>
      </c>
      <c r="L1081" s="59"/>
      <c r="M1081" s="74">
        <v>44158</v>
      </c>
      <c r="N1081" s="77">
        <f t="shared" si="116"/>
        <v>26127.939701201456</v>
      </c>
      <c r="O1081" s="77">
        <f t="shared" si="117"/>
        <v>0</v>
      </c>
      <c r="P1081" s="77">
        <f t="shared" si="115"/>
        <v>0</v>
      </c>
      <c r="Q1081" s="61">
        <f t="shared" si="112"/>
        <v>26127.939701201456</v>
      </c>
      <c r="R1081" s="61">
        <f t="shared" si="118"/>
        <v>-2778.3478394695653</v>
      </c>
      <c r="S1081" s="62">
        <f t="shared" si="113"/>
        <v>9.4041283564370879</v>
      </c>
      <c r="T1081" s="59"/>
      <c r="U1081" s="59"/>
      <c r="V1081" s="59"/>
    </row>
    <row r="1082" spans="7:22" ht="17.5" customHeight="1" x14ac:dyDescent="0.4">
      <c r="G1082" s="59"/>
      <c r="H1082" s="74">
        <v>44165</v>
      </c>
      <c r="I1082" s="75">
        <v>12528.48046875</v>
      </c>
      <c r="J1082" s="70">
        <v>53.985523223876903</v>
      </c>
      <c r="K1082" s="76">
        <f t="shared" si="114"/>
        <v>184.76481960918025</v>
      </c>
      <c r="L1082" s="59"/>
      <c r="M1082" s="74">
        <v>44165</v>
      </c>
      <c r="N1082" s="77">
        <f t="shared" si="116"/>
        <v>26704.011701407104</v>
      </c>
      <c r="O1082" s="77">
        <f t="shared" si="117"/>
        <v>0</v>
      </c>
      <c r="P1082" s="77">
        <f t="shared" si="115"/>
        <v>0</v>
      </c>
      <c r="Q1082" s="61">
        <f t="shared" si="112"/>
        <v>26704.011701407104</v>
      </c>
      <c r="R1082" s="61">
        <f t="shared" si="118"/>
        <v>-2781.5554756416373</v>
      </c>
      <c r="S1082" s="62">
        <f t="shared" si="113"/>
        <v>9.6003879610731602</v>
      </c>
      <c r="T1082" s="59"/>
      <c r="U1082" s="59"/>
      <c r="V1082" s="59"/>
    </row>
    <row r="1083" spans="7:22" ht="17.5" customHeight="1" x14ac:dyDescent="0.4">
      <c r="G1083" s="59"/>
      <c r="H1083" s="74">
        <v>44172</v>
      </c>
      <c r="I1083" s="75">
        <v>12375.41015625</v>
      </c>
      <c r="J1083" s="70">
        <v>52.630325317382798</v>
      </c>
      <c r="K1083" s="76">
        <f t="shared" si="114"/>
        <v>184.86987690342664</v>
      </c>
      <c r="L1083" s="59"/>
      <c r="M1083" s="74">
        <v>44172</v>
      </c>
      <c r="N1083" s="77">
        <f t="shared" si="116"/>
        <v>26377.747760114798</v>
      </c>
      <c r="O1083" s="77">
        <f t="shared" si="117"/>
        <v>0</v>
      </c>
      <c r="P1083" s="77">
        <f t="shared" si="115"/>
        <v>0</v>
      </c>
      <c r="Q1083" s="61">
        <f t="shared" si="112"/>
        <v>26377.747760114798</v>
      </c>
      <c r="R1083" s="61">
        <f t="shared" si="118"/>
        <v>-2784.7668150684517</v>
      </c>
      <c r="S1083" s="62">
        <f t="shared" si="113"/>
        <v>9.4721567412337944</v>
      </c>
      <c r="T1083" s="59"/>
      <c r="U1083" s="59"/>
      <c r="V1083" s="59"/>
    </row>
    <row r="1084" spans="7:22" ht="17.5" customHeight="1" x14ac:dyDescent="0.4">
      <c r="G1084" s="59"/>
      <c r="H1084" s="74">
        <v>44179</v>
      </c>
      <c r="I1084" s="75">
        <v>12738.1796875</v>
      </c>
      <c r="J1084" s="70">
        <v>55.439651489257798</v>
      </c>
      <c r="K1084" s="76">
        <f t="shared" si="114"/>
        <v>184.97499393326069</v>
      </c>
      <c r="L1084" s="59"/>
      <c r="M1084" s="74">
        <v>44179</v>
      </c>
      <c r="N1084" s="77">
        <f t="shared" si="116"/>
        <v>27150.978147596936</v>
      </c>
      <c r="O1084" s="77">
        <f t="shared" si="117"/>
        <v>0</v>
      </c>
      <c r="P1084" s="77">
        <f t="shared" si="115"/>
        <v>0</v>
      </c>
      <c r="Q1084" s="61">
        <f t="shared" si="112"/>
        <v>27150.978147596936</v>
      </c>
      <c r="R1084" s="61">
        <f t="shared" si="118"/>
        <v>-2787.9818620254609</v>
      </c>
      <c r="S1084" s="62">
        <f t="shared" si="113"/>
        <v>9.7385777566973939</v>
      </c>
      <c r="T1084" s="59"/>
      <c r="U1084" s="59"/>
      <c r="V1084" s="59"/>
    </row>
    <row r="1085" spans="7:22" ht="17.5" customHeight="1" x14ac:dyDescent="0.4">
      <c r="G1085" s="59"/>
      <c r="H1085" s="74">
        <v>44186</v>
      </c>
      <c r="I1085" s="75">
        <v>12711.009765625</v>
      </c>
      <c r="J1085" s="70">
        <v>55.489112854003899</v>
      </c>
      <c r="K1085" s="76">
        <f t="shared" si="114"/>
        <v>185.08017073264804</v>
      </c>
      <c r="L1085" s="59"/>
      <c r="M1085" s="74">
        <v>44186</v>
      </c>
      <c r="N1085" s="77">
        <f t="shared" si="116"/>
        <v>27093.06642290805</v>
      </c>
      <c r="O1085" s="77">
        <f t="shared" si="117"/>
        <v>0</v>
      </c>
      <c r="P1085" s="77">
        <f t="shared" si="115"/>
        <v>0</v>
      </c>
      <c r="Q1085" s="61">
        <f t="shared" si="112"/>
        <v>27093.06642290805</v>
      </c>
      <c r="R1085" s="61">
        <f t="shared" si="118"/>
        <v>-2791.2006207930531</v>
      </c>
      <c r="S1085" s="62">
        <f t="shared" si="113"/>
        <v>9.7065994543990186</v>
      </c>
      <c r="T1085" s="59"/>
      <c r="U1085" s="59"/>
      <c r="V1085" s="59"/>
    </row>
    <row r="1086" spans="7:22" ht="17.5" thickBot="1" x14ac:dyDescent="0.45">
      <c r="G1086" s="86" t="s">
        <v>46</v>
      </c>
      <c r="H1086" s="82">
        <v>44193</v>
      </c>
      <c r="I1086" s="83">
        <v>12888.2802734375</v>
      </c>
      <c r="J1086" s="84">
        <v>56.933338165283203</v>
      </c>
      <c r="K1086" s="85">
        <f t="shared" si="114"/>
        <v>185.18540733557367</v>
      </c>
      <c r="L1086" s="86"/>
      <c r="M1086" s="82">
        <v>44193</v>
      </c>
      <c r="N1086" s="77">
        <f t="shared" si="116"/>
        <v>27470.912222065184</v>
      </c>
      <c r="O1086" s="77">
        <f t="shared" si="117"/>
        <v>0</v>
      </c>
      <c r="P1086" s="77">
        <f t="shared" si="115"/>
        <v>0</v>
      </c>
      <c r="Q1086" s="87">
        <f t="shared" si="112"/>
        <v>27470.912222065184</v>
      </c>
      <c r="R1086" s="61">
        <f t="shared" si="118"/>
        <v>-2794.4230956565589</v>
      </c>
      <c r="S1086" s="88">
        <f t="shared" si="113"/>
        <v>9.8306202324064333</v>
      </c>
      <c r="T1086" s="86"/>
      <c r="U1086" s="86"/>
      <c r="V1086" s="86"/>
    </row>
    <row r="1087" spans="7:22" ht="17.5" thickTop="1" x14ac:dyDescent="0.4">
      <c r="G1087" s="59"/>
      <c r="H1087" s="74">
        <v>44200</v>
      </c>
      <c r="I1087" s="75">
        <v>13105.2001953125</v>
      </c>
      <c r="J1087" s="70">
        <v>58.8375434875488</v>
      </c>
      <c r="K1087" s="76">
        <f t="shared" si="114"/>
        <v>185.29070377604185</v>
      </c>
      <c r="L1087" s="59"/>
      <c r="M1087" s="74">
        <v>44200</v>
      </c>
      <c r="N1087" s="77">
        <f t="shared" si="116"/>
        <v>27933.269340828865</v>
      </c>
      <c r="O1087" s="77">
        <f t="shared" si="117"/>
        <v>0</v>
      </c>
      <c r="P1087" s="77">
        <f t="shared" si="115"/>
        <v>0</v>
      </c>
      <c r="Q1087" s="61">
        <f t="shared" si="112"/>
        <v>27933.269340828865</v>
      </c>
      <c r="R1087" s="61">
        <f t="shared" si="118"/>
        <v>-2797.6492909062554</v>
      </c>
      <c r="S1087" s="62">
        <f t="shared" si="113"/>
        <v>9.9845500405021514</v>
      </c>
      <c r="T1087" s="59"/>
      <c r="U1087" s="59"/>
      <c r="V1087" s="59"/>
    </row>
    <row r="1088" spans="7:22" x14ac:dyDescent="0.4">
      <c r="G1088" s="59"/>
      <c r="H1088" s="74">
        <v>44207</v>
      </c>
      <c r="I1088" s="75">
        <v>12803.9296875</v>
      </c>
      <c r="J1088" s="70">
        <v>56.166706085205</v>
      </c>
      <c r="K1088" s="76">
        <f t="shared" si="114"/>
        <v>185.39606008807624</v>
      </c>
      <c r="L1088" s="59"/>
      <c r="M1088" s="74">
        <v>44207</v>
      </c>
      <c r="N1088" s="77">
        <f t="shared" si="116"/>
        <v>27291.121940273708</v>
      </c>
      <c r="O1088" s="77">
        <f t="shared" si="117"/>
        <v>0</v>
      </c>
      <c r="P1088" s="77">
        <f t="shared" si="115"/>
        <v>0</v>
      </c>
      <c r="Q1088" s="61">
        <f t="shared" si="112"/>
        <v>27291.121940273708</v>
      </c>
      <c r="R1088" s="61">
        <f t="shared" si="118"/>
        <v>-2800.8792108373736</v>
      </c>
      <c r="S1088" s="62">
        <f t="shared" si="113"/>
        <v>9.7437696829898393</v>
      </c>
      <c r="T1088" s="59"/>
      <c r="U1088" s="59"/>
      <c r="V1088" s="59"/>
    </row>
    <row r="1089" spans="7:22" x14ac:dyDescent="0.4">
      <c r="G1089" s="59"/>
      <c r="H1089" s="74">
        <v>44214</v>
      </c>
      <c r="I1089" s="75">
        <v>13366.400390625</v>
      </c>
      <c r="J1089" s="70">
        <v>61.107757568359297</v>
      </c>
      <c r="K1089" s="76">
        <f t="shared" si="114"/>
        <v>185.50147630571982</v>
      </c>
      <c r="L1089" s="59"/>
      <c r="M1089" s="74">
        <v>44214</v>
      </c>
      <c r="N1089" s="77">
        <f t="shared" si="116"/>
        <v>28490.008291688304</v>
      </c>
      <c r="O1089" s="77">
        <f t="shared" si="117"/>
        <v>0</v>
      </c>
      <c r="P1089" s="77">
        <f t="shared" si="115"/>
        <v>0</v>
      </c>
      <c r="Q1089" s="61">
        <f t="shared" si="112"/>
        <v>28490.008291688304</v>
      </c>
      <c r="R1089" s="61">
        <f t="shared" si="118"/>
        <v>-2804.1128597501038</v>
      </c>
      <c r="S1089" s="62">
        <f t="shared" si="113"/>
        <v>10.160079039838385</v>
      </c>
      <c r="T1089" s="59"/>
      <c r="U1089" s="59"/>
      <c r="V1089" s="59"/>
    </row>
    <row r="1090" spans="7:22" x14ac:dyDescent="0.4">
      <c r="G1090" s="59"/>
      <c r="H1090" s="74">
        <v>44221</v>
      </c>
      <c r="I1090" s="75">
        <v>12925.3798828125</v>
      </c>
      <c r="J1090" s="70">
        <v>57.061935424804602</v>
      </c>
      <c r="K1090" s="76">
        <f t="shared" si="114"/>
        <v>185.6069524630349</v>
      </c>
      <c r="L1090" s="59"/>
      <c r="M1090" s="74">
        <v>44221</v>
      </c>
      <c r="N1090" s="77">
        <f t="shared" si="116"/>
        <v>27549.98872342852</v>
      </c>
      <c r="O1090" s="77">
        <f t="shared" si="117"/>
        <v>0</v>
      </c>
      <c r="P1090" s="77">
        <f t="shared" si="115"/>
        <v>0</v>
      </c>
      <c r="Q1090" s="61">
        <f t="shared" ref="Q1090:Q1153" si="119">SUM(N1090:P1090)</f>
        <v>27549.98872342852</v>
      </c>
      <c r="R1090" s="61">
        <f t="shared" si="118"/>
        <v>-2807.3502419495999</v>
      </c>
      <c r="S1090" s="62">
        <f t="shared" ref="S1090:S1153" si="120">Q1090/-R1090</f>
        <v>9.8135203480332684</v>
      </c>
      <c r="T1090" s="59"/>
      <c r="U1090" s="59"/>
      <c r="V1090" s="59"/>
    </row>
    <row r="1091" spans="7:22" ht="17.5" customHeight="1" x14ac:dyDescent="0.4">
      <c r="G1091" s="59"/>
      <c r="H1091" s="74">
        <v>44228</v>
      </c>
      <c r="I1091" s="75">
        <v>13603.9599609375</v>
      </c>
      <c r="J1091" s="70">
        <v>63.199913024902301</v>
      </c>
      <c r="K1091" s="76">
        <f t="shared" ref="K1091:K1154" si="121">K1090*(1+Tbill_YTM)^(1/52)</f>
        <v>185.71248859410321</v>
      </c>
      <c r="L1091" s="59"/>
      <c r="M1091" s="74">
        <v>44228</v>
      </c>
      <c r="N1091" s="77">
        <f t="shared" si="116"/>
        <v>28996.358088954592</v>
      </c>
      <c r="O1091" s="77">
        <f t="shared" si="117"/>
        <v>0</v>
      </c>
      <c r="P1091" s="77">
        <f t="shared" ref="P1091:P1154" si="122">IF(YEAR(M1091)&lt;&gt;YEAR(M1090), Q1090*$C$7, P1090)*(1+Tbill_YTM)^(1/52)</f>
        <v>0</v>
      </c>
      <c r="Q1091" s="61">
        <f t="shared" si="119"/>
        <v>28996.358088954592</v>
      </c>
      <c r="R1091" s="61">
        <f t="shared" si="118"/>
        <v>-2810.5913617459864</v>
      </c>
      <c r="S1091" s="62">
        <f t="shared" si="120"/>
        <v>10.31681747962876</v>
      </c>
      <c r="T1091" s="59"/>
      <c r="U1091" s="59"/>
      <c r="V1091" s="59"/>
    </row>
    <row r="1092" spans="7:22" ht="17.5" customHeight="1" x14ac:dyDescent="0.4">
      <c r="G1092" s="59"/>
      <c r="H1092" s="74">
        <v>44235</v>
      </c>
      <c r="I1092" s="75">
        <v>13807.7001953125</v>
      </c>
      <c r="J1092" s="70">
        <v>65.079391479492102</v>
      </c>
      <c r="K1092" s="76">
        <f t="shared" si="121"/>
        <v>185.81808473302581</v>
      </c>
      <c r="L1092" s="59"/>
      <c r="M1092" s="74">
        <v>44235</v>
      </c>
      <c r="N1092" s="77">
        <f t="shared" ref="N1092:N1155" si="123">IF(YEAR(M1092)&lt;&gt;YEAR(M1091), Q1091*$C$5, N1091)*(I1092/I1091)</f>
        <v>29430.623171329764</v>
      </c>
      <c r="O1092" s="77">
        <f t="shared" ref="O1092:O1155" si="124">IF(YEAR(M1092)&lt;&gt;YEAR(M1091), Q1091*$C$6, O1091)*(J1092/J1091)</f>
        <v>0</v>
      </c>
      <c r="P1092" s="77">
        <f t="shared" si="122"/>
        <v>0</v>
      </c>
      <c r="Q1092" s="61">
        <f t="shared" si="119"/>
        <v>29430.623171329764</v>
      </c>
      <c r="R1092" s="61">
        <f t="shared" ref="R1092:R1155" si="125">R1091*EXP($C$20/52)</f>
        <v>-2813.8362234543647</v>
      </c>
      <c r="S1092" s="62">
        <f t="shared" si="120"/>
        <v>10.459252363735546</v>
      </c>
      <c r="T1092" s="59"/>
      <c r="U1092" s="59"/>
      <c r="V1092" s="59"/>
    </row>
    <row r="1093" spans="7:22" ht="17.5" customHeight="1" x14ac:dyDescent="0.4">
      <c r="G1093" s="59"/>
      <c r="H1093" s="74">
        <v>44242</v>
      </c>
      <c r="I1093" s="75">
        <v>13580.7802734375</v>
      </c>
      <c r="J1093" s="70">
        <v>62.997127532958899</v>
      </c>
      <c r="K1093" s="76">
        <f t="shared" si="121"/>
        <v>185.92374091392321</v>
      </c>
      <c r="L1093" s="59"/>
      <c r="M1093" s="74">
        <v>44242</v>
      </c>
      <c r="N1093" s="77">
        <f t="shared" si="123"/>
        <v>28946.95140729205</v>
      </c>
      <c r="O1093" s="77">
        <f t="shared" si="124"/>
        <v>0</v>
      </c>
      <c r="P1093" s="77">
        <f t="shared" si="122"/>
        <v>0</v>
      </c>
      <c r="Q1093" s="61">
        <f t="shared" si="119"/>
        <v>28946.95140729205</v>
      </c>
      <c r="R1093" s="61">
        <f t="shared" si="125"/>
        <v>-2817.0848313948168</v>
      </c>
      <c r="S1093" s="62">
        <f t="shared" si="120"/>
        <v>10.275498659001906</v>
      </c>
      <c r="T1093" s="59"/>
      <c r="U1093" s="59"/>
      <c r="V1093" s="59"/>
    </row>
    <row r="1094" spans="7:22" ht="17.5" customHeight="1" x14ac:dyDescent="0.4">
      <c r="G1094" s="59"/>
      <c r="H1094" s="74">
        <v>44249</v>
      </c>
      <c r="I1094" s="75">
        <v>12909.4404296875</v>
      </c>
      <c r="J1094" s="70">
        <v>56.651420593261697</v>
      </c>
      <c r="K1094" s="76">
        <f t="shared" si="121"/>
        <v>186.02945717093525</v>
      </c>
      <c r="L1094" s="59"/>
      <c r="M1094" s="74">
        <v>44249</v>
      </c>
      <c r="N1094" s="77">
        <f t="shared" si="123"/>
        <v>27516.014344506377</v>
      </c>
      <c r="O1094" s="77">
        <f t="shared" si="124"/>
        <v>0</v>
      </c>
      <c r="P1094" s="77">
        <f t="shared" si="122"/>
        <v>0</v>
      </c>
      <c r="Q1094" s="61">
        <f t="shared" si="119"/>
        <v>27516.014344506377</v>
      </c>
      <c r="R1094" s="61">
        <f t="shared" si="125"/>
        <v>-2820.3371898924133</v>
      </c>
      <c r="S1094" s="62">
        <f t="shared" si="120"/>
        <v>9.7562853275554691</v>
      </c>
      <c r="T1094" s="59"/>
      <c r="U1094" s="59"/>
      <c r="V1094" s="59"/>
    </row>
    <row r="1095" spans="7:22" ht="17.5" customHeight="1" x14ac:dyDescent="0.4">
      <c r="G1095" s="59"/>
      <c r="H1095" s="74">
        <v>44256</v>
      </c>
      <c r="I1095" s="75">
        <v>12668.509765625</v>
      </c>
      <c r="J1095" s="70">
        <v>54.499912261962798</v>
      </c>
      <c r="K1095" s="76">
        <f t="shared" si="121"/>
        <v>186.1352335382212</v>
      </c>
      <c r="L1095" s="59"/>
      <c r="M1095" s="74">
        <v>44256</v>
      </c>
      <c r="N1095" s="77">
        <f t="shared" si="123"/>
        <v>27002.47918049341</v>
      </c>
      <c r="O1095" s="77">
        <f t="shared" si="124"/>
        <v>0</v>
      </c>
      <c r="P1095" s="77">
        <f t="shared" si="122"/>
        <v>0</v>
      </c>
      <c r="Q1095" s="61">
        <f t="shared" si="119"/>
        <v>27002.47918049341</v>
      </c>
      <c r="R1095" s="61">
        <f t="shared" si="125"/>
        <v>-2823.5933032772177</v>
      </c>
      <c r="S1095" s="62">
        <f t="shared" si="120"/>
        <v>9.5631616455361499</v>
      </c>
      <c r="T1095" s="59"/>
      <c r="U1095" s="59"/>
      <c r="V1095" s="59"/>
    </row>
    <row r="1096" spans="7:22" x14ac:dyDescent="0.4">
      <c r="G1096" s="59"/>
      <c r="H1096" s="74">
        <v>44263</v>
      </c>
      <c r="I1096" s="75">
        <v>12937.2900390625</v>
      </c>
      <c r="J1096" s="70">
        <v>56.7256050109863</v>
      </c>
      <c r="K1096" s="76">
        <f t="shared" si="121"/>
        <v>186.2410700499598</v>
      </c>
      <c r="L1096" s="59"/>
      <c r="M1096" s="74">
        <v>44263</v>
      </c>
      <c r="N1096" s="77">
        <f t="shared" si="123"/>
        <v>27575.37479899123</v>
      </c>
      <c r="O1096" s="77">
        <f t="shared" si="124"/>
        <v>0</v>
      </c>
      <c r="P1096" s="77">
        <f t="shared" si="122"/>
        <v>0</v>
      </c>
      <c r="Q1096" s="61">
        <f t="shared" si="119"/>
        <v>27575.37479899123</v>
      </c>
      <c r="R1096" s="61">
        <f t="shared" si="125"/>
        <v>-2826.8531758842928</v>
      </c>
      <c r="S1096" s="62">
        <f t="shared" si="120"/>
        <v>9.7547955564990154</v>
      </c>
      <c r="T1096" s="59"/>
      <c r="U1096" s="59"/>
      <c r="V1096" s="59"/>
    </row>
    <row r="1097" spans="7:22" x14ac:dyDescent="0.4">
      <c r="G1097" s="59"/>
      <c r="H1097" s="74">
        <v>44270</v>
      </c>
      <c r="I1097" s="75">
        <v>12866.990234375</v>
      </c>
      <c r="J1097" s="70">
        <v>55.909523010253899</v>
      </c>
      <c r="K1097" s="76">
        <f t="shared" si="121"/>
        <v>186.34696674034919</v>
      </c>
      <c r="L1097" s="59"/>
      <c r="M1097" s="74">
        <v>44270</v>
      </c>
      <c r="N1097" s="77">
        <f t="shared" si="123"/>
        <v>27425.533259016436</v>
      </c>
      <c r="O1097" s="77">
        <f t="shared" si="124"/>
        <v>0</v>
      </c>
      <c r="P1097" s="77">
        <f t="shared" si="122"/>
        <v>0</v>
      </c>
      <c r="Q1097" s="61">
        <f t="shared" si="119"/>
        <v>27425.533259016436</v>
      </c>
      <c r="R1097" s="61">
        <f t="shared" si="125"/>
        <v>-2830.1168120537059</v>
      </c>
      <c r="S1097" s="62">
        <f t="shared" si="120"/>
        <v>9.6906011590082706</v>
      </c>
      <c r="T1097" s="59"/>
      <c r="U1097" s="59"/>
      <c r="V1097" s="59"/>
    </row>
    <row r="1098" spans="7:22" x14ac:dyDescent="0.4">
      <c r="G1098" s="59"/>
      <c r="H1098" s="74">
        <v>44277</v>
      </c>
      <c r="I1098" s="75">
        <v>12979.1201171875</v>
      </c>
      <c r="J1098" s="70">
        <v>56.908603668212798</v>
      </c>
      <c r="K1098" s="76">
        <f t="shared" si="121"/>
        <v>186.45292364360694</v>
      </c>
      <c r="L1098" s="59"/>
      <c r="M1098" s="74">
        <v>44277</v>
      </c>
      <c r="N1098" s="77">
        <f t="shared" si="123"/>
        <v>27664.534126693179</v>
      </c>
      <c r="O1098" s="77">
        <f t="shared" si="124"/>
        <v>0</v>
      </c>
      <c r="P1098" s="77">
        <f t="shared" si="122"/>
        <v>0</v>
      </c>
      <c r="Q1098" s="61">
        <f t="shared" si="119"/>
        <v>27664.534126693179</v>
      </c>
      <c r="R1098" s="61">
        <f t="shared" si="125"/>
        <v>-2833.3842161305352</v>
      </c>
      <c r="S1098" s="62">
        <f t="shared" si="120"/>
        <v>9.763777877069483</v>
      </c>
      <c r="T1098" s="59"/>
      <c r="U1098" s="59"/>
      <c r="V1098" s="59"/>
    </row>
    <row r="1099" spans="7:22" x14ac:dyDescent="0.4">
      <c r="G1099" s="59"/>
      <c r="H1099" s="74">
        <v>44284</v>
      </c>
      <c r="I1099" s="75">
        <v>13329.51953125</v>
      </c>
      <c r="J1099" s="70">
        <v>59.994915008544901</v>
      </c>
      <c r="K1099" s="76">
        <f t="shared" si="121"/>
        <v>186.55894079397009</v>
      </c>
      <c r="L1099" s="59"/>
      <c r="M1099" s="74">
        <v>44284</v>
      </c>
      <c r="N1099" s="77">
        <f t="shared" si="123"/>
        <v>28411.398048190338</v>
      </c>
      <c r="O1099" s="77">
        <f t="shared" si="124"/>
        <v>0</v>
      </c>
      <c r="P1099" s="77">
        <f t="shared" si="122"/>
        <v>0</v>
      </c>
      <c r="Q1099" s="61">
        <f t="shared" si="119"/>
        <v>28411.398048190338</v>
      </c>
      <c r="R1099" s="61">
        <f t="shared" si="125"/>
        <v>-2836.6553924648756</v>
      </c>
      <c r="S1099" s="62">
        <f t="shared" si="120"/>
        <v>10.015808802035208</v>
      </c>
      <c r="T1099" s="59"/>
      <c r="U1099" s="59"/>
      <c r="V1099" s="59"/>
    </row>
    <row r="1100" spans="7:22" x14ac:dyDescent="0.4">
      <c r="G1100" s="59"/>
      <c r="H1100" s="74">
        <v>44291</v>
      </c>
      <c r="I1100" s="75">
        <v>13845.0595703125</v>
      </c>
      <c r="J1100" s="70">
        <v>64.668876647949205</v>
      </c>
      <c r="K1100" s="76">
        <f t="shared" si="121"/>
        <v>186.66501822569518</v>
      </c>
      <c r="L1100" s="59"/>
      <c r="M1100" s="74">
        <v>44291</v>
      </c>
      <c r="N1100" s="77">
        <f t="shared" si="123"/>
        <v>29510.253353908225</v>
      </c>
      <c r="O1100" s="77">
        <f t="shared" si="124"/>
        <v>0</v>
      </c>
      <c r="P1100" s="77">
        <f t="shared" si="122"/>
        <v>0</v>
      </c>
      <c r="Q1100" s="61">
        <f t="shared" si="119"/>
        <v>29510.253353908225</v>
      </c>
      <c r="R1100" s="61">
        <f t="shared" si="125"/>
        <v>-2839.930345411844</v>
      </c>
      <c r="S1100" s="62">
        <f t="shared" si="120"/>
        <v>10.391189136587318</v>
      </c>
      <c r="T1100" s="59"/>
      <c r="U1100" s="59"/>
      <c r="V1100" s="59"/>
    </row>
    <row r="1101" spans="7:22" x14ac:dyDescent="0.4">
      <c r="G1101" s="59"/>
      <c r="H1101" s="74">
        <v>44298</v>
      </c>
      <c r="I1101" s="75">
        <v>14041.91015625</v>
      </c>
      <c r="J1101" s="70">
        <v>66.5087890625</v>
      </c>
      <c r="K1101" s="76">
        <f t="shared" si="121"/>
        <v>186.77115597305817</v>
      </c>
      <c r="L1101" s="59"/>
      <c r="M1101" s="74">
        <v>44298</v>
      </c>
      <c r="N1101" s="77">
        <f t="shared" si="123"/>
        <v>29929.833395032583</v>
      </c>
      <c r="O1101" s="77">
        <f t="shared" si="124"/>
        <v>0</v>
      </c>
      <c r="P1101" s="77">
        <f t="shared" si="122"/>
        <v>0</v>
      </c>
      <c r="Q1101" s="61">
        <f t="shared" si="119"/>
        <v>29929.833395032583</v>
      </c>
      <c r="R1101" s="61">
        <f t="shared" si="125"/>
        <v>-2843.2090793315851</v>
      </c>
      <c r="S1101" s="62">
        <f t="shared" si="120"/>
        <v>10.526778917739261</v>
      </c>
      <c r="T1101" s="59"/>
      <c r="U1101" s="59"/>
      <c r="V1101" s="59"/>
    </row>
    <row r="1102" spans="7:22" x14ac:dyDescent="0.4">
      <c r="G1102" s="59"/>
      <c r="H1102" s="74">
        <v>44305</v>
      </c>
      <c r="I1102" s="75">
        <v>13941.4404296875</v>
      </c>
      <c r="J1102" s="70">
        <v>65.455291748046804</v>
      </c>
      <c r="K1102" s="76">
        <f t="shared" si="121"/>
        <v>186.87735407035456</v>
      </c>
      <c r="L1102" s="59"/>
      <c r="M1102" s="74">
        <v>44305</v>
      </c>
      <c r="N1102" s="77">
        <f t="shared" si="123"/>
        <v>29715.685736786694</v>
      </c>
      <c r="O1102" s="77">
        <f t="shared" si="124"/>
        <v>0</v>
      </c>
      <c r="P1102" s="77">
        <f t="shared" si="122"/>
        <v>0</v>
      </c>
      <c r="Q1102" s="61">
        <f t="shared" si="119"/>
        <v>29715.685736786694</v>
      </c>
      <c r="R1102" s="61">
        <f t="shared" si="125"/>
        <v>-2846.4915985892781</v>
      </c>
      <c r="S1102" s="62">
        <f t="shared" si="120"/>
        <v>10.439407497817241</v>
      </c>
      <c r="T1102" s="59"/>
      <c r="U1102" s="59"/>
      <c r="V1102" s="59"/>
    </row>
    <row r="1103" spans="7:22" x14ac:dyDescent="0.4">
      <c r="G1103" s="59"/>
      <c r="H1103" s="74">
        <v>44312</v>
      </c>
      <c r="I1103" s="75">
        <v>13860.759765625</v>
      </c>
      <c r="J1103" s="70">
        <v>64.827140808105398</v>
      </c>
      <c r="K1103" s="76">
        <f t="shared" si="121"/>
        <v>186.98361255189928</v>
      </c>
      <c r="L1103" s="59"/>
      <c r="M1103" s="74">
        <v>44312</v>
      </c>
      <c r="N1103" s="77">
        <f t="shared" si="123"/>
        <v>29543.717763290126</v>
      </c>
      <c r="O1103" s="77">
        <f t="shared" si="124"/>
        <v>0</v>
      </c>
      <c r="P1103" s="77">
        <f t="shared" si="122"/>
        <v>0</v>
      </c>
      <c r="Q1103" s="61">
        <f t="shared" si="119"/>
        <v>29543.717763290126</v>
      </c>
      <c r="R1103" s="61">
        <f t="shared" si="125"/>
        <v>-2849.7779075551407</v>
      </c>
      <c r="S1103" s="62">
        <f t="shared" si="120"/>
        <v>10.36702463197774</v>
      </c>
      <c r="T1103" s="59"/>
      <c r="U1103" s="59"/>
      <c r="V1103" s="59"/>
    </row>
    <row r="1104" spans="7:22" x14ac:dyDescent="0.4">
      <c r="G1104" s="59"/>
      <c r="H1104" s="74">
        <v>44319</v>
      </c>
      <c r="I1104" s="75">
        <v>13719.6298828125</v>
      </c>
      <c r="J1104" s="70">
        <v>63.338401794433501</v>
      </c>
      <c r="K1104" s="76">
        <f t="shared" si="121"/>
        <v>187.08993145202689</v>
      </c>
      <c r="L1104" s="59"/>
      <c r="M1104" s="74">
        <v>44319</v>
      </c>
      <c r="N1104" s="77">
        <f t="shared" si="123"/>
        <v>29242.90442431868</v>
      </c>
      <c r="O1104" s="77">
        <f t="shared" si="124"/>
        <v>0</v>
      </c>
      <c r="P1104" s="77">
        <f t="shared" si="122"/>
        <v>0</v>
      </c>
      <c r="Q1104" s="61">
        <f t="shared" si="119"/>
        <v>29242.90442431868</v>
      </c>
      <c r="R1104" s="61">
        <f t="shared" si="125"/>
        <v>-2853.0680106044374</v>
      </c>
      <c r="S1104" s="62">
        <f t="shared" si="120"/>
        <v>10.249634539249353</v>
      </c>
      <c r="T1104" s="59"/>
      <c r="U1104" s="59"/>
      <c r="V1104" s="59"/>
    </row>
    <row r="1105" spans="1:22" x14ac:dyDescent="0.4">
      <c r="G1105" s="59"/>
      <c r="H1105" s="74">
        <v>44326</v>
      </c>
      <c r="I1105" s="75">
        <v>13393.1201171875</v>
      </c>
      <c r="J1105" s="70">
        <v>60.301559448242102</v>
      </c>
      <c r="K1105" s="76">
        <f t="shared" si="121"/>
        <v>187.19631080509134</v>
      </c>
      <c r="L1105" s="59"/>
      <c r="M1105" s="74">
        <v>44326</v>
      </c>
      <c r="N1105" s="77">
        <f t="shared" si="123"/>
        <v>28546.960441038191</v>
      </c>
      <c r="O1105" s="77">
        <f t="shared" si="124"/>
        <v>0</v>
      </c>
      <c r="P1105" s="77">
        <f t="shared" si="122"/>
        <v>0</v>
      </c>
      <c r="Q1105" s="61">
        <f t="shared" si="119"/>
        <v>28546.960441038191</v>
      </c>
      <c r="R1105" s="61">
        <f t="shared" si="125"/>
        <v>-2856.3619121174834</v>
      </c>
      <c r="S1105" s="62">
        <f t="shared" si="120"/>
        <v>9.9941678678510684</v>
      </c>
      <c r="T1105" s="59"/>
      <c r="U1105" s="59"/>
      <c r="V1105" s="59"/>
    </row>
    <row r="1106" spans="1:22" x14ac:dyDescent="0.4">
      <c r="G1106" s="59"/>
      <c r="H1106" s="74">
        <v>44333</v>
      </c>
      <c r="I1106" s="75">
        <v>13411.740234375</v>
      </c>
      <c r="J1106" s="70">
        <v>60.479621887207003</v>
      </c>
      <c r="K1106" s="76">
        <f t="shared" si="121"/>
        <v>187.3027506454662</v>
      </c>
      <c r="L1106" s="59"/>
      <c r="M1106" s="74">
        <v>44333</v>
      </c>
      <c r="N1106" s="77">
        <f t="shared" si="123"/>
        <v>28586.648560319438</v>
      </c>
      <c r="O1106" s="77">
        <f t="shared" si="124"/>
        <v>0</v>
      </c>
      <c r="P1106" s="77">
        <f t="shared" si="122"/>
        <v>0</v>
      </c>
      <c r="Q1106" s="61">
        <f t="shared" si="119"/>
        <v>28586.648560319438</v>
      </c>
      <c r="R1106" s="61">
        <f t="shared" si="125"/>
        <v>-2859.6596164796506</v>
      </c>
      <c r="S1106" s="62">
        <f t="shared" si="120"/>
        <v>9.9965214026103872</v>
      </c>
      <c r="T1106" s="59"/>
      <c r="U1106" s="59"/>
      <c r="V1106" s="59"/>
    </row>
    <row r="1107" spans="1:22" x14ac:dyDescent="0.4">
      <c r="G1107" s="59"/>
      <c r="H1107" s="74">
        <v>44340</v>
      </c>
      <c r="I1107" s="75">
        <v>13686.509765625</v>
      </c>
      <c r="J1107" s="70">
        <v>63.002071380615199</v>
      </c>
      <c r="K1107" s="76">
        <f t="shared" si="121"/>
        <v>187.40925100754458</v>
      </c>
      <c r="L1107" s="59"/>
      <c r="M1107" s="74">
        <v>44340</v>
      </c>
      <c r="N1107" s="77">
        <f t="shared" si="123"/>
        <v>29172.310069390078</v>
      </c>
      <c r="O1107" s="77">
        <f t="shared" si="124"/>
        <v>0</v>
      </c>
      <c r="P1107" s="77">
        <f t="shared" si="122"/>
        <v>0</v>
      </c>
      <c r="Q1107" s="61">
        <f t="shared" si="119"/>
        <v>29172.310069390078</v>
      </c>
      <c r="R1107" s="61">
        <f t="shared" si="125"/>
        <v>-2862.9611280813747</v>
      </c>
      <c r="S1107" s="62">
        <f t="shared" si="120"/>
        <v>10.189558559930578</v>
      </c>
      <c r="T1107" s="59"/>
      <c r="U1107" s="59"/>
      <c r="V1107" s="59"/>
    </row>
    <row r="1108" spans="1:22" x14ac:dyDescent="0.4">
      <c r="G1108" s="59"/>
      <c r="H1108" s="74">
        <v>44347</v>
      </c>
      <c r="I1108" s="75">
        <v>13770.76953125</v>
      </c>
      <c r="J1108" s="70">
        <v>63.664833068847599</v>
      </c>
      <c r="K1108" s="76">
        <f t="shared" si="121"/>
        <v>187.51581192573909</v>
      </c>
      <c r="L1108" s="59"/>
      <c r="M1108" s="74">
        <v>44347</v>
      </c>
      <c r="N1108" s="77">
        <f t="shared" si="123"/>
        <v>29351.906770907091</v>
      </c>
      <c r="O1108" s="77">
        <f t="shared" si="124"/>
        <v>0</v>
      </c>
      <c r="P1108" s="77">
        <f t="shared" si="122"/>
        <v>0</v>
      </c>
      <c r="Q1108" s="61">
        <f t="shared" si="119"/>
        <v>29351.906770907091</v>
      </c>
      <c r="R1108" s="61">
        <f t="shared" si="125"/>
        <v>-2866.2664513181599</v>
      </c>
      <c r="S1108" s="62">
        <f t="shared" si="120"/>
        <v>10.240466917305794</v>
      </c>
      <c r="T1108" s="59"/>
      <c r="U1108" s="59"/>
      <c r="V1108" s="59"/>
    </row>
    <row r="1109" spans="1:22" x14ac:dyDescent="0.4">
      <c r="G1109" s="59"/>
      <c r="H1109" s="74">
        <v>44354</v>
      </c>
      <c r="I1109" s="75">
        <v>13998.2998046875</v>
      </c>
      <c r="J1109" s="70">
        <v>65.761940002441406</v>
      </c>
      <c r="K1109" s="76">
        <f t="shared" si="121"/>
        <v>187.62243343448196</v>
      </c>
      <c r="L1109" s="59"/>
      <c r="M1109" s="74">
        <v>44354</v>
      </c>
      <c r="N1109" s="77">
        <f t="shared" si="123"/>
        <v>29836.879477649523</v>
      </c>
      <c r="O1109" s="77">
        <f t="shared" si="124"/>
        <v>0</v>
      </c>
      <c r="P1109" s="77">
        <f t="shared" si="122"/>
        <v>0</v>
      </c>
      <c r="Q1109" s="61">
        <f t="shared" si="119"/>
        <v>29836.879477649523</v>
      </c>
      <c r="R1109" s="61">
        <f t="shared" si="125"/>
        <v>-2869.5755905905844</v>
      </c>
      <c r="S1109" s="62">
        <f t="shared" si="120"/>
        <v>10.397662837489088</v>
      </c>
      <c r="T1109" s="59"/>
      <c r="U1109" s="59"/>
      <c r="V1109" s="59"/>
    </row>
    <row r="1110" spans="1:22" ht="17.5" customHeight="1" x14ac:dyDescent="0.4">
      <c r="A1110" s="4"/>
      <c r="G1110" s="59"/>
      <c r="H1110" s="74">
        <v>44361</v>
      </c>
      <c r="I1110" s="75">
        <v>14049.580078125</v>
      </c>
      <c r="J1110" s="70">
        <v>66.266433715820298</v>
      </c>
      <c r="K1110" s="76">
        <f t="shared" si="121"/>
        <v>187.72911556822498</v>
      </c>
      <c r="L1110" s="76"/>
      <c r="M1110" s="74">
        <v>44361</v>
      </c>
      <c r="N1110" s="77">
        <f t="shared" si="123"/>
        <v>29946.181561437101</v>
      </c>
      <c r="O1110" s="77">
        <f t="shared" si="124"/>
        <v>0</v>
      </c>
      <c r="P1110" s="77">
        <f t="shared" si="122"/>
        <v>0</v>
      </c>
      <c r="Q1110" s="61">
        <f t="shared" si="119"/>
        <v>29946.181561437101</v>
      </c>
      <c r="R1110" s="61">
        <f t="shared" si="125"/>
        <v>-2872.888550304308</v>
      </c>
      <c r="S1110" s="62">
        <f t="shared" si="120"/>
        <v>10.423718510857332</v>
      </c>
      <c r="T1110" s="59"/>
      <c r="U1110" s="59"/>
      <c r="V1110" s="59"/>
    </row>
    <row r="1111" spans="1:22" ht="17.5" customHeight="1" x14ac:dyDescent="0.4">
      <c r="G1111" s="59"/>
      <c r="H1111" s="74">
        <v>44368</v>
      </c>
      <c r="I1111" s="75">
        <v>14345.1796875</v>
      </c>
      <c r="J1111" s="70">
        <v>69.075759887695298</v>
      </c>
      <c r="K1111" s="76">
        <f t="shared" si="121"/>
        <v>187.83585836143953</v>
      </c>
      <c r="L1111" s="59"/>
      <c r="M1111" s="74">
        <v>44368</v>
      </c>
      <c r="N1111" s="77">
        <f t="shared" si="123"/>
        <v>30576.241643134217</v>
      </c>
      <c r="O1111" s="77">
        <f t="shared" si="124"/>
        <v>0</v>
      </c>
      <c r="P1111" s="77">
        <f t="shared" si="122"/>
        <v>0</v>
      </c>
      <c r="Q1111" s="61">
        <f t="shared" si="119"/>
        <v>30576.241643134217</v>
      </c>
      <c r="R1111" s="61">
        <f t="shared" si="125"/>
        <v>-2876.2053348700761</v>
      </c>
      <c r="S1111" s="62">
        <f t="shared" si="120"/>
        <v>10.630757572291134</v>
      </c>
      <c r="T1111" s="59"/>
      <c r="U1111" s="59"/>
      <c r="V1111" s="59"/>
    </row>
    <row r="1112" spans="1:22" x14ac:dyDescent="0.4">
      <c r="G1112" s="59"/>
      <c r="H1112" s="74">
        <v>44375</v>
      </c>
      <c r="I1112" s="75">
        <v>14727.6298828125</v>
      </c>
      <c r="J1112" s="70">
        <v>72.686332702636705</v>
      </c>
      <c r="K1112" s="76">
        <f t="shared" si="121"/>
        <v>187.94266184861661</v>
      </c>
      <c r="L1112" s="59"/>
      <c r="M1112" s="74">
        <v>44375</v>
      </c>
      <c r="N1112" s="77">
        <f t="shared" si="123"/>
        <v>31391.420667941318</v>
      </c>
      <c r="O1112" s="77">
        <f t="shared" si="124"/>
        <v>0</v>
      </c>
      <c r="P1112" s="77">
        <f t="shared" si="122"/>
        <v>0</v>
      </c>
      <c r="Q1112" s="61">
        <f t="shared" si="119"/>
        <v>31391.420667941318</v>
      </c>
      <c r="R1112" s="61">
        <f t="shared" si="125"/>
        <v>-2879.5259487037265</v>
      </c>
      <c r="S1112" s="62">
        <f t="shared" si="120"/>
        <v>10.901593257762711</v>
      </c>
      <c r="T1112" s="59"/>
      <c r="U1112" s="59"/>
      <c r="V1112" s="59"/>
    </row>
    <row r="1113" spans="1:22" x14ac:dyDescent="0.4">
      <c r="G1113" s="59"/>
      <c r="H1113" s="74">
        <v>44382</v>
      </c>
      <c r="I1113" s="75">
        <v>14826.08984375</v>
      </c>
      <c r="J1113" s="70">
        <v>73.645858764648395</v>
      </c>
      <c r="K1113" s="76">
        <f t="shared" si="121"/>
        <v>188.04952606426679</v>
      </c>
      <c r="L1113" s="59"/>
      <c r="M1113" s="74">
        <v>44382</v>
      </c>
      <c r="N1113" s="77">
        <f t="shared" si="123"/>
        <v>31601.284582049124</v>
      </c>
      <c r="O1113" s="77">
        <f t="shared" si="124"/>
        <v>0</v>
      </c>
      <c r="P1113" s="77">
        <f t="shared" si="122"/>
        <v>0</v>
      </c>
      <c r="Q1113" s="61">
        <f t="shared" si="119"/>
        <v>31601.284582049124</v>
      </c>
      <c r="R1113" s="61">
        <f t="shared" si="125"/>
        <v>-2882.8503962261957</v>
      </c>
      <c r="S1113" s="62">
        <f t="shared" si="120"/>
        <v>10.961819116044621</v>
      </c>
      <c r="T1113" s="59"/>
      <c r="U1113" s="59"/>
      <c r="V1113" s="59"/>
    </row>
    <row r="1114" spans="1:22" x14ac:dyDescent="0.4">
      <c r="G1114" s="59"/>
      <c r="H1114" s="74">
        <v>44389</v>
      </c>
      <c r="I1114" s="75">
        <v>14681.3798828125</v>
      </c>
      <c r="J1114" s="70">
        <v>72.211517333984304</v>
      </c>
      <c r="K1114" s="76">
        <f t="shared" si="121"/>
        <v>188.15645104292028</v>
      </c>
      <c r="L1114" s="59"/>
      <c r="M1114" s="74">
        <v>44389</v>
      </c>
      <c r="N1114" s="77">
        <f t="shared" si="123"/>
        <v>31292.840433548907</v>
      </c>
      <c r="O1114" s="77">
        <f t="shared" si="124"/>
        <v>0</v>
      </c>
      <c r="P1114" s="77">
        <f t="shared" si="122"/>
        <v>0</v>
      </c>
      <c r="Q1114" s="61">
        <f t="shared" si="119"/>
        <v>31292.840433548907</v>
      </c>
      <c r="R1114" s="61">
        <f t="shared" si="125"/>
        <v>-2886.1786818635237</v>
      </c>
      <c r="S1114" s="62">
        <f t="shared" si="120"/>
        <v>10.842308769789682</v>
      </c>
      <c r="T1114" s="59"/>
      <c r="U1114" s="59"/>
      <c r="V1114" s="59"/>
    </row>
    <row r="1115" spans="1:22" x14ac:dyDescent="0.4">
      <c r="G1115" s="59"/>
      <c r="H1115" s="74">
        <v>44396</v>
      </c>
      <c r="I1115" s="75">
        <v>15111.7900390625</v>
      </c>
      <c r="J1115" s="70">
        <v>76.474960327148395</v>
      </c>
      <c r="K1115" s="76">
        <f t="shared" si="121"/>
        <v>188.26343681912695</v>
      </c>
      <c r="L1115" s="59"/>
      <c r="M1115" s="74">
        <v>44396</v>
      </c>
      <c r="N1115" s="77">
        <f t="shared" si="123"/>
        <v>32210.244413829943</v>
      </c>
      <c r="O1115" s="77">
        <f t="shared" si="124"/>
        <v>0</v>
      </c>
      <c r="P1115" s="77">
        <f t="shared" si="122"/>
        <v>0</v>
      </c>
      <c r="Q1115" s="61">
        <f t="shared" si="119"/>
        <v>32210.244413829943</v>
      </c>
      <c r="R1115" s="61">
        <f t="shared" si="125"/>
        <v>-2889.5108100468601</v>
      </c>
      <c r="S1115" s="62">
        <f t="shared" si="120"/>
        <v>11.147300194148634</v>
      </c>
      <c r="T1115" s="59"/>
      <c r="U1115" s="59"/>
      <c r="V1115" s="59"/>
    </row>
    <row r="1116" spans="1:22" x14ac:dyDescent="0.4">
      <c r="G1116" s="59"/>
      <c r="H1116" s="74">
        <v>44403</v>
      </c>
      <c r="I1116" s="75">
        <v>14959.900390625</v>
      </c>
      <c r="J1116" s="70">
        <v>74.981285095214801</v>
      </c>
      <c r="K1116" s="76">
        <f t="shared" si="121"/>
        <v>188.37048342745629</v>
      </c>
      <c r="L1116" s="59"/>
      <c r="M1116" s="74">
        <v>44403</v>
      </c>
      <c r="N1116" s="77">
        <f t="shared" si="123"/>
        <v>31886.497016105637</v>
      </c>
      <c r="O1116" s="77">
        <f t="shared" si="124"/>
        <v>0</v>
      </c>
      <c r="P1116" s="77">
        <f t="shared" si="122"/>
        <v>0</v>
      </c>
      <c r="Q1116" s="61">
        <f t="shared" si="119"/>
        <v>31886.497016105637</v>
      </c>
      <c r="R1116" s="61">
        <f t="shared" si="125"/>
        <v>-2892.8467852124713</v>
      </c>
      <c r="S1116" s="62">
        <f t="shared" si="120"/>
        <v>11.022532260989987</v>
      </c>
      <c r="T1116" s="59"/>
      <c r="U1116" s="59"/>
      <c r="V1116" s="59"/>
    </row>
    <row r="1117" spans="1:22" x14ac:dyDescent="0.4">
      <c r="E1117" s="4"/>
      <c r="F1117" s="4"/>
      <c r="G1117" s="59"/>
      <c r="H1117" s="74">
        <v>44410</v>
      </c>
      <c r="I1117" s="75">
        <v>15109.3603515625</v>
      </c>
      <c r="J1117" s="70">
        <v>76.385932922363196</v>
      </c>
      <c r="K1117" s="76">
        <f t="shared" si="121"/>
        <v>188.47759090249747</v>
      </c>
      <c r="L1117" s="59"/>
      <c r="M1117" s="74">
        <v>44410</v>
      </c>
      <c r="N1117" s="77">
        <f t="shared" si="123"/>
        <v>32205.065621111022</v>
      </c>
      <c r="O1117" s="77">
        <f t="shared" si="124"/>
        <v>0</v>
      </c>
      <c r="P1117" s="77">
        <f t="shared" si="122"/>
        <v>0</v>
      </c>
      <c r="Q1117" s="61">
        <f t="shared" si="119"/>
        <v>32205.065621111022</v>
      </c>
      <c r="R1117" s="61">
        <f t="shared" si="125"/>
        <v>-2896.1866118017447</v>
      </c>
      <c r="S1117" s="62">
        <f t="shared" si="120"/>
        <v>11.119817172649642</v>
      </c>
      <c r="T1117" s="59"/>
      <c r="U1117" s="59"/>
      <c r="V1117" s="59"/>
    </row>
    <row r="1118" spans="1:22" x14ac:dyDescent="0.4">
      <c r="B1118" s="27"/>
      <c r="C1118" s="4"/>
      <c r="D1118" s="4"/>
      <c r="G1118" s="59"/>
      <c r="H1118" s="74">
        <v>44417</v>
      </c>
      <c r="I1118" s="75">
        <v>15136.6796875</v>
      </c>
      <c r="J1118" s="70">
        <v>76.672805786132798</v>
      </c>
      <c r="K1118" s="76">
        <f t="shared" si="121"/>
        <v>188.58475927885928</v>
      </c>
      <c r="L1118" s="59"/>
      <c r="M1118" s="74">
        <v>44417</v>
      </c>
      <c r="N1118" s="77">
        <f t="shared" si="123"/>
        <v>32263.295816574016</v>
      </c>
      <c r="O1118" s="77">
        <f t="shared" si="124"/>
        <v>0</v>
      </c>
      <c r="P1118" s="77">
        <f t="shared" si="122"/>
        <v>0</v>
      </c>
      <c r="Q1118" s="61">
        <f t="shared" si="119"/>
        <v>32263.295816574016</v>
      </c>
      <c r="R1118" s="61">
        <f t="shared" si="125"/>
        <v>-2899.5302942611952</v>
      </c>
      <c r="S1118" s="62">
        <f t="shared" si="120"/>
        <v>11.127076644251705</v>
      </c>
      <c r="T1118" s="59"/>
      <c r="U1118" s="59"/>
      <c r="V1118" s="59"/>
    </row>
    <row r="1119" spans="1:22" x14ac:dyDescent="0.4">
      <c r="G1119" s="59"/>
      <c r="H1119" s="74">
        <v>44424</v>
      </c>
      <c r="I1119" s="75">
        <v>15092.5703125</v>
      </c>
      <c r="J1119" s="70">
        <v>76.2078857421875</v>
      </c>
      <c r="K1119" s="76">
        <f t="shared" si="121"/>
        <v>188.69198859117023</v>
      </c>
      <c r="L1119" s="59"/>
      <c r="M1119" s="74">
        <v>44424</v>
      </c>
      <c r="N1119" s="77">
        <f t="shared" si="123"/>
        <v>32169.278248435585</v>
      </c>
      <c r="O1119" s="77">
        <f t="shared" si="124"/>
        <v>0</v>
      </c>
      <c r="P1119" s="77">
        <f t="shared" si="122"/>
        <v>0</v>
      </c>
      <c r="Q1119" s="61">
        <f t="shared" si="119"/>
        <v>32169.278248435585</v>
      </c>
      <c r="R1119" s="61">
        <f t="shared" si="125"/>
        <v>-2902.8778370424716</v>
      </c>
      <c r="S1119" s="62">
        <f t="shared" si="120"/>
        <v>11.081857403000635</v>
      </c>
      <c r="T1119" s="59"/>
      <c r="U1119" s="59"/>
      <c r="V1119" s="59"/>
    </row>
    <row r="1120" spans="1:22" x14ac:dyDescent="0.4">
      <c r="G1120" s="59"/>
      <c r="H1120" s="74">
        <v>44431</v>
      </c>
      <c r="I1120" s="75">
        <v>15432.9501953125</v>
      </c>
      <c r="J1120" s="70">
        <v>79.650291442871094</v>
      </c>
      <c r="K1120" s="76">
        <f t="shared" si="121"/>
        <v>188.79927887407848</v>
      </c>
      <c r="L1120" s="59"/>
      <c r="M1120" s="74">
        <v>44431</v>
      </c>
      <c r="N1120" s="77">
        <f t="shared" si="123"/>
        <v>32894.785894492161</v>
      </c>
      <c r="O1120" s="77">
        <f t="shared" si="124"/>
        <v>0</v>
      </c>
      <c r="P1120" s="77">
        <f t="shared" si="122"/>
        <v>0</v>
      </c>
      <c r="Q1120" s="61">
        <f t="shared" si="119"/>
        <v>32894.785894492161</v>
      </c>
      <c r="R1120" s="61">
        <f t="shared" si="125"/>
        <v>-2906.2292446023621</v>
      </c>
      <c r="S1120" s="62">
        <f t="shared" si="120"/>
        <v>11.318716840932799</v>
      </c>
      <c r="T1120" s="59"/>
      <c r="U1120" s="59"/>
      <c r="V1120" s="59"/>
    </row>
    <row r="1121" spans="7:22" x14ac:dyDescent="0.4">
      <c r="G1121" s="59"/>
      <c r="H1121" s="74">
        <v>44438</v>
      </c>
      <c r="I1121" s="75">
        <v>15652.8603515625</v>
      </c>
      <c r="J1121" s="70">
        <v>81.974922180175696</v>
      </c>
      <c r="K1121" s="76">
        <f t="shared" si="121"/>
        <v>188.90663016225196</v>
      </c>
      <c r="L1121" s="59"/>
      <c r="M1121" s="74">
        <v>44438</v>
      </c>
      <c r="N1121" s="77">
        <f t="shared" si="123"/>
        <v>33363.516591754778</v>
      </c>
      <c r="O1121" s="77">
        <f t="shared" si="124"/>
        <v>0</v>
      </c>
      <c r="P1121" s="77">
        <f t="shared" si="122"/>
        <v>0</v>
      </c>
      <c r="Q1121" s="61">
        <f t="shared" si="119"/>
        <v>33363.516591754778</v>
      </c>
      <c r="R1121" s="61">
        <f t="shared" si="125"/>
        <v>-2909.5845214028004</v>
      </c>
      <c r="S1121" s="62">
        <f t="shared" si="120"/>
        <v>11.466763156847287</v>
      </c>
      <c r="T1121" s="59"/>
      <c r="U1121" s="59"/>
      <c r="V1121" s="59"/>
    </row>
    <row r="1122" spans="7:22" x14ac:dyDescent="0.4">
      <c r="G1122" s="59"/>
      <c r="H1122" s="74">
        <v>44445</v>
      </c>
      <c r="I1122" s="75">
        <v>15440.75</v>
      </c>
      <c r="J1122" s="70">
        <v>79.788787841796804</v>
      </c>
      <c r="K1122" s="76">
        <f t="shared" si="121"/>
        <v>189.01404249037822</v>
      </c>
      <c r="L1122" s="59"/>
      <c r="M1122" s="74">
        <v>44445</v>
      </c>
      <c r="N1122" s="77">
        <f t="shared" si="123"/>
        <v>32911.410901504241</v>
      </c>
      <c r="O1122" s="77">
        <f t="shared" si="124"/>
        <v>0</v>
      </c>
      <c r="P1122" s="77">
        <f t="shared" si="122"/>
        <v>0</v>
      </c>
      <c r="Q1122" s="61">
        <f t="shared" si="119"/>
        <v>32911.410901504241</v>
      </c>
      <c r="R1122" s="61">
        <f t="shared" si="125"/>
        <v>-2912.9436719108717</v>
      </c>
      <c r="S1122" s="62">
        <f t="shared" si="120"/>
        <v>11.29833412807278</v>
      </c>
      <c r="T1122" s="59"/>
      <c r="U1122" s="59"/>
      <c r="V1122" s="59"/>
    </row>
    <row r="1123" spans="7:22" x14ac:dyDescent="0.4">
      <c r="G1123" s="59"/>
      <c r="H1123" s="74">
        <v>44452</v>
      </c>
      <c r="I1123" s="75">
        <v>15333.4697265625</v>
      </c>
      <c r="J1123" s="70">
        <v>78.621528625488196</v>
      </c>
      <c r="K1123" s="76">
        <f t="shared" si="121"/>
        <v>189.12151589316463</v>
      </c>
      <c r="L1123" s="59"/>
      <c r="M1123" s="74">
        <v>44452</v>
      </c>
      <c r="N1123" s="77">
        <f t="shared" si="123"/>
        <v>32682.746804182072</v>
      </c>
      <c r="O1123" s="77">
        <f t="shared" si="124"/>
        <v>0</v>
      </c>
      <c r="P1123" s="77">
        <f t="shared" si="122"/>
        <v>0</v>
      </c>
      <c r="Q1123" s="61">
        <f t="shared" si="119"/>
        <v>32682.746804182072</v>
      </c>
      <c r="R1123" s="61">
        <f t="shared" si="125"/>
        <v>-2916.3067005988178</v>
      </c>
      <c r="S1123" s="62">
        <f t="shared" si="120"/>
        <v>11.206896310827384</v>
      </c>
      <c r="T1123" s="59"/>
      <c r="U1123" s="59"/>
      <c r="V1123" s="59"/>
    </row>
    <row r="1124" spans="7:22" x14ac:dyDescent="0.4">
      <c r="G1124" s="59"/>
      <c r="H1124" s="74">
        <v>44459</v>
      </c>
      <c r="I1124" s="75">
        <v>15329.6796875</v>
      </c>
      <c r="J1124" s="70">
        <v>78.473152160644503</v>
      </c>
      <c r="K1124" s="76">
        <f t="shared" si="121"/>
        <v>189.22905040533823</v>
      </c>
      <c r="L1124" s="59"/>
      <c r="M1124" s="74">
        <v>44459</v>
      </c>
      <c r="N1124" s="77">
        <f t="shared" si="123"/>
        <v>32674.668470362882</v>
      </c>
      <c r="O1124" s="77">
        <f t="shared" si="124"/>
        <v>0</v>
      </c>
      <c r="P1124" s="77">
        <f t="shared" si="122"/>
        <v>0</v>
      </c>
      <c r="Q1124" s="61">
        <f t="shared" si="119"/>
        <v>32674.668470362882</v>
      </c>
      <c r="R1124" s="61">
        <f t="shared" si="125"/>
        <v>-2919.6736119440448</v>
      </c>
      <c r="S1124" s="62">
        <f t="shared" si="120"/>
        <v>11.19120587201755</v>
      </c>
      <c r="T1124" s="59"/>
      <c r="U1124" s="59"/>
      <c r="V1124" s="59"/>
    </row>
    <row r="1125" spans="7:22" x14ac:dyDescent="0.4">
      <c r="G1125" s="59"/>
      <c r="H1125" s="74">
        <v>44466</v>
      </c>
      <c r="I1125" s="75">
        <v>14791.8701171875</v>
      </c>
      <c r="J1125" s="70">
        <v>72.953407287597599</v>
      </c>
      <c r="K1125" s="76">
        <f t="shared" si="121"/>
        <v>189.33664606164581</v>
      </c>
      <c r="L1125" s="59"/>
      <c r="M1125" s="74">
        <v>44466</v>
      </c>
      <c r="N1125" s="77">
        <f t="shared" si="123"/>
        <v>31528.346448743716</v>
      </c>
      <c r="O1125" s="77">
        <f t="shared" si="124"/>
        <v>0</v>
      </c>
      <c r="P1125" s="77">
        <f t="shared" si="122"/>
        <v>0</v>
      </c>
      <c r="Q1125" s="61">
        <f t="shared" si="119"/>
        <v>31528.346448743716</v>
      </c>
      <c r="R1125" s="61">
        <f t="shared" si="125"/>
        <v>-2923.0444104291273</v>
      </c>
      <c r="S1125" s="62">
        <f t="shared" si="120"/>
        <v>10.786133230221806</v>
      </c>
      <c r="T1125" s="59"/>
      <c r="U1125" s="59"/>
      <c r="V1125" s="59"/>
    </row>
    <row r="1126" spans="7:22" x14ac:dyDescent="0.4">
      <c r="G1126" s="59"/>
      <c r="H1126" s="74">
        <v>44473</v>
      </c>
      <c r="I1126" s="75">
        <v>14820.75</v>
      </c>
      <c r="J1126" s="70">
        <v>73.279861450195298</v>
      </c>
      <c r="K1126" s="76">
        <f t="shared" si="121"/>
        <v>189.44430289685394</v>
      </c>
      <c r="L1126" s="59"/>
      <c r="M1126" s="74">
        <v>44473</v>
      </c>
      <c r="N1126" s="77">
        <f t="shared" si="123"/>
        <v>31589.902894514129</v>
      </c>
      <c r="O1126" s="77">
        <f t="shared" si="124"/>
        <v>0</v>
      </c>
      <c r="P1126" s="77">
        <f t="shared" si="122"/>
        <v>0</v>
      </c>
      <c r="Q1126" s="61">
        <f t="shared" si="119"/>
        <v>31589.902894514129</v>
      </c>
      <c r="R1126" s="61">
        <f t="shared" si="125"/>
        <v>-2926.4191005418152</v>
      </c>
      <c r="S1126" s="62">
        <f t="shared" si="120"/>
        <v>10.794729602696135</v>
      </c>
      <c r="T1126" s="59"/>
      <c r="U1126" s="59"/>
      <c r="V1126" s="59"/>
    </row>
    <row r="1127" spans="7:22" x14ac:dyDescent="0.4">
      <c r="G1127" s="59"/>
      <c r="H1127" s="74">
        <v>44480</v>
      </c>
      <c r="I1127" s="75">
        <v>15146.919921875</v>
      </c>
      <c r="J1127" s="70">
        <v>76.425498962402301</v>
      </c>
      <c r="K1127" s="76">
        <f t="shared" si="121"/>
        <v>189.55202094574895</v>
      </c>
      <c r="L1127" s="59"/>
      <c r="M1127" s="74">
        <v>44480</v>
      </c>
      <c r="N1127" s="77">
        <f t="shared" si="123"/>
        <v>32285.122512896636</v>
      </c>
      <c r="O1127" s="77">
        <f t="shared" si="124"/>
        <v>0</v>
      </c>
      <c r="P1127" s="77">
        <f t="shared" si="122"/>
        <v>0</v>
      </c>
      <c r="Q1127" s="61">
        <f t="shared" si="119"/>
        <v>32285.122512896636</v>
      </c>
      <c r="R1127" s="61">
        <f t="shared" si="125"/>
        <v>-2929.7976867750394</v>
      </c>
      <c r="S1127" s="62">
        <f t="shared" si="120"/>
        <v>11.019574033603094</v>
      </c>
      <c r="T1127" s="59"/>
      <c r="U1127" s="59"/>
      <c r="V1127" s="59"/>
    </row>
    <row r="1128" spans="7:22" x14ac:dyDescent="0.4">
      <c r="G1128" s="59"/>
      <c r="H1128" s="74">
        <v>44487</v>
      </c>
      <c r="I1128" s="75">
        <v>15355.0703125</v>
      </c>
      <c r="J1128" s="70">
        <v>78.522605895996094</v>
      </c>
      <c r="K1128" s="76">
        <f t="shared" si="121"/>
        <v>189.65980024313694</v>
      </c>
      <c r="L1128" s="59"/>
      <c r="M1128" s="74">
        <v>44487</v>
      </c>
      <c r="N1128" s="77">
        <f t="shared" si="123"/>
        <v>32728.787686878986</v>
      </c>
      <c r="O1128" s="77">
        <f t="shared" si="124"/>
        <v>0</v>
      </c>
      <c r="P1128" s="77">
        <f t="shared" si="122"/>
        <v>0</v>
      </c>
      <c r="Q1128" s="61">
        <f t="shared" si="119"/>
        <v>32728.787686878986</v>
      </c>
      <c r="R1128" s="61">
        <f t="shared" si="125"/>
        <v>-2933.1801736269185</v>
      </c>
      <c r="S1128" s="62">
        <f t="shared" si="120"/>
        <v>11.158123861995623</v>
      </c>
      <c r="T1128" s="59"/>
      <c r="U1128" s="59"/>
      <c r="V1128" s="59"/>
    </row>
    <row r="1129" spans="7:22" x14ac:dyDescent="0.4">
      <c r="G1129" s="59"/>
      <c r="H1129" s="74">
        <v>44494</v>
      </c>
      <c r="I1129" s="75">
        <v>15850.4697265625</v>
      </c>
      <c r="J1129" s="70">
        <v>83.626869201660099</v>
      </c>
      <c r="K1129" s="76">
        <f t="shared" si="121"/>
        <v>189.76764082384383</v>
      </c>
      <c r="L1129" s="59"/>
      <c r="M1129" s="74">
        <v>44494</v>
      </c>
      <c r="N1129" s="77">
        <f t="shared" si="123"/>
        <v>33784.713964849645</v>
      </c>
      <c r="O1129" s="77">
        <f t="shared" si="124"/>
        <v>0</v>
      </c>
      <c r="P1129" s="77">
        <f t="shared" si="122"/>
        <v>0</v>
      </c>
      <c r="Q1129" s="61">
        <f t="shared" si="119"/>
        <v>33784.713964849645</v>
      </c>
      <c r="R1129" s="61">
        <f t="shared" si="125"/>
        <v>-2936.5665656007641</v>
      </c>
      <c r="S1129" s="62">
        <f t="shared" si="120"/>
        <v>11.504835054858685</v>
      </c>
      <c r="T1129" s="59"/>
      <c r="U1129" s="59"/>
      <c r="V1129" s="59"/>
    </row>
    <row r="1130" spans="7:22" x14ac:dyDescent="0.4">
      <c r="G1130" s="59"/>
      <c r="H1130" s="74">
        <v>44501</v>
      </c>
      <c r="I1130" s="75">
        <v>16359.3798828125</v>
      </c>
      <c r="J1130" s="70">
        <v>89.067466735839801</v>
      </c>
      <c r="K1130" s="76">
        <f t="shared" si="121"/>
        <v>189.87554272271532</v>
      </c>
      <c r="L1130" s="59"/>
      <c r="M1130" s="74">
        <v>44501</v>
      </c>
      <c r="N1130" s="77">
        <f t="shared" si="123"/>
        <v>34869.437910531851</v>
      </c>
      <c r="O1130" s="77">
        <f t="shared" si="124"/>
        <v>0</v>
      </c>
      <c r="P1130" s="77">
        <f t="shared" si="122"/>
        <v>0</v>
      </c>
      <c r="Q1130" s="61">
        <f t="shared" si="119"/>
        <v>34869.437910531851</v>
      </c>
      <c r="R1130" s="61">
        <f t="shared" si="125"/>
        <v>-2939.9568672050864</v>
      </c>
      <c r="S1130" s="62">
        <f t="shared" si="120"/>
        <v>11.860527036806836</v>
      </c>
      <c r="T1130" s="59"/>
      <c r="U1130" s="59"/>
      <c r="V1130" s="59"/>
    </row>
    <row r="1131" spans="7:22" x14ac:dyDescent="0.4">
      <c r="G1131" s="59"/>
      <c r="H1131" s="74">
        <v>44508</v>
      </c>
      <c r="I1131" s="75">
        <v>16199.8896484375</v>
      </c>
      <c r="J1131" s="70">
        <v>87.286903381347599</v>
      </c>
      <c r="K1131" s="76">
        <f t="shared" si="121"/>
        <v>189.98350597461692</v>
      </c>
      <c r="L1131" s="59"/>
      <c r="M1131" s="74">
        <v>44508</v>
      </c>
      <c r="N1131" s="77">
        <f t="shared" si="123"/>
        <v>34529.490133494284</v>
      </c>
      <c r="O1131" s="77">
        <f t="shared" si="124"/>
        <v>0</v>
      </c>
      <c r="P1131" s="77">
        <f t="shared" si="122"/>
        <v>0</v>
      </c>
      <c r="Q1131" s="61">
        <f t="shared" si="119"/>
        <v>34529.490133494284</v>
      </c>
      <c r="R1131" s="61">
        <f t="shared" si="125"/>
        <v>-2943.3510829536008</v>
      </c>
      <c r="S1131" s="62">
        <f t="shared" si="120"/>
        <v>11.731352856093725</v>
      </c>
      <c r="T1131" s="59"/>
      <c r="U1131" s="59"/>
      <c r="V1131" s="59"/>
    </row>
    <row r="1132" spans="7:22" x14ac:dyDescent="0.4">
      <c r="G1132" s="59"/>
      <c r="H1132" s="74">
        <v>44515</v>
      </c>
      <c r="I1132" s="75">
        <v>16573.33984375</v>
      </c>
      <c r="J1132" s="70">
        <v>91.382186889648395</v>
      </c>
      <c r="K1132" s="76">
        <f t="shared" si="121"/>
        <v>190.09153061443394</v>
      </c>
      <c r="L1132" s="59"/>
      <c r="M1132" s="74">
        <v>44515</v>
      </c>
      <c r="N1132" s="77">
        <f t="shared" si="123"/>
        <v>35325.485977554752</v>
      </c>
      <c r="O1132" s="77">
        <f t="shared" si="124"/>
        <v>0</v>
      </c>
      <c r="P1132" s="77">
        <f t="shared" si="122"/>
        <v>0</v>
      </c>
      <c r="Q1132" s="61">
        <f t="shared" si="119"/>
        <v>35325.485977554752</v>
      </c>
      <c r="R1132" s="61">
        <f t="shared" si="125"/>
        <v>-2946.7492173652345</v>
      </c>
      <c r="S1132" s="62">
        <f t="shared" si="120"/>
        <v>11.987951254684711</v>
      </c>
      <c r="T1132" s="59"/>
      <c r="U1132" s="59"/>
      <c r="V1132" s="59"/>
    </row>
    <row r="1133" spans="7:22" x14ac:dyDescent="0.4">
      <c r="G1133" s="59"/>
      <c r="H1133" s="74">
        <v>44522</v>
      </c>
      <c r="I1133" s="75">
        <v>16025.580078125</v>
      </c>
      <c r="J1133" s="70">
        <v>85.516227722167898</v>
      </c>
      <c r="K1133" s="76">
        <f t="shared" si="121"/>
        <v>190.19961667707159</v>
      </c>
      <c r="L1133" s="59"/>
      <c r="M1133" s="74">
        <v>44522</v>
      </c>
      <c r="N1133" s="77">
        <f t="shared" si="123"/>
        <v>34157.95546758626</v>
      </c>
      <c r="O1133" s="77">
        <f t="shared" si="124"/>
        <v>0</v>
      </c>
      <c r="P1133" s="77">
        <f t="shared" si="122"/>
        <v>0</v>
      </c>
      <c r="Q1133" s="61">
        <f t="shared" si="119"/>
        <v>34157.95546758626</v>
      </c>
      <c r="R1133" s="61">
        <f t="shared" si="125"/>
        <v>-2950.1512749641311</v>
      </c>
      <c r="S1133" s="62">
        <f t="shared" si="120"/>
        <v>11.57837422014963</v>
      </c>
      <c r="T1133" s="59"/>
      <c r="U1133" s="59"/>
      <c r="V1133" s="59"/>
    </row>
    <row r="1134" spans="7:22" x14ac:dyDescent="0.4">
      <c r="G1134" s="59"/>
      <c r="H1134" s="74">
        <v>44529</v>
      </c>
      <c r="I1134" s="75">
        <v>15712.0400390625</v>
      </c>
      <c r="J1134" s="70">
        <v>82.004592895507798</v>
      </c>
      <c r="K1134" s="76">
        <f t="shared" si="121"/>
        <v>190.30776419745487</v>
      </c>
      <c r="L1134" s="59"/>
      <c r="M1134" s="74">
        <v>44529</v>
      </c>
      <c r="N1134" s="77">
        <f t="shared" si="123"/>
        <v>33489.655996403861</v>
      </c>
      <c r="O1134" s="77">
        <f t="shared" si="124"/>
        <v>0</v>
      </c>
      <c r="P1134" s="77">
        <f t="shared" si="122"/>
        <v>0</v>
      </c>
      <c r="Q1134" s="61">
        <f t="shared" si="119"/>
        <v>33489.655996403861</v>
      </c>
      <c r="R1134" s="61">
        <f t="shared" si="125"/>
        <v>-2953.5572602796583</v>
      </c>
      <c r="S1134" s="62">
        <f t="shared" si="120"/>
        <v>11.33875291560553</v>
      </c>
      <c r="T1134" s="59"/>
      <c r="U1134" s="59"/>
      <c r="V1134" s="59"/>
    </row>
    <row r="1135" spans="7:22" x14ac:dyDescent="0.4">
      <c r="G1135" s="59"/>
      <c r="H1135" s="74">
        <v>44536</v>
      </c>
      <c r="I1135" s="75">
        <v>16331.98046875</v>
      </c>
      <c r="J1135" s="70">
        <v>88.345352172851506</v>
      </c>
      <c r="K1135" s="76">
        <f t="shared" si="121"/>
        <v>190.41597321052868</v>
      </c>
      <c r="L1135" s="59"/>
      <c r="M1135" s="74">
        <v>44536</v>
      </c>
      <c r="N1135" s="77">
        <f t="shared" si="123"/>
        <v>34811.037031385997</v>
      </c>
      <c r="O1135" s="77">
        <f t="shared" si="124"/>
        <v>0</v>
      </c>
      <c r="P1135" s="77">
        <f t="shared" si="122"/>
        <v>0</v>
      </c>
      <c r="Q1135" s="61">
        <f t="shared" si="119"/>
        <v>34811.037031385997</v>
      </c>
      <c r="R1135" s="61">
        <f t="shared" si="125"/>
        <v>-2956.9671778464117</v>
      </c>
      <c r="S1135" s="62">
        <f t="shared" si="120"/>
        <v>11.772547660383305</v>
      </c>
      <c r="T1135" s="59"/>
      <c r="U1135" s="59"/>
      <c r="V1135" s="59"/>
    </row>
    <row r="1136" spans="7:22" x14ac:dyDescent="0.4">
      <c r="G1136" s="59"/>
      <c r="H1136" s="74">
        <v>44543</v>
      </c>
      <c r="I1136" s="75">
        <v>15801.4599609375</v>
      </c>
      <c r="J1136" s="70">
        <v>82.479400634765597</v>
      </c>
      <c r="K1136" s="76">
        <f t="shared" si="121"/>
        <v>190.52424375125776</v>
      </c>
      <c r="L1136" s="59"/>
      <c r="M1136" s="74">
        <v>44543</v>
      </c>
      <c r="N1136" s="77">
        <f t="shared" si="123"/>
        <v>33680.251387923607</v>
      </c>
      <c r="O1136" s="77">
        <f t="shared" si="124"/>
        <v>0</v>
      </c>
      <c r="P1136" s="77">
        <f t="shared" si="122"/>
        <v>0</v>
      </c>
      <c r="Q1136" s="61">
        <f t="shared" si="119"/>
        <v>33680.251387923607</v>
      </c>
      <c r="R1136" s="61">
        <f t="shared" si="125"/>
        <v>-2960.3810322042236</v>
      </c>
      <c r="S1136" s="62">
        <f t="shared" si="120"/>
        <v>11.376998778716723</v>
      </c>
      <c r="T1136" s="59"/>
      <c r="U1136" s="59"/>
      <c r="V1136" s="59"/>
    </row>
    <row r="1137" spans="7:22" x14ac:dyDescent="0.4">
      <c r="G1137" s="59"/>
      <c r="H1137" s="74">
        <v>44550</v>
      </c>
      <c r="I1137" s="75">
        <v>16308.2099609375</v>
      </c>
      <c r="J1137" s="70">
        <v>87.840858459472599</v>
      </c>
      <c r="K1137" s="76">
        <f t="shared" si="121"/>
        <v>190.63257585462671</v>
      </c>
      <c r="L1137" s="59"/>
      <c r="M1137" s="74">
        <v>44550</v>
      </c>
      <c r="N1137" s="77">
        <f t="shared" si="123"/>
        <v>34760.371037185287</v>
      </c>
      <c r="O1137" s="77">
        <f t="shared" si="124"/>
        <v>0</v>
      </c>
      <c r="P1137" s="77">
        <f t="shared" si="122"/>
        <v>0</v>
      </c>
      <c r="Q1137" s="61">
        <f t="shared" si="119"/>
        <v>34760.371037185287</v>
      </c>
      <c r="R1137" s="61">
        <f t="shared" si="125"/>
        <v>-2963.7988278981666</v>
      </c>
      <c r="S1137" s="62">
        <f t="shared" si="120"/>
        <v>11.728316615144982</v>
      </c>
      <c r="T1137" s="59"/>
      <c r="U1137" s="59"/>
      <c r="V1137" s="59"/>
    </row>
    <row r="1138" spans="7:22" ht="17.5" thickBot="1" x14ac:dyDescent="0.45">
      <c r="G1138" s="86" t="s">
        <v>46</v>
      </c>
      <c r="H1138" s="82">
        <v>44557</v>
      </c>
      <c r="I1138" s="83">
        <v>16320.080078125</v>
      </c>
      <c r="J1138" s="84">
        <v>88.058479309082003</v>
      </c>
      <c r="K1138" s="85">
        <f t="shared" si="121"/>
        <v>190.74096955564011</v>
      </c>
      <c r="L1138" s="86"/>
      <c r="M1138" s="82">
        <v>44557</v>
      </c>
      <c r="N1138" s="77">
        <f t="shared" si="123"/>
        <v>34785.671770906563</v>
      </c>
      <c r="O1138" s="77">
        <f t="shared" si="124"/>
        <v>0</v>
      </c>
      <c r="P1138" s="77">
        <f t="shared" si="122"/>
        <v>0</v>
      </c>
      <c r="Q1138" s="87">
        <f t="shared" si="119"/>
        <v>34785.671770906563</v>
      </c>
      <c r="R1138" s="61">
        <f t="shared" si="125"/>
        <v>-2967.2205694785607</v>
      </c>
      <c r="S1138" s="88">
        <f t="shared" si="120"/>
        <v>11.723318491627861</v>
      </c>
      <c r="T1138" s="86"/>
      <c r="U1138" s="86"/>
      <c r="V1138" s="86"/>
    </row>
    <row r="1139" spans="7:22" ht="17.5" thickTop="1" x14ac:dyDescent="0.4">
      <c r="G1139" s="59"/>
      <c r="H1139" s="74">
        <v>44564</v>
      </c>
      <c r="I1139" s="75">
        <v>15592.1904296875</v>
      </c>
      <c r="J1139" s="70">
        <v>80.224029541015597</v>
      </c>
      <c r="K1139" s="76">
        <f t="shared" si="121"/>
        <v>190.84942488932234</v>
      </c>
      <c r="L1139" s="59"/>
      <c r="M1139" s="74">
        <v>44564</v>
      </c>
      <c r="N1139" s="77">
        <f t="shared" si="123"/>
        <v>33234.200805397893</v>
      </c>
      <c r="O1139" s="77">
        <f t="shared" si="124"/>
        <v>0</v>
      </c>
      <c r="P1139" s="77">
        <f t="shared" si="122"/>
        <v>0</v>
      </c>
      <c r="Q1139" s="61">
        <f t="shared" si="119"/>
        <v>33234.200805397893</v>
      </c>
      <c r="R1139" s="61">
        <f t="shared" si="125"/>
        <v>-2970.6462615009796</v>
      </c>
      <c r="S1139" s="62">
        <f t="shared" si="120"/>
        <v>11.187532233678215</v>
      </c>
      <c r="T1139" s="59"/>
      <c r="U1139" s="59"/>
      <c r="V1139" s="59"/>
    </row>
    <row r="1140" spans="7:22" x14ac:dyDescent="0.4">
      <c r="G1140" s="59"/>
      <c r="H1140" s="74">
        <v>44571</v>
      </c>
      <c r="I1140" s="75">
        <v>15611.58984375</v>
      </c>
      <c r="J1140" s="70">
        <v>80.204238891601506</v>
      </c>
      <c r="K1140" s="76">
        <f t="shared" si="121"/>
        <v>190.95794189071776</v>
      </c>
      <c r="L1140" s="59"/>
      <c r="M1140" s="74">
        <v>44571</v>
      </c>
      <c r="N1140" s="77">
        <f t="shared" si="123"/>
        <v>33275.549968324522</v>
      </c>
      <c r="O1140" s="77">
        <f t="shared" si="124"/>
        <v>0</v>
      </c>
      <c r="P1140" s="77">
        <f t="shared" si="122"/>
        <v>0</v>
      </c>
      <c r="Q1140" s="61">
        <f t="shared" si="119"/>
        <v>33275.549968324522</v>
      </c>
      <c r="R1140" s="61">
        <f t="shared" si="125"/>
        <v>-2974.0759085262566</v>
      </c>
      <c r="S1140" s="62">
        <f t="shared" si="120"/>
        <v>11.18853418398912</v>
      </c>
      <c r="T1140" s="59"/>
      <c r="U1140" s="59"/>
      <c r="V1140" s="59"/>
    </row>
    <row r="1141" spans="7:22" x14ac:dyDescent="0.4">
      <c r="G1141" s="59"/>
      <c r="H1141" s="74">
        <v>44578</v>
      </c>
      <c r="I1141" s="75">
        <v>14438.400390625</v>
      </c>
      <c r="J1141" s="70">
        <v>68.452552795410099</v>
      </c>
      <c r="K1141" s="76">
        <f t="shared" si="121"/>
        <v>191.06652059489065</v>
      </c>
      <c r="L1141" s="59"/>
      <c r="M1141" s="74">
        <v>44578</v>
      </c>
      <c r="N1141" s="77">
        <f t="shared" si="123"/>
        <v>30774.938265064775</v>
      </c>
      <c r="O1141" s="77">
        <f t="shared" si="124"/>
        <v>0</v>
      </c>
      <c r="P1141" s="77">
        <f t="shared" si="122"/>
        <v>0</v>
      </c>
      <c r="Q1141" s="61">
        <f t="shared" si="119"/>
        <v>30774.938265064775</v>
      </c>
      <c r="R1141" s="61">
        <f t="shared" si="125"/>
        <v>-2977.5095151204901</v>
      </c>
      <c r="S1141" s="62">
        <f t="shared" si="120"/>
        <v>10.335798461359213</v>
      </c>
      <c r="T1141" s="59"/>
      <c r="U1141" s="59"/>
      <c r="V1141" s="59"/>
    </row>
    <row r="1142" spans="7:22" x14ac:dyDescent="0.4">
      <c r="G1142" s="59"/>
      <c r="H1142" s="74">
        <v>44585</v>
      </c>
      <c r="I1142" s="75">
        <v>14454.6103515625</v>
      </c>
      <c r="J1142" s="70">
        <v>68.521804809570298</v>
      </c>
      <c r="K1142" s="76">
        <f t="shared" si="121"/>
        <v>191.1751610369252</v>
      </c>
      <c r="L1142" s="59"/>
      <c r="M1142" s="74">
        <v>44585</v>
      </c>
      <c r="N1142" s="77">
        <f t="shared" si="123"/>
        <v>30809.48922179365</v>
      </c>
      <c r="O1142" s="77">
        <f t="shared" si="124"/>
        <v>0</v>
      </c>
      <c r="P1142" s="77">
        <f t="shared" si="122"/>
        <v>0</v>
      </c>
      <c r="Q1142" s="61">
        <f t="shared" si="119"/>
        <v>30809.48922179365</v>
      </c>
      <c r="R1142" s="61">
        <f t="shared" si="125"/>
        <v>-2980.9470858550503</v>
      </c>
      <c r="S1142" s="62">
        <f t="shared" si="120"/>
        <v>10.335470014878275</v>
      </c>
      <c r="T1142" s="59"/>
      <c r="U1142" s="59"/>
      <c r="V1142" s="59"/>
    </row>
    <row r="1143" spans="7:22" x14ac:dyDescent="0.4">
      <c r="G1143" s="59"/>
      <c r="H1143" s="74">
        <v>44592</v>
      </c>
      <c r="I1143" s="75">
        <v>14694.349609375</v>
      </c>
      <c r="J1143" s="70">
        <v>70.628791809082003</v>
      </c>
      <c r="K1143" s="76">
        <f t="shared" si="121"/>
        <v>191.28386325192557</v>
      </c>
      <c r="L1143" s="59"/>
      <c r="M1143" s="74">
        <v>44592</v>
      </c>
      <c r="N1143" s="77">
        <f t="shared" si="123"/>
        <v>31320.484945647011</v>
      </c>
      <c r="O1143" s="77">
        <f t="shared" si="124"/>
        <v>0</v>
      </c>
      <c r="P1143" s="77">
        <f t="shared" si="122"/>
        <v>0</v>
      </c>
      <c r="Q1143" s="61">
        <f t="shared" si="119"/>
        <v>31320.484945647011</v>
      </c>
      <c r="R1143" s="61">
        <f t="shared" si="125"/>
        <v>-2984.3886253065853</v>
      </c>
      <c r="S1143" s="62">
        <f t="shared" si="120"/>
        <v>10.494774266347255</v>
      </c>
      <c r="T1143" s="59"/>
      <c r="U1143" s="59"/>
      <c r="V1143" s="59"/>
    </row>
    <row r="1144" spans="7:22" x14ac:dyDescent="0.4">
      <c r="G1144" s="59"/>
      <c r="H1144" s="74">
        <v>44599</v>
      </c>
      <c r="I1144" s="75">
        <v>14253.83984375</v>
      </c>
      <c r="J1144" s="70">
        <v>66.266433715820298</v>
      </c>
      <c r="K1144" s="76">
        <f t="shared" si="121"/>
        <v>191.39262727501585</v>
      </c>
      <c r="L1144" s="59"/>
      <c r="M1144" s="74">
        <v>44599</v>
      </c>
      <c r="N1144" s="77">
        <f t="shared" si="123"/>
        <v>30381.554006242532</v>
      </c>
      <c r="O1144" s="77">
        <f t="shared" si="124"/>
        <v>0</v>
      </c>
      <c r="P1144" s="77">
        <f t="shared" si="122"/>
        <v>0</v>
      </c>
      <c r="Q1144" s="61">
        <f t="shared" si="119"/>
        <v>30381.554006242532</v>
      </c>
      <c r="R1144" s="61">
        <f t="shared" si="125"/>
        <v>-2987.8341380570268</v>
      </c>
      <c r="S1144" s="62">
        <f t="shared" si="120"/>
        <v>10.16842053555205</v>
      </c>
      <c r="T1144" s="59"/>
      <c r="U1144" s="59"/>
      <c r="V1144" s="59"/>
    </row>
    <row r="1145" spans="7:22" x14ac:dyDescent="0.4">
      <c r="G1145" s="59"/>
      <c r="H1145" s="74">
        <v>44606</v>
      </c>
      <c r="I1145" s="75">
        <v>14009.5400390625</v>
      </c>
      <c r="J1145" s="70">
        <v>63.981380462646399</v>
      </c>
      <c r="K1145" s="76">
        <f t="shared" si="121"/>
        <v>191.50145314134016</v>
      </c>
      <c r="L1145" s="59"/>
      <c r="M1145" s="74">
        <v>44606</v>
      </c>
      <c r="N1145" s="77">
        <f t="shared" si="123"/>
        <v>29860.837638499543</v>
      </c>
      <c r="O1145" s="77">
        <f t="shared" si="124"/>
        <v>0</v>
      </c>
      <c r="P1145" s="77">
        <f t="shared" si="122"/>
        <v>0</v>
      </c>
      <c r="Q1145" s="61">
        <f t="shared" si="119"/>
        <v>29860.837638499543</v>
      </c>
      <c r="R1145" s="61">
        <f t="shared" si="125"/>
        <v>-2991.2836286935963</v>
      </c>
      <c r="S1145" s="62">
        <f t="shared" si="120"/>
        <v>9.9826166104953646</v>
      </c>
      <c r="T1145" s="59"/>
      <c r="U1145" s="59"/>
      <c r="V1145" s="59"/>
    </row>
    <row r="1146" spans="7:22" x14ac:dyDescent="0.4">
      <c r="G1146" s="59"/>
      <c r="H1146" s="74">
        <v>44613</v>
      </c>
      <c r="I1146" s="75">
        <v>14189.16015625</v>
      </c>
      <c r="J1146" s="70">
        <v>65.445396423339801</v>
      </c>
      <c r="K1146" s="76">
        <f t="shared" si="121"/>
        <v>191.61034088606257</v>
      </c>
      <c r="L1146" s="59"/>
      <c r="M1146" s="74">
        <v>44613</v>
      </c>
      <c r="N1146" s="77">
        <f t="shared" si="123"/>
        <v>30243.691546692738</v>
      </c>
      <c r="O1146" s="77">
        <f t="shared" si="124"/>
        <v>0</v>
      </c>
      <c r="P1146" s="77">
        <f t="shared" si="122"/>
        <v>0</v>
      </c>
      <c r="Q1146" s="61">
        <f t="shared" si="119"/>
        <v>30243.691546692738</v>
      </c>
      <c r="R1146" s="61">
        <f t="shared" si="125"/>
        <v>-2994.7371018088115</v>
      </c>
      <c r="S1146" s="62">
        <f t="shared" si="120"/>
        <v>10.098947092359342</v>
      </c>
      <c r="T1146" s="59"/>
      <c r="U1146" s="59"/>
      <c r="V1146" s="59"/>
    </row>
    <row r="1147" spans="7:22" x14ac:dyDescent="0.4">
      <c r="G1147" s="59"/>
      <c r="H1147" s="74">
        <v>44620</v>
      </c>
      <c r="I1147" s="75">
        <v>13837.830078125</v>
      </c>
      <c r="J1147" s="70">
        <v>62.200820922851499</v>
      </c>
      <c r="K1147" s="76">
        <f t="shared" si="121"/>
        <v>191.71929054436711</v>
      </c>
      <c r="L1147" s="59"/>
      <c r="M1147" s="74">
        <v>44620</v>
      </c>
      <c r="N1147" s="77">
        <f t="shared" si="123"/>
        <v>29494.843947759429</v>
      </c>
      <c r="O1147" s="77">
        <f t="shared" si="124"/>
        <v>0</v>
      </c>
      <c r="P1147" s="77">
        <f t="shared" si="122"/>
        <v>0</v>
      </c>
      <c r="Q1147" s="61">
        <f t="shared" si="119"/>
        <v>29494.843947759429</v>
      </c>
      <c r="R1147" s="61">
        <f t="shared" si="125"/>
        <v>-2998.1945620004922</v>
      </c>
      <c r="S1147" s="62">
        <f t="shared" si="120"/>
        <v>9.8375350024247652</v>
      </c>
      <c r="T1147" s="59"/>
      <c r="U1147" s="59"/>
      <c r="V1147" s="59"/>
    </row>
    <row r="1148" spans="7:22" x14ac:dyDescent="0.4">
      <c r="G1148" s="59"/>
      <c r="H1148" s="74">
        <v>44627</v>
      </c>
      <c r="I1148" s="75">
        <v>13301.830078125</v>
      </c>
      <c r="J1148" s="70">
        <v>57.2845039367675</v>
      </c>
      <c r="K1148" s="76">
        <f t="shared" si="121"/>
        <v>191.82830215145788</v>
      </c>
      <c r="L1148" s="59"/>
      <c r="M1148" s="74">
        <v>44627</v>
      </c>
      <c r="N1148" s="77">
        <f t="shared" si="123"/>
        <v>28352.378961071201</v>
      </c>
      <c r="O1148" s="77">
        <f t="shared" si="124"/>
        <v>0</v>
      </c>
      <c r="P1148" s="77">
        <f t="shared" si="122"/>
        <v>0</v>
      </c>
      <c r="Q1148" s="61">
        <f t="shared" si="119"/>
        <v>28352.378961071201</v>
      </c>
      <c r="R1148" s="61">
        <f t="shared" si="125"/>
        <v>-3001.6560138717664</v>
      </c>
      <c r="S1148" s="62">
        <f t="shared" si="120"/>
        <v>9.4455789837490833</v>
      </c>
      <c r="T1148" s="59"/>
      <c r="U1148" s="59"/>
      <c r="V1148" s="59"/>
    </row>
    <row r="1149" spans="7:22" x14ac:dyDescent="0.4">
      <c r="G1149" s="64"/>
      <c r="H1149" s="74">
        <v>44634</v>
      </c>
      <c r="I1149" s="75">
        <v>14420.080078125</v>
      </c>
      <c r="J1149" s="70">
        <v>67.047889709472599</v>
      </c>
      <c r="K1149" s="76">
        <f t="shared" si="121"/>
        <v>191.93737574255894</v>
      </c>
      <c r="L1149" s="59"/>
      <c r="M1149" s="74">
        <v>44634</v>
      </c>
      <c r="N1149" s="77">
        <f t="shared" si="123"/>
        <v>30735.889168840065</v>
      </c>
      <c r="O1149" s="77">
        <f t="shared" si="124"/>
        <v>0</v>
      </c>
      <c r="P1149" s="77">
        <f t="shared" si="122"/>
        <v>0</v>
      </c>
      <c r="Q1149" s="61">
        <f t="shared" si="119"/>
        <v>30735.889168840065</v>
      </c>
      <c r="R1149" s="61">
        <f t="shared" si="125"/>
        <v>-3005.1214620310766</v>
      </c>
      <c r="S1149" s="62">
        <f t="shared" si="120"/>
        <v>10.227835898541867</v>
      </c>
      <c r="T1149" s="59"/>
      <c r="U1149" s="59"/>
      <c r="V1149" s="59"/>
    </row>
    <row r="1150" spans="7:22" x14ac:dyDescent="0.4">
      <c r="G1150" s="64"/>
      <c r="H1150" s="74">
        <v>44641</v>
      </c>
      <c r="I1150" s="75">
        <v>14754.3095703125</v>
      </c>
      <c r="J1150" s="70">
        <v>70.173767089843693</v>
      </c>
      <c r="K1150" s="76">
        <f t="shared" si="121"/>
        <v>192.04651135291442</v>
      </c>
      <c r="L1150" s="59"/>
      <c r="M1150" s="74">
        <v>44641</v>
      </c>
      <c r="N1150" s="77">
        <f t="shared" si="123"/>
        <v>31448.287475449779</v>
      </c>
      <c r="O1150" s="77">
        <f t="shared" si="124"/>
        <v>0</v>
      </c>
      <c r="P1150" s="77">
        <f t="shared" si="122"/>
        <v>0</v>
      </c>
      <c r="Q1150" s="61">
        <f t="shared" si="119"/>
        <v>31448.287475449779</v>
      </c>
      <c r="R1150" s="61">
        <f t="shared" si="125"/>
        <v>-3008.5909110921853</v>
      </c>
      <c r="S1150" s="62">
        <f t="shared" si="120"/>
        <v>10.452829382520919</v>
      </c>
      <c r="T1150" s="59"/>
      <c r="U1150" s="59"/>
      <c r="V1150" s="59"/>
    </row>
    <row r="1151" spans="7:22" x14ac:dyDescent="0.4">
      <c r="G1151" s="64"/>
      <c r="H1151" s="74">
        <v>44648</v>
      </c>
      <c r="I1151" s="75">
        <v>14861.2099609375</v>
      </c>
      <c r="J1151" s="70">
        <v>71.093734741210895</v>
      </c>
      <c r="K1151" s="76">
        <f t="shared" si="121"/>
        <v>192.15570901778847</v>
      </c>
      <c r="L1151" s="59"/>
      <c r="M1151" s="74">
        <v>44648</v>
      </c>
      <c r="N1151" s="77">
        <f t="shared" si="123"/>
        <v>31676.141866032533</v>
      </c>
      <c r="O1151" s="77">
        <f t="shared" si="124"/>
        <v>0</v>
      </c>
      <c r="P1151" s="77">
        <f t="shared" si="122"/>
        <v>0</v>
      </c>
      <c r="Q1151" s="61">
        <f t="shared" si="119"/>
        <v>31676.141866032533</v>
      </c>
      <c r="R1151" s="61">
        <f t="shared" si="125"/>
        <v>-3012.0643656741822</v>
      </c>
      <c r="S1151" s="62">
        <f t="shared" si="120"/>
        <v>10.516422632602856</v>
      </c>
      <c r="T1151" s="59"/>
      <c r="U1151" s="59"/>
      <c r="V1151" s="59"/>
    </row>
    <row r="1152" spans="7:22" x14ac:dyDescent="0.4">
      <c r="G1152" s="64"/>
      <c r="H1152" s="74">
        <v>44655</v>
      </c>
      <c r="I1152" s="75">
        <v>14327.259765625</v>
      </c>
      <c r="J1152" s="70">
        <v>65.999343872070298</v>
      </c>
      <c r="K1152" s="76">
        <f t="shared" si="121"/>
        <v>192.26496877246529</v>
      </c>
      <c r="L1152" s="59"/>
      <c r="M1152" s="74">
        <v>44655</v>
      </c>
      <c r="N1152" s="77">
        <f t="shared" si="123"/>
        <v>30538.045965323814</v>
      </c>
      <c r="O1152" s="77">
        <f t="shared" si="124"/>
        <v>0</v>
      </c>
      <c r="P1152" s="77">
        <f t="shared" si="122"/>
        <v>0</v>
      </c>
      <c r="Q1152" s="61">
        <f t="shared" si="119"/>
        <v>30538.045965323814</v>
      </c>
      <c r="R1152" s="61">
        <f t="shared" si="125"/>
        <v>-3015.5418304014897</v>
      </c>
      <c r="S1152" s="62">
        <f t="shared" si="120"/>
        <v>10.126885210959907</v>
      </c>
      <c r="T1152" s="59"/>
      <c r="U1152" s="59"/>
      <c r="V1152" s="59"/>
    </row>
    <row r="1153" spans="1:22" x14ac:dyDescent="0.4">
      <c r="G1153" s="64"/>
      <c r="H1153" s="74">
        <v>44662</v>
      </c>
      <c r="I1153" s="75">
        <v>13893.2099609375</v>
      </c>
      <c r="J1153" s="70">
        <v>61.894176483154297</v>
      </c>
      <c r="K1153" s="76">
        <f t="shared" si="121"/>
        <v>192.37429065224919</v>
      </c>
      <c r="L1153" s="59"/>
      <c r="M1153" s="74">
        <v>44662</v>
      </c>
      <c r="N1153" s="77">
        <f t="shared" si="123"/>
        <v>29612.884203506026</v>
      </c>
      <c r="O1153" s="77">
        <f t="shared" si="124"/>
        <v>0</v>
      </c>
      <c r="P1153" s="77">
        <f t="shared" si="122"/>
        <v>0</v>
      </c>
      <c r="Q1153" s="61">
        <f t="shared" si="119"/>
        <v>29612.884203506026</v>
      </c>
      <c r="R1153" s="61">
        <f t="shared" si="125"/>
        <v>-3019.0233099038687</v>
      </c>
      <c r="S1153" s="62">
        <f t="shared" si="120"/>
        <v>9.8087630215908987</v>
      </c>
      <c r="T1153" s="59"/>
      <c r="U1153" s="59"/>
      <c r="V1153" s="59"/>
    </row>
    <row r="1154" spans="1:22" ht="17.5" customHeight="1" thickBot="1" x14ac:dyDescent="0.45">
      <c r="G1154" s="65" t="s">
        <v>45</v>
      </c>
      <c r="H1154" s="79">
        <v>44669</v>
      </c>
      <c r="I1154" s="80">
        <v>13356.8701171875</v>
      </c>
      <c r="J1154" s="70">
        <v>57.0965576171875</v>
      </c>
      <c r="K1154" s="76">
        <f t="shared" si="121"/>
        <v>192.48367469246446</v>
      </c>
      <c r="L1154" s="59"/>
      <c r="M1154" s="79">
        <v>44669</v>
      </c>
      <c r="N1154" s="77">
        <f t="shared" si="123"/>
        <v>28469.694851919812</v>
      </c>
      <c r="O1154" s="77">
        <f t="shared" si="124"/>
        <v>0</v>
      </c>
      <c r="P1154" s="77">
        <f t="shared" si="122"/>
        <v>0</v>
      </c>
      <c r="Q1154" s="61">
        <f t="shared" ref="Q1154:Q1217" si="126">SUM(N1154:P1154)</f>
        <v>28469.694851919812</v>
      </c>
      <c r="R1154" s="61">
        <f t="shared" si="125"/>
        <v>-3022.5088088164257</v>
      </c>
      <c r="S1154" s="62">
        <f t="shared" ref="S1154:S1217" si="127">Q1154/-R1154</f>
        <v>9.4192264283484963</v>
      </c>
      <c r="T1154" s="59"/>
      <c r="U1154" s="59"/>
      <c r="V1154" s="59"/>
    </row>
    <row r="1155" spans="1:22" x14ac:dyDescent="0.4">
      <c r="G1155" s="64"/>
      <c r="H1155" s="74">
        <v>44676</v>
      </c>
      <c r="I1155" s="75">
        <v>12854.7998046875</v>
      </c>
      <c r="J1155" s="70">
        <v>52.625377655029297</v>
      </c>
      <c r="K1155" s="76">
        <f t="shared" ref="K1155:K1218" si="128">K1154*(1+Tbill_YTM)^(1/52)</f>
        <v>192.59312092845553</v>
      </c>
      <c r="L1155" s="59"/>
      <c r="M1155" s="74">
        <v>44676</v>
      </c>
      <c r="N1155" s="77">
        <f t="shared" si="123"/>
        <v>27399.549790563717</v>
      </c>
      <c r="O1155" s="77">
        <f t="shared" si="124"/>
        <v>0</v>
      </c>
      <c r="P1155" s="77">
        <f t="shared" ref="P1155:P1218" si="129">IF(YEAR(M1155)&lt;&gt;YEAR(M1154), Q1154*$C$7, P1154)*(1+Tbill_YTM)^(1/52)</f>
        <v>0</v>
      </c>
      <c r="Q1155" s="61">
        <f t="shared" si="126"/>
        <v>27399.549790563717</v>
      </c>
      <c r="R1155" s="61">
        <f t="shared" si="125"/>
        <v>-3025.9983317796186</v>
      </c>
      <c r="S1155" s="62">
        <f t="shared" si="127"/>
        <v>9.0547141096570858</v>
      </c>
      <c r="T1155" s="59"/>
      <c r="U1155" s="59"/>
      <c r="V1155" s="59"/>
    </row>
    <row r="1156" spans="1:22" x14ac:dyDescent="0.4">
      <c r="G1156" s="64"/>
      <c r="H1156" s="74">
        <v>44683</v>
      </c>
      <c r="I1156" s="75">
        <v>12693.5302734375</v>
      </c>
      <c r="J1156" s="70">
        <v>51.121799468994098</v>
      </c>
      <c r="K1156" s="76">
        <f t="shared" si="128"/>
        <v>192.70262939558694</v>
      </c>
      <c r="L1156" s="59"/>
      <c r="M1156" s="74">
        <v>44683</v>
      </c>
      <c r="N1156" s="77">
        <f t="shared" ref="N1156:N1219" si="130">IF(YEAR(M1156)&lt;&gt;YEAR(M1155), Q1155*$C$5, N1155)*(I1156/I1155)</f>
        <v>27055.809505353365</v>
      </c>
      <c r="O1156" s="77">
        <f t="shared" ref="O1156:O1219" si="131">IF(YEAR(M1156)&lt;&gt;YEAR(M1155), Q1155*$C$6, O1155)*(J1156/J1155)</f>
        <v>0</v>
      </c>
      <c r="P1156" s="77">
        <f t="shared" si="129"/>
        <v>0</v>
      </c>
      <c r="Q1156" s="61">
        <f t="shared" si="126"/>
        <v>27055.809505353365</v>
      </c>
      <c r="R1156" s="61">
        <f t="shared" ref="R1156:R1219" si="132">R1155*EXP($C$20/52)</f>
        <v>-3029.4918834392624</v>
      </c>
      <c r="S1156" s="62">
        <f t="shared" si="127"/>
        <v>8.9308077216691455</v>
      </c>
      <c r="T1156" s="59"/>
      <c r="U1156" s="59"/>
      <c r="V1156" s="59"/>
    </row>
    <row r="1157" spans="1:22" x14ac:dyDescent="0.4">
      <c r="G1157" s="64"/>
      <c r="H1157" s="74">
        <v>44690</v>
      </c>
      <c r="I1157" s="75">
        <v>12387.400390625</v>
      </c>
      <c r="J1157" s="70">
        <v>48.421287536621001</v>
      </c>
      <c r="K1157" s="76">
        <f t="shared" si="128"/>
        <v>192.81220012924334</v>
      </c>
      <c r="L1157" s="59"/>
      <c r="M1157" s="74">
        <v>44690</v>
      </c>
      <c r="N1157" s="77">
        <f t="shared" si="130"/>
        <v>26403.304519360358</v>
      </c>
      <c r="O1157" s="77">
        <f t="shared" si="131"/>
        <v>0</v>
      </c>
      <c r="P1157" s="77">
        <f t="shared" si="129"/>
        <v>0</v>
      </c>
      <c r="Q1157" s="61">
        <f t="shared" si="126"/>
        <v>26403.304519360358</v>
      </c>
      <c r="R1157" s="61">
        <f t="shared" si="132"/>
        <v>-3032.9894684465357</v>
      </c>
      <c r="S1157" s="62">
        <f t="shared" si="127"/>
        <v>8.7053729642140318</v>
      </c>
      <c r="T1157" s="59"/>
      <c r="U1157" s="59"/>
      <c r="V1157" s="59"/>
    </row>
    <row r="1158" spans="1:22" x14ac:dyDescent="0.4">
      <c r="G1158" s="64"/>
      <c r="H1158" s="74">
        <v>44697</v>
      </c>
      <c r="I1158" s="75">
        <v>11835.6201171875</v>
      </c>
      <c r="J1158" s="70">
        <v>44.078701019287102</v>
      </c>
      <c r="K1158" s="76">
        <f t="shared" si="128"/>
        <v>192.92183316482945</v>
      </c>
      <c r="L1158" s="59"/>
      <c r="M1158" s="74">
        <v>44697</v>
      </c>
      <c r="N1158" s="77">
        <f t="shared" si="130"/>
        <v>25227.204439607372</v>
      </c>
      <c r="O1158" s="77">
        <f t="shared" si="131"/>
        <v>0</v>
      </c>
      <c r="P1158" s="77">
        <f t="shared" si="129"/>
        <v>0</v>
      </c>
      <c r="Q1158" s="61">
        <f t="shared" si="126"/>
        <v>25227.204439607372</v>
      </c>
      <c r="R1158" s="61">
        <f t="shared" si="132"/>
        <v>-3036.4910914579873</v>
      </c>
      <c r="S1158" s="62">
        <f t="shared" si="127"/>
        <v>8.3080120045714985</v>
      </c>
      <c r="T1158" s="59"/>
      <c r="U1158" s="59"/>
      <c r="V1158" s="59"/>
    </row>
    <row r="1159" spans="1:22" x14ac:dyDescent="0.4">
      <c r="G1159" s="64"/>
      <c r="H1159" s="74">
        <v>44704</v>
      </c>
      <c r="I1159" s="75">
        <v>12681.419921875</v>
      </c>
      <c r="J1159" s="70">
        <v>50.449138641357401</v>
      </c>
      <c r="K1159" s="76">
        <f t="shared" si="128"/>
        <v>193.03152853777016</v>
      </c>
      <c r="L1159" s="59"/>
      <c r="M1159" s="74">
        <v>44704</v>
      </c>
      <c r="N1159" s="77">
        <f t="shared" si="130"/>
        <v>27029.996720583513</v>
      </c>
      <c r="O1159" s="77">
        <f t="shared" si="131"/>
        <v>0</v>
      </c>
      <c r="P1159" s="77">
        <f t="shared" si="129"/>
        <v>0</v>
      </c>
      <c r="Q1159" s="61">
        <f t="shared" si="126"/>
        <v>27029.996720583513</v>
      </c>
      <c r="R1159" s="61">
        <f t="shared" si="132"/>
        <v>-3039.9967571355414</v>
      </c>
      <c r="S1159" s="62">
        <f t="shared" si="127"/>
        <v>8.891455774463628</v>
      </c>
      <c r="T1159" s="59"/>
      <c r="U1159" s="59"/>
      <c r="V1159" s="59"/>
    </row>
    <row r="1160" spans="1:22" x14ac:dyDescent="0.4">
      <c r="G1160" s="64"/>
      <c r="H1160" s="74">
        <v>44711</v>
      </c>
      <c r="I1160" s="75">
        <v>12548.0302734375</v>
      </c>
      <c r="J1160" s="70">
        <v>49.321453094482401</v>
      </c>
      <c r="K1160" s="76">
        <f t="shared" si="128"/>
        <v>193.14128628351051</v>
      </c>
      <c r="L1160" s="59"/>
      <c r="M1160" s="74">
        <v>44711</v>
      </c>
      <c r="N1160" s="77">
        <f t="shared" si="130"/>
        <v>26745.681416616168</v>
      </c>
      <c r="O1160" s="77">
        <f t="shared" si="131"/>
        <v>0</v>
      </c>
      <c r="P1160" s="77">
        <f t="shared" si="129"/>
        <v>0</v>
      </c>
      <c r="Q1160" s="61">
        <f t="shared" si="126"/>
        <v>26745.681416616168</v>
      </c>
      <c r="R1160" s="61">
        <f t="shared" si="132"/>
        <v>-3043.5064701465053</v>
      </c>
      <c r="S1160" s="62">
        <f t="shared" si="127"/>
        <v>8.7877852992797187</v>
      </c>
      <c r="T1160" s="59"/>
      <c r="U1160" s="59"/>
      <c r="V1160" s="59"/>
    </row>
    <row r="1161" spans="1:22" x14ac:dyDescent="0.4">
      <c r="G1161" s="64"/>
      <c r="H1161" s="74">
        <v>44718</v>
      </c>
      <c r="I1161" s="75">
        <v>11832.8203125</v>
      </c>
      <c r="J1161" s="70">
        <v>43.742378234863203</v>
      </c>
      <c r="K1161" s="76">
        <f t="shared" si="128"/>
        <v>193.25110643751566</v>
      </c>
      <c r="L1161" s="59"/>
      <c r="M1161" s="74">
        <v>44718</v>
      </c>
      <c r="N1161" s="77">
        <f t="shared" si="130"/>
        <v>25221.236755232308</v>
      </c>
      <c r="O1161" s="77">
        <f t="shared" si="131"/>
        <v>0</v>
      </c>
      <c r="P1161" s="77">
        <f t="shared" si="129"/>
        <v>0</v>
      </c>
      <c r="Q1161" s="61">
        <f t="shared" si="126"/>
        <v>25221.236755232308</v>
      </c>
      <c r="R1161" s="61">
        <f t="shared" si="132"/>
        <v>-3047.0202351635744</v>
      </c>
      <c r="S1161" s="62">
        <f t="shared" si="127"/>
        <v>8.2773446871705296</v>
      </c>
      <c r="T1161" s="59"/>
      <c r="U1161" s="59"/>
      <c r="V1161" s="59"/>
    </row>
    <row r="1162" spans="1:22" x14ac:dyDescent="0.4">
      <c r="G1162" s="64"/>
      <c r="H1162" s="74">
        <v>44725</v>
      </c>
      <c r="I1162" s="75">
        <v>11265.990234375</v>
      </c>
      <c r="J1162" s="70">
        <v>39.389900207519503</v>
      </c>
      <c r="K1162" s="76">
        <f t="shared" si="128"/>
        <v>193.36098903527099</v>
      </c>
      <c r="L1162" s="59"/>
      <c r="M1162" s="74">
        <v>44725</v>
      </c>
      <c r="N1162" s="77">
        <f t="shared" si="130"/>
        <v>24013.058550643567</v>
      </c>
      <c r="O1162" s="77">
        <f t="shared" si="131"/>
        <v>0</v>
      </c>
      <c r="P1162" s="77">
        <f t="shared" si="129"/>
        <v>0</v>
      </c>
      <c r="Q1162" s="61">
        <f t="shared" si="126"/>
        <v>24013.058550643567</v>
      </c>
      <c r="R1162" s="61">
        <f t="shared" si="132"/>
        <v>-3050.5380568648384</v>
      </c>
      <c r="S1162" s="62">
        <f t="shared" si="127"/>
        <v>7.8717452800188177</v>
      </c>
      <c r="T1162" s="59"/>
      <c r="U1162" s="59"/>
      <c r="V1162" s="59"/>
    </row>
    <row r="1163" spans="1:22" ht="17.5" customHeight="1" x14ac:dyDescent="0.4">
      <c r="A1163" s="4"/>
      <c r="G1163" s="64"/>
      <c r="H1163" s="74">
        <v>44732</v>
      </c>
      <c r="I1163" s="75">
        <v>12105.849609375</v>
      </c>
      <c r="J1163" s="70">
        <v>45.453685760497997</v>
      </c>
      <c r="K1163" s="76">
        <f t="shared" si="128"/>
        <v>193.47093411228198</v>
      </c>
      <c r="L1163" s="76"/>
      <c r="M1163" s="74">
        <v>44732</v>
      </c>
      <c r="N1163" s="77">
        <f t="shared" si="130"/>
        <v>25803.189016463264</v>
      </c>
      <c r="O1163" s="77">
        <f t="shared" si="131"/>
        <v>0</v>
      </c>
      <c r="P1163" s="77">
        <f t="shared" si="129"/>
        <v>0</v>
      </c>
      <c r="Q1163" s="61">
        <f t="shared" si="126"/>
        <v>25803.189016463264</v>
      </c>
      <c r="R1163" s="61">
        <f t="shared" si="132"/>
        <v>-3054.0599399337884</v>
      </c>
      <c r="S1163" s="62">
        <f t="shared" si="127"/>
        <v>8.4488155189981882</v>
      </c>
      <c r="T1163" s="59"/>
      <c r="U1163" s="59"/>
      <c r="V1163" s="59"/>
    </row>
    <row r="1164" spans="1:22" ht="17.5" customHeight="1" x14ac:dyDescent="0.4">
      <c r="G1164" s="64"/>
      <c r="H1164" s="74">
        <v>44739</v>
      </c>
      <c r="I1164" s="75">
        <v>11585.6796875</v>
      </c>
      <c r="J1164" s="70">
        <v>41.496891021728501</v>
      </c>
      <c r="K1164" s="76">
        <f t="shared" si="128"/>
        <v>193.58094170407438</v>
      </c>
      <c r="L1164" s="59"/>
      <c r="M1164" s="74">
        <v>44739</v>
      </c>
      <c r="N1164" s="77">
        <f t="shared" si="130"/>
        <v>24694.465279764496</v>
      </c>
      <c r="O1164" s="77">
        <f t="shared" si="131"/>
        <v>0</v>
      </c>
      <c r="P1164" s="77">
        <f t="shared" si="129"/>
        <v>0</v>
      </c>
      <c r="Q1164" s="61">
        <f t="shared" si="126"/>
        <v>24694.465279764496</v>
      </c>
      <c r="R1164" s="61">
        <f t="shared" si="132"/>
        <v>-3057.5858890593227</v>
      </c>
      <c r="S1164" s="62">
        <f t="shared" si="127"/>
        <v>8.0764584138507516</v>
      </c>
      <c r="T1164" s="59"/>
      <c r="U1164" s="59"/>
      <c r="V1164" s="59"/>
    </row>
    <row r="1165" spans="1:22" x14ac:dyDescent="0.4">
      <c r="G1165" s="59"/>
      <c r="H1165" s="74">
        <v>44746</v>
      </c>
      <c r="I1165" s="75">
        <v>12125.6904296875</v>
      </c>
      <c r="J1165" s="70">
        <v>45.4437866210937</v>
      </c>
      <c r="K1165" s="76">
        <f t="shared" si="128"/>
        <v>193.69101184619407</v>
      </c>
      <c r="L1165" s="59"/>
      <c r="M1165" s="74">
        <v>44746</v>
      </c>
      <c r="N1165" s="77">
        <f t="shared" si="130"/>
        <v>25845.47902115394</v>
      </c>
      <c r="O1165" s="77">
        <f t="shared" si="131"/>
        <v>0</v>
      </c>
      <c r="P1165" s="77">
        <f t="shared" si="129"/>
        <v>0</v>
      </c>
      <c r="Q1165" s="61">
        <f t="shared" si="126"/>
        <v>25845.47902115394</v>
      </c>
      <c r="R1165" s="61">
        <f t="shared" si="132"/>
        <v>-3061.1159089357525</v>
      </c>
      <c r="S1165" s="62">
        <f t="shared" si="127"/>
        <v>8.4431559568548149</v>
      </c>
      <c r="T1165" s="59"/>
      <c r="U1165" s="59"/>
      <c r="V1165" s="59"/>
    </row>
    <row r="1166" spans="1:22" ht="17.5" customHeight="1" x14ac:dyDescent="0.4">
      <c r="G1166" s="59"/>
      <c r="H1166" s="74">
        <v>44753</v>
      </c>
      <c r="I1166" s="75">
        <v>11983.6201171875</v>
      </c>
      <c r="J1166" s="70">
        <v>44.276542663574197</v>
      </c>
      <c r="K1166" s="76">
        <f t="shared" si="128"/>
        <v>193.8011445742072</v>
      </c>
      <c r="L1166" s="59"/>
      <c r="M1166" s="74">
        <v>44753</v>
      </c>
      <c r="N1166" s="77">
        <f t="shared" si="130"/>
        <v>25542.661189663075</v>
      </c>
      <c r="O1166" s="77">
        <f t="shared" si="131"/>
        <v>0</v>
      </c>
      <c r="P1166" s="77">
        <f t="shared" si="129"/>
        <v>0</v>
      </c>
      <c r="Q1166" s="61">
        <f t="shared" si="126"/>
        <v>25542.661189663075</v>
      </c>
      <c r="R1166" s="61">
        <f t="shared" si="132"/>
        <v>-3064.650004262809</v>
      </c>
      <c r="S1166" s="62">
        <f t="shared" si="127"/>
        <v>8.3346095489319261</v>
      </c>
      <c r="T1166" s="59"/>
      <c r="U1166" s="59"/>
      <c r="V1166" s="59"/>
    </row>
    <row r="1167" spans="1:22" ht="17.5" customHeight="1" x14ac:dyDescent="0.4">
      <c r="G1167" s="59"/>
      <c r="H1167" s="74">
        <v>44760</v>
      </c>
      <c r="I1167" s="75">
        <v>12396.4697265625</v>
      </c>
      <c r="J1167" s="70">
        <v>47.293594360351499</v>
      </c>
      <c r="K1167" s="76">
        <f t="shared" si="128"/>
        <v>193.91133992370007</v>
      </c>
      <c r="L1167" s="59"/>
      <c r="M1167" s="74">
        <v>44760</v>
      </c>
      <c r="N1167" s="77">
        <f t="shared" si="130"/>
        <v>26422.635487198244</v>
      </c>
      <c r="O1167" s="77">
        <f t="shared" si="131"/>
        <v>0</v>
      </c>
      <c r="P1167" s="77">
        <f t="shared" si="129"/>
        <v>0</v>
      </c>
      <c r="Q1167" s="61">
        <f t="shared" si="126"/>
        <v>26422.635487198244</v>
      </c>
      <c r="R1167" s="61">
        <f t="shared" si="132"/>
        <v>-3068.1881797456494</v>
      </c>
      <c r="S1167" s="62">
        <f t="shared" si="127"/>
        <v>8.6118040808659462</v>
      </c>
      <c r="T1167" s="59"/>
      <c r="U1167" s="59"/>
      <c r="V1167" s="59"/>
    </row>
    <row r="1168" spans="1:22" ht="17.5" customHeight="1" x14ac:dyDescent="0.4">
      <c r="G1168" s="59"/>
      <c r="H1168" s="74">
        <v>44767</v>
      </c>
      <c r="I1168" s="75">
        <v>12947.9697265625</v>
      </c>
      <c r="J1168" s="70">
        <v>51.458122253417898</v>
      </c>
      <c r="K1168" s="76">
        <f t="shared" si="128"/>
        <v>194.02159793027928</v>
      </c>
      <c r="L1168" s="59"/>
      <c r="M1168" s="74">
        <v>44767</v>
      </c>
      <c r="N1168" s="77">
        <f t="shared" si="130"/>
        <v>27598.138174061223</v>
      </c>
      <c r="O1168" s="77">
        <f t="shared" si="131"/>
        <v>0</v>
      </c>
      <c r="P1168" s="77">
        <f t="shared" si="129"/>
        <v>0</v>
      </c>
      <c r="Q1168" s="61">
        <f t="shared" si="126"/>
        <v>27598.138174061223</v>
      </c>
      <c r="R1168" s="61">
        <f t="shared" si="132"/>
        <v>-3071.7304400948628</v>
      </c>
      <c r="S1168" s="62">
        <f t="shared" si="127"/>
        <v>8.9845573080979477</v>
      </c>
      <c r="T1168" s="59"/>
      <c r="U1168" s="59"/>
      <c r="V1168" s="59"/>
    </row>
    <row r="1169" spans="2:22" x14ac:dyDescent="0.4">
      <c r="G1169" s="59"/>
      <c r="H1169" s="74">
        <v>44774</v>
      </c>
      <c r="I1169" s="75">
        <v>13207.6904296875</v>
      </c>
      <c r="J1169" s="70">
        <v>53.4365234375</v>
      </c>
      <c r="K1169" s="76">
        <f t="shared" si="128"/>
        <v>194.13191862957169</v>
      </c>
      <c r="L1169" s="59"/>
      <c r="M1169" s="74">
        <v>44774</v>
      </c>
      <c r="N1169" s="77">
        <f t="shared" si="130"/>
        <v>28151.723639804433</v>
      </c>
      <c r="O1169" s="77">
        <f t="shared" si="131"/>
        <v>0</v>
      </c>
      <c r="P1169" s="77">
        <f t="shared" si="129"/>
        <v>0</v>
      </c>
      <c r="Q1169" s="61">
        <f t="shared" si="126"/>
        <v>28151.723639804433</v>
      </c>
      <c r="R1169" s="61">
        <f t="shared" si="132"/>
        <v>-3075.2767900264771</v>
      </c>
      <c r="S1169" s="62">
        <f t="shared" si="127"/>
        <v>9.1542080801000214</v>
      </c>
      <c r="T1169" s="59"/>
      <c r="U1169" s="59"/>
      <c r="V1169" s="59"/>
    </row>
    <row r="1170" spans="2:22" x14ac:dyDescent="0.4">
      <c r="E1170" s="4"/>
      <c r="F1170" s="4"/>
      <c r="G1170" s="59"/>
      <c r="H1170" s="74">
        <v>44781</v>
      </c>
      <c r="I1170" s="75">
        <v>13565.8701171875</v>
      </c>
      <c r="J1170" s="70">
        <v>56.275524139404297</v>
      </c>
      <c r="K1170" s="76">
        <f t="shared" si="128"/>
        <v>194.24230205722435</v>
      </c>
      <c r="L1170" s="59"/>
      <c r="M1170" s="74">
        <v>44781</v>
      </c>
      <c r="N1170" s="77">
        <f t="shared" si="130"/>
        <v>28915.170938147123</v>
      </c>
      <c r="O1170" s="77">
        <f t="shared" si="131"/>
        <v>0</v>
      </c>
      <c r="P1170" s="77">
        <f t="shared" si="129"/>
        <v>0</v>
      </c>
      <c r="Q1170" s="61">
        <f t="shared" si="126"/>
        <v>28915.170938147123</v>
      </c>
      <c r="R1170" s="61">
        <f t="shared" si="132"/>
        <v>-3078.8272342619643</v>
      </c>
      <c r="S1170" s="62">
        <f t="shared" si="127"/>
        <v>9.3916185411028668</v>
      </c>
      <c r="T1170" s="59"/>
      <c r="U1170" s="59"/>
      <c r="V1170" s="59"/>
    </row>
    <row r="1171" spans="2:22" x14ac:dyDescent="0.4">
      <c r="B1171" s="27"/>
      <c r="C1171" s="4"/>
      <c r="D1171" s="4"/>
      <c r="G1171" s="59"/>
      <c r="H1171" s="74">
        <v>44788</v>
      </c>
      <c r="I1171" s="75">
        <v>13242.900390625</v>
      </c>
      <c r="J1171" s="70">
        <v>53.634365081787102</v>
      </c>
      <c r="K1171" s="76">
        <f t="shared" si="128"/>
        <v>194.35274824890462</v>
      </c>
      <c r="L1171" s="59"/>
      <c r="M1171" s="74">
        <v>44788</v>
      </c>
      <c r="N1171" s="77">
        <f t="shared" si="130"/>
        <v>28226.772422553971</v>
      </c>
      <c r="O1171" s="77">
        <f t="shared" si="131"/>
        <v>0</v>
      </c>
      <c r="P1171" s="77">
        <f t="shared" si="129"/>
        <v>0</v>
      </c>
      <c r="Q1171" s="61">
        <f t="shared" si="126"/>
        <v>28226.772422553971</v>
      </c>
      <c r="R1171" s="61">
        <f t="shared" si="132"/>
        <v>-3082.3817775282478</v>
      </c>
      <c r="S1171" s="62">
        <f t="shared" si="127"/>
        <v>9.1574550006550233</v>
      </c>
      <c r="T1171" s="59"/>
      <c r="U1171" s="59"/>
      <c r="V1171" s="59"/>
    </row>
    <row r="1172" spans="2:22" x14ac:dyDescent="0.4">
      <c r="G1172" s="59"/>
      <c r="H1172" s="74">
        <v>44795</v>
      </c>
      <c r="I1172" s="75">
        <v>12605.169921875</v>
      </c>
      <c r="J1172" s="70">
        <v>48.431179046630803</v>
      </c>
      <c r="K1172" s="76">
        <f t="shared" si="128"/>
        <v>194.46325724030012</v>
      </c>
      <c r="L1172" s="59"/>
      <c r="M1172" s="74">
        <v>44795</v>
      </c>
      <c r="N1172" s="77">
        <f t="shared" si="130"/>
        <v>26867.472550368995</v>
      </c>
      <c r="O1172" s="77">
        <f t="shared" si="131"/>
        <v>0</v>
      </c>
      <c r="P1172" s="77">
        <f t="shared" si="129"/>
        <v>0</v>
      </c>
      <c r="Q1172" s="61">
        <f t="shared" si="126"/>
        <v>26867.472550368995</v>
      </c>
      <c r="R1172" s="61">
        <f t="shared" si="132"/>
        <v>-3085.940424557708</v>
      </c>
      <c r="S1172" s="62">
        <f t="shared" si="127"/>
        <v>8.7064132335671296</v>
      </c>
      <c r="T1172" s="59"/>
      <c r="U1172" s="59"/>
      <c r="V1172" s="59"/>
    </row>
    <row r="1173" spans="2:22" x14ac:dyDescent="0.4">
      <c r="G1173" s="59"/>
      <c r="H1173" s="74">
        <v>44802</v>
      </c>
      <c r="I1173" s="75">
        <v>12098.4404296875</v>
      </c>
      <c r="J1173" s="70">
        <v>44.583187103271399</v>
      </c>
      <c r="K1173" s="76">
        <f t="shared" si="128"/>
        <v>194.57382906711879</v>
      </c>
      <c r="L1173" s="59"/>
      <c r="M1173" s="74">
        <v>44802</v>
      </c>
      <c r="N1173" s="77">
        <f t="shared" si="130"/>
        <v>25787.396612782195</v>
      </c>
      <c r="O1173" s="77">
        <f t="shared" si="131"/>
        <v>0</v>
      </c>
      <c r="P1173" s="77">
        <f t="shared" si="129"/>
        <v>0</v>
      </c>
      <c r="Q1173" s="61">
        <f t="shared" si="126"/>
        <v>25787.396612782195</v>
      </c>
      <c r="R1173" s="61">
        <f t="shared" si="132"/>
        <v>-3089.5031800881893</v>
      </c>
      <c r="S1173" s="62">
        <f t="shared" si="127"/>
        <v>8.3467778181882633</v>
      </c>
      <c r="T1173" s="59"/>
      <c r="U1173" s="59"/>
      <c r="V1173" s="59"/>
    </row>
    <row r="1174" spans="2:22" x14ac:dyDescent="0.4">
      <c r="G1174" s="59"/>
      <c r="H1174" s="74">
        <v>44809</v>
      </c>
      <c r="I1174" s="75">
        <v>12588.2900390625</v>
      </c>
      <c r="J1174" s="70">
        <v>48.164089202880803</v>
      </c>
      <c r="K1174" s="76">
        <f t="shared" si="128"/>
        <v>194.68446376508885</v>
      </c>
      <c r="L1174" s="59"/>
      <c r="M1174" s="74">
        <v>44809</v>
      </c>
      <c r="N1174" s="77">
        <f t="shared" si="130"/>
        <v>26831.493678927425</v>
      </c>
      <c r="O1174" s="77">
        <f t="shared" si="131"/>
        <v>0</v>
      </c>
      <c r="P1174" s="77">
        <f t="shared" si="129"/>
        <v>0</v>
      </c>
      <c r="Q1174" s="61">
        <f t="shared" si="126"/>
        <v>26831.493678927425</v>
      </c>
      <c r="R1174" s="61">
        <f t="shared" si="132"/>
        <v>-3093.0700488630059</v>
      </c>
      <c r="S1174" s="62">
        <f t="shared" si="127"/>
        <v>8.6747125849252988</v>
      </c>
      <c r="T1174" s="59"/>
      <c r="U1174" s="59"/>
      <c r="V1174" s="59"/>
    </row>
    <row r="1175" spans="2:22" x14ac:dyDescent="0.4">
      <c r="G1175" s="59"/>
      <c r="H1175" s="74">
        <v>44816</v>
      </c>
      <c r="I1175" s="75">
        <v>11861.3798828125</v>
      </c>
      <c r="J1175" s="70">
        <v>42.525661468505803</v>
      </c>
      <c r="K1175" s="76">
        <f t="shared" si="128"/>
        <v>194.79516136995883</v>
      </c>
      <c r="L1175" s="59"/>
      <c r="M1175" s="74">
        <v>44816</v>
      </c>
      <c r="N1175" s="77">
        <f t="shared" si="130"/>
        <v>25282.110466271279</v>
      </c>
      <c r="O1175" s="77">
        <f t="shared" si="131"/>
        <v>0</v>
      </c>
      <c r="P1175" s="77">
        <f t="shared" si="129"/>
        <v>0</v>
      </c>
      <c r="Q1175" s="61">
        <f t="shared" si="126"/>
        <v>25282.110466271279</v>
      </c>
      <c r="R1175" s="61">
        <f t="shared" si="132"/>
        <v>-3096.641035630948</v>
      </c>
      <c r="S1175" s="62">
        <f t="shared" si="127"/>
        <v>8.1643658969080306</v>
      </c>
      <c r="T1175" s="59"/>
      <c r="U1175" s="59"/>
      <c r="V1175" s="59"/>
    </row>
    <row r="1176" spans="2:22" ht="17.5" customHeight="1" x14ac:dyDescent="0.4">
      <c r="G1176" s="59"/>
      <c r="H1176" s="74">
        <v>44823</v>
      </c>
      <c r="I1176" s="75">
        <v>11311.240234375</v>
      </c>
      <c r="J1176" s="70">
        <v>38.657894134521399</v>
      </c>
      <c r="K1176" s="76">
        <f t="shared" si="128"/>
        <v>194.90592191749764</v>
      </c>
      <c r="L1176" s="59"/>
      <c r="M1176" s="74">
        <v>44823</v>
      </c>
      <c r="N1176" s="77">
        <f t="shared" si="130"/>
        <v>24109.507320508565</v>
      </c>
      <c r="O1176" s="77">
        <f t="shared" si="131"/>
        <v>0</v>
      </c>
      <c r="P1176" s="77">
        <f t="shared" si="129"/>
        <v>0</v>
      </c>
      <c r="Q1176" s="61">
        <f t="shared" si="126"/>
        <v>24109.507320508565</v>
      </c>
      <c r="R1176" s="61">
        <f t="shared" si="132"/>
        <v>-3100.216145146288</v>
      </c>
      <c r="S1176" s="62">
        <f t="shared" si="127"/>
        <v>7.7767182001985624</v>
      </c>
      <c r="T1176" s="59"/>
      <c r="U1176" s="59"/>
      <c r="V1176" s="59"/>
    </row>
    <row r="1177" spans="2:22" ht="17.5" customHeight="1" x14ac:dyDescent="0.4">
      <c r="G1177" s="59"/>
      <c r="H1177" s="74">
        <v>44830</v>
      </c>
      <c r="I1177" s="75">
        <v>10971.2197265625</v>
      </c>
      <c r="J1177" s="70">
        <v>36.264034271240199</v>
      </c>
      <c r="K1177" s="76">
        <f t="shared" si="128"/>
        <v>195.01674544349444</v>
      </c>
      <c r="L1177" s="59"/>
      <c r="M1177" s="74">
        <v>44830</v>
      </c>
      <c r="N1177" s="77">
        <f t="shared" si="130"/>
        <v>23384.765669516528</v>
      </c>
      <c r="O1177" s="77">
        <f t="shared" si="131"/>
        <v>0</v>
      </c>
      <c r="P1177" s="77">
        <f t="shared" si="129"/>
        <v>0</v>
      </c>
      <c r="Q1177" s="61">
        <f t="shared" si="126"/>
        <v>23384.765669516528</v>
      </c>
      <c r="R1177" s="61">
        <f t="shared" si="132"/>
        <v>-3103.7953821687884</v>
      </c>
      <c r="S1177" s="62">
        <f t="shared" si="127"/>
        <v>7.5342484894014943</v>
      </c>
      <c r="T1177" s="59"/>
      <c r="U1177" s="59"/>
      <c r="V1177" s="59"/>
    </row>
    <row r="1178" spans="2:22" ht="17.5" customHeight="1" x14ac:dyDescent="0.4">
      <c r="G1178" s="59"/>
      <c r="H1178" s="74">
        <v>44837</v>
      </c>
      <c r="I1178" s="75">
        <v>11039.4697265625</v>
      </c>
      <c r="J1178" s="70">
        <v>36.6102485656738</v>
      </c>
      <c r="K1178" s="76">
        <f t="shared" si="128"/>
        <v>195.12763198375882</v>
      </c>
      <c r="L1178" s="59"/>
      <c r="M1178" s="74">
        <v>44837</v>
      </c>
      <c r="N1178" s="77">
        <f t="shared" si="130"/>
        <v>23530.238123511812</v>
      </c>
      <c r="O1178" s="77">
        <f t="shared" si="131"/>
        <v>0</v>
      </c>
      <c r="P1178" s="77">
        <f t="shared" si="129"/>
        <v>0</v>
      </c>
      <c r="Q1178" s="61">
        <f t="shared" si="126"/>
        <v>23530.238123511812</v>
      </c>
      <c r="R1178" s="61">
        <f t="shared" si="132"/>
        <v>-3107.3787514637056</v>
      </c>
      <c r="S1178" s="62">
        <f t="shared" si="127"/>
        <v>7.5723753058516232</v>
      </c>
      <c r="T1178" s="59"/>
      <c r="U1178" s="59"/>
      <c r="V1178" s="59"/>
    </row>
    <row r="1179" spans="2:22" x14ac:dyDescent="0.4">
      <c r="G1179" s="59"/>
      <c r="H1179" s="74">
        <v>44844</v>
      </c>
      <c r="I1179" s="75">
        <v>10692.0595703125</v>
      </c>
      <c r="J1179" s="70">
        <v>34.246059417724602</v>
      </c>
      <c r="K1179" s="76">
        <f t="shared" si="128"/>
        <v>195.23858157412067</v>
      </c>
      <c r="L1179" s="59"/>
      <c r="M1179" s="74">
        <v>44844</v>
      </c>
      <c r="N1179" s="77">
        <f t="shared" si="130"/>
        <v>22789.74569900526</v>
      </c>
      <c r="O1179" s="77">
        <f t="shared" si="131"/>
        <v>0</v>
      </c>
      <c r="P1179" s="77">
        <f t="shared" si="129"/>
        <v>0</v>
      </c>
      <c r="Q1179" s="61">
        <f t="shared" si="126"/>
        <v>22789.74569900526</v>
      </c>
      <c r="R1179" s="61">
        <f t="shared" si="132"/>
        <v>-3110.9662578017983</v>
      </c>
      <c r="S1179" s="62">
        <f t="shared" si="127"/>
        <v>7.3256164838986209</v>
      </c>
      <c r="T1179" s="59"/>
      <c r="U1179" s="59"/>
      <c r="V1179" s="59"/>
    </row>
    <row r="1180" spans="2:22" x14ac:dyDescent="0.4">
      <c r="G1180" s="59"/>
      <c r="H1180" s="74">
        <v>44851</v>
      </c>
      <c r="I1180" s="75">
        <v>11310.330078125</v>
      </c>
      <c r="J1180" s="70">
        <v>38.1534004211425</v>
      </c>
      <c r="K1180" s="76">
        <f t="shared" si="128"/>
        <v>195.34959425043033</v>
      </c>
      <c r="L1180" s="59"/>
      <c r="M1180" s="74">
        <v>44851</v>
      </c>
      <c r="N1180" s="77">
        <f t="shared" si="130"/>
        <v>24107.567354747298</v>
      </c>
      <c r="O1180" s="77">
        <f t="shared" si="131"/>
        <v>0</v>
      </c>
      <c r="P1180" s="77">
        <f t="shared" si="129"/>
        <v>0</v>
      </c>
      <c r="Q1180" s="61">
        <f t="shared" si="126"/>
        <v>24107.567354747298</v>
      </c>
      <c r="R1180" s="61">
        <f t="shared" si="132"/>
        <v>-3114.5579059593329</v>
      </c>
      <c r="S1180" s="62">
        <f t="shared" si="127"/>
        <v>7.7402854859819303</v>
      </c>
      <c r="T1180" s="59"/>
      <c r="U1180" s="59"/>
      <c r="V1180" s="59"/>
    </row>
    <row r="1181" spans="2:22" x14ac:dyDescent="0.4">
      <c r="G1181" s="59"/>
      <c r="H1181" s="74">
        <v>44858</v>
      </c>
      <c r="I1181" s="75">
        <v>11546.2099609375</v>
      </c>
      <c r="J1181" s="70">
        <v>39.627304077148402</v>
      </c>
      <c r="K1181" s="76">
        <f t="shared" si="128"/>
        <v>195.46067004855843</v>
      </c>
      <c r="L1181" s="59"/>
      <c r="M1181" s="74">
        <v>44858</v>
      </c>
      <c r="N1181" s="77">
        <f t="shared" si="130"/>
        <v>24610.336957690215</v>
      </c>
      <c r="O1181" s="77">
        <f t="shared" si="131"/>
        <v>0</v>
      </c>
      <c r="P1181" s="77">
        <f t="shared" si="129"/>
        <v>0</v>
      </c>
      <c r="Q1181" s="61">
        <f t="shared" si="126"/>
        <v>24610.336957690215</v>
      </c>
      <c r="R1181" s="61">
        <f t="shared" si="132"/>
        <v>-3118.1537007180896</v>
      </c>
      <c r="S1181" s="62">
        <f t="shared" si="127"/>
        <v>7.8925990569427737</v>
      </c>
      <c r="T1181" s="59"/>
      <c r="U1181" s="59"/>
      <c r="V1181" s="59"/>
    </row>
    <row r="1182" spans="2:22" x14ac:dyDescent="0.4">
      <c r="G1182" s="59"/>
      <c r="H1182" s="74">
        <v>44865</v>
      </c>
      <c r="I1182" s="75">
        <v>10857.0302734375</v>
      </c>
      <c r="J1182" s="70">
        <v>34.987960815429602</v>
      </c>
      <c r="K1182" s="76">
        <f t="shared" si="128"/>
        <v>195.57180900439604</v>
      </c>
      <c r="L1182" s="59"/>
      <c r="M1182" s="74">
        <v>44865</v>
      </c>
      <c r="N1182" s="77">
        <f t="shared" si="130"/>
        <v>23141.374900776995</v>
      </c>
      <c r="O1182" s="77">
        <f t="shared" si="131"/>
        <v>0</v>
      </c>
      <c r="P1182" s="77">
        <f t="shared" si="129"/>
        <v>0</v>
      </c>
      <c r="Q1182" s="61">
        <f t="shared" si="126"/>
        <v>23141.374900776995</v>
      </c>
      <c r="R1182" s="61">
        <f t="shared" si="132"/>
        <v>-3121.7536468653702</v>
      </c>
      <c r="S1182" s="62">
        <f t="shared" si="127"/>
        <v>7.4129407757764039</v>
      </c>
      <c r="T1182" s="59"/>
      <c r="U1182" s="59"/>
      <c r="V1182" s="59"/>
    </row>
    <row r="1183" spans="2:22" x14ac:dyDescent="0.4">
      <c r="G1183" s="59"/>
      <c r="H1183" s="74">
        <v>44872</v>
      </c>
      <c r="I1183" s="75">
        <v>11817.009765625</v>
      </c>
      <c r="J1183" s="70">
        <v>41.111106872558501</v>
      </c>
      <c r="K1183" s="76">
        <f t="shared" si="128"/>
        <v>195.68301115385466</v>
      </c>
      <c r="L1183" s="59"/>
      <c r="M1183" s="74">
        <v>44872</v>
      </c>
      <c r="N1183" s="77">
        <f t="shared" si="130"/>
        <v>25187.537135409391</v>
      </c>
      <c r="O1183" s="77">
        <f t="shared" si="131"/>
        <v>0</v>
      </c>
      <c r="P1183" s="77">
        <f t="shared" si="129"/>
        <v>0</v>
      </c>
      <c r="Q1183" s="61">
        <f t="shared" si="126"/>
        <v>25187.537135409391</v>
      </c>
      <c r="R1183" s="61">
        <f t="shared" si="132"/>
        <v>-3125.3577491940027</v>
      </c>
      <c r="S1183" s="62">
        <f t="shared" si="127"/>
        <v>8.059089280868724</v>
      </c>
      <c r="T1183" s="59"/>
      <c r="U1183" s="59"/>
      <c r="V1183" s="59"/>
    </row>
    <row r="1184" spans="2:22" x14ac:dyDescent="0.4">
      <c r="G1184" s="59"/>
      <c r="H1184" s="74">
        <v>44879</v>
      </c>
      <c r="I1184" s="75">
        <v>11677.01953125</v>
      </c>
      <c r="J1184" s="70">
        <v>40.151588439941399</v>
      </c>
      <c r="K1184" s="76">
        <f t="shared" si="128"/>
        <v>195.79427653286621</v>
      </c>
      <c r="L1184" s="59"/>
      <c r="M1184" s="74">
        <v>44879</v>
      </c>
      <c r="N1184" s="77">
        <f t="shared" si="130"/>
        <v>24889.152916656189</v>
      </c>
      <c r="O1184" s="77">
        <f t="shared" si="131"/>
        <v>0</v>
      </c>
      <c r="P1184" s="77">
        <f t="shared" si="129"/>
        <v>0</v>
      </c>
      <c r="Q1184" s="61">
        <f t="shared" si="126"/>
        <v>24889.152916656189</v>
      </c>
      <c r="R1184" s="61">
        <f t="shared" si="132"/>
        <v>-3128.9660125023488</v>
      </c>
      <c r="S1184" s="62">
        <f t="shared" si="127"/>
        <v>7.954433770519425</v>
      </c>
      <c r="T1184" s="59"/>
      <c r="U1184" s="59"/>
      <c r="V1184" s="59"/>
    </row>
    <row r="1185" spans="7:22" x14ac:dyDescent="0.4">
      <c r="G1185" s="59"/>
      <c r="H1185" s="74">
        <v>44886</v>
      </c>
      <c r="I1185" s="75">
        <v>11756.0302734375</v>
      </c>
      <c r="J1185" s="70">
        <v>40.675853729247997</v>
      </c>
      <c r="K1185" s="76">
        <f t="shared" si="128"/>
        <v>195.90560517738297</v>
      </c>
      <c r="L1185" s="59"/>
      <c r="M1185" s="74">
        <v>44886</v>
      </c>
      <c r="N1185" s="77">
        <f t="shared" si="130"/>
        <v>25057.561510912663</v>
      </c>
      <c r="O1185" s="77">
        <f t="shared" si="131"/>
        <v>0</v>
      </c>
      <c r="P1185" s="77">
        <f t="shared" si="129"/>
        <v>0</v>
      </c>
      <c r="Q1185" s="61">
        <f t="shared" si="126"/>
        <v>25057.561510912663</v>
      </c>
      <c r="R1185" s="61">
        <f t="shared" si="132"/>
        <v>-3132.5784415943099</v>
      </c>
      <c r="S1185" s="62">
        <f t="shared" si="127"/>
        <v>7.9990212465868034</v>
      </c>
      <c r="T1185" s="59"/>
      <c r="U1185" s="59"/>
      <c r="V1185" s="59"/>
    </row>
    <row r="1186" spans="7:22" x14ac:dyDescent="0.4">
      <c r="G1186" s="59"/>
      <c r="H1186" s="74">
        <v>44893</v>
      </c>
      <c r="I1186" s="75">
        <v>11994.259765625</v>
      </c>
      <c r="J1186" s="70">
        <v>42.179439544677699</v>
      </c>
      <c r="K1186" s="76">
        <f t="shared" si="128"/>
        <v>196.01699712337773</v>
      </c>
      <c r="L1186" s="59"/>
      <c r="M1186" s="74">
        <v>44893</v>
      </c>
      <c r="N1186" s="77">
        <f t="shared" si="130"/>
        <v>25565.339222891645</v>
      </c>
      <c r="O1186" s="77">
        <f t="shared" si="131"/>
        <v>0</v>
      </c>
      <c r="P1186" s="77">
        <f t="shared" si="129"/>
        <v>0</v>
      </c>
      <c r="Q1186" s="61">
        <f t="shared" si="126"/>
        <v>25565.339222891645</v>
      </c>
      <c r="R1186" s="61">
        <f t="shared" si="132"/>
        <v>-3136.1950412793335</v>
      </c>
      <c r="S1186" s="62">
        <f t="shared" si="127"/>
        <v>8.1517057728855082</v>
      </c>
      <c r="T1186" s="59"/>
      <c r="U1186" s="59"/>
      <c r="V1186" s="59"/>
    </row>
    <row r="1187" spans="7:22" x14ac:dyDescent="0.4">
      <c r="G1187" s="59"/>
      <c r="H1187" s="74">
        <v>44900</v>
      </c>
      <c r="I1187" s="75">
        <v>11563.330078125</v>
      </c>
      <c r="J1187" s="70">
        <v>39.122814178466797</v>
      </c>
      <c r="K1187" s="76">
        <f t="shared" si="128"/>
        <v>196.12845240684373</v>
      </c>
      <c r="L1187" s="59"/>
      <c r="M1187" s="74">
        <v>44900</v>
      </c>
      <c r="N1187" s="77">
        <f t="shared" si="130"/>
        <v>24646.827880180357</v>
      </c>
      <c r="O1187" s="77">
        <f t="shared" si="131"/>
        <v>0</v>
      </c>
      <c r="P1187" s="77">
        <f t="shared" si="129"/>
        <v>0</v>
      </c>
      <c r="Q1187" s="61">
        <f t="shared" si="126"/>
        <v>24646.827880180357</v>
      </c>
      <c r="R1187" s="61">
        <f t="shared" si="132"/>
        <v>-3139.8158163724197</v>
      </c>
      <c r="S1187" s="62">
        <f t="shared" si="127"/>
        <v>7.849768687596467</v>
      </c>
      <c r="T1187" s="59"/>
      <c r="U1187" s="59"/>
      <c r="V1187" s="59"/>
    </row>
    <row r="1188" spans="7:22" ht="17.5" customHeight="1" x14ac:dyDescent="0.4">
      <c r="G1188" s="59"/>
      <c r="H1188" s="74">
        <v>44907</v>
      </c>
      <c r="I1188" s="75">
        <v>11243.7197265625</v>
      </c>
      <c r="J1188" s="70">
        <v>36.857547760009702</v>
      </c>
      <c r="K1188" s="76">
        <f t="shared" si="128"/>
        <v>196.23997106379468</v>
      </c>
      <c r="L1188" s="59"/>
      <c r="M1188" s="74">
        <v>44907</v>
      </c>
      <c r="N1188" s="77">
        <f t="shared" si="130"/>
        <v>23965.589753233955</v>
      </c>
      <c r="O1188" s="77">
        <f t="shared" si="131"/>
        <v>0</v>
      </c>
      <c r="P1188" s="77">
        <f t="shared" si="129"/>
        <v>0</v>
      </c>
      <c r="Q1188" s="61">
        <f t="shared" si="126"/>
        <v>23965.589753233955</v>
      </c>
      <c r="R1188" s="61">
        <f t="shared" si="132"/>
        <v>-3143.4407716941273</v>
      </c>
      <c r="S1188" s="62">
        <f t="shared" si="127"/>
        <v>7.6239991441982635</v>
      </c>
      <c r="T1188" s="59"/>
      <c r="U1188" s="59"/>
      <c r="V1188" s="59"/>
    </row>
    <row r="1189" spans="7:22" x14ac:dyDescent="0.4">
      <c r="G1189" s="59"/>
      <c r="H1189" s="74">
        <v>44914</v>
      </c>
      <c r="I1189" s="75">
        <v>10985.4501953125</v>
      </c>
      <c r="J1189" s="70">
        <v>35.047313690185497</v>
      </c>
      <c r="K1189" s="76">
        <f t="shared" si="128"/>
        <v>196.3515531302647</v>
      </c>
      <c r="L1189" s="59"/>
      <c r="M1189" s="74">
        <v>44914</v>
      </c>
      <c r="N1189" s="77">
        <f t="shared" si="130"/>
        <v>23415.097408865473</v>
      </c>
      <c r="O1189" s="77">
        <f t="shared" si="131"/>
        <v>0</v>
      </c>
      <c r="P1189" s="77">
        <f t="shared" si="129"/>
        <v>0</v>
      </c>
      <c r="Q1189" s="61">
        <f t="shared" si="126"/>
        <v>23415.097408865473</v>
      </c>
      <c r="R1189" s="61">
        <f t="shared" si="132"/>
        <v>-3147.0699120705813</v>
      </c>
      <c r="S1189" s="62">
        <f t="shared" si="127"/>
        <v>7.4402851106220762</v>
      </c>
      <c r="T1189" s="59"/>
      <c r="U1189" s="59"/>
      <c r="V1189" s="59"/>
    </row>
    <row r="1190" spans="7:22" ht="17.5" thickBot="1" x14ac:dyDescent="0.45">
      <c r="G1190" s="86" t="s">
        <v>46</v>
      </c>
      <c r="H1190" s="82">
        <v>44921</v>
      </c>
      <c r="I1190" s="83">
        <v>10939.759765625</v>
      </c>
      <c r="J1190" s="84">
        <v>34.7633666992187</v>
      </c>
      <c r="K1190" s="85">
        <f t="shared" si="128"/>
        <v>196.4631986423085</v>
      </c>
      <c r="L1190" s="86"/>
      <c r="M1190" s="82">
        <v>44921</v>
      </c>
      <c r="N1190" s="77">
        <f t="shared" si="130"/>
        <v>23317.709878744747</v>
      </c>
      <c r="O1190" s="77">
        <f t="shared" si="131"/>
        <v>0</v>
      </c>
      <c r="P1190" s="77">
        <f t="shared" si="129"/>
        <v>0</v>
      </c>
      <c r="Q1190" s="87">
        <f t="shared" si="126"/>
        <v>23317.709878744747</v>
      </c>
      <c r="R1190" s="61">
        <f t="shared" si="132"/>
        <v>-3150.7032423334776</v>
      </c>
      <c r="S1190" s="88">
        <f t="shared" si="127"/>
        <v>7.4007953416378101</v>
      </c>
      <c r="T1190" s="86"/>
      <c r="U1190" s="86"/>
      <c r="V1190" s="86"/>
    </row>
    <row r="1191" spans="7:22" ht="17.5" thickTop="1" x14ac:dyDescent="0.4">
      <c r="G1191" s="59"/>
      <c r="H1191" s="74">
        <v>44928</v>
      </c>
      <c r="I1191" s="75">
        <v>11040.349609375</v>
      </c>
      <c r="J1191" s="70">
        <v>35.318939208984297</v>
      </c>
      <c r="K1191" s="76">
        <f t="shared" si="128"/>
        <v>196.5749076360012</v>
      </c>
      <c r="L1191" s="59"/>
      <c r="M1191" s="74">
        <v>44928</v>
      </c>
      <c r="N1191" s="77">
        <f t="shared" si="130"/>
        <v>23532.113562514922</v>
      </c>
      <c r="O1191" s="77">
        <f t="shared" si="131"/>
        <v>0</v>
      </c>
      <c r="P1191" s="77">
        <f t="shared" si="129"/>
        <v>0</v>
      </c>
      <c r="Q1191" s="61">
        <f t="shared" si="126"/>
        <v>23532.113562514922</v>
      </c>
      <c r="R1191" s="61">
        <f t="shared" si="132"/>
        <v>-3154.3407673200909</v>
      </c>
      <c r="S1191" s="62">
        <f t="shared" si="127"/>
        <v>7.4602318830972933</v>
      </c>
      <c r="T1191" s="59"/>
      <c r="U1191" s="59"/>
      <c r="V1191" s="59"/>
    </row>
    <row r="1192" spans="7:22" x14ac:dyDescent="0.4">
      <c r="G1192" s="59"/>
      <c r="H1192" s="74">
        <v>44935</v>
      </c>
      <c r="I1192" s="75">
        <v>11541.48046875</v>
      </c>
      <c r="J1192" s="70">
        <v>38.503597259521399</v>
      </c>
      <c r="K1192" s="76">
        <f t="shared" si="128"/>
        <v>196.68668014743849</v>
      </c>
      <c r="L1192" s="59"/>
      <c r="M1192" s="74">
        <v>44935</v>
      </c>
      <c r="N1192" s="77">
        <f t="shared" si="130"/>
        <v>24600.256212859924</v>
      </c>
      <c r="O1192" s="77">
        <f t="shared" si="131"/>
        <v>0</v>
      </c>
      <c r="P1192" s="77">
        <f t="shared" si="129"/>
        <v>0</v>
      </c>
      <c r="Q1192" s="61">
        <f t="shared" si="126"/>
        <v>24600.256212859924</v>
      </c>
      <c r="R1192" s="61">
        <f t="shared" si="132"/>
        <v>-3157.9824918732807</v>
      </c>
      <c r="S1192" s="62">
        <f t="shared" si="127"/>
        <v>7.7898646607971918</v>
      </c>
      <c r="T1192" s="59"/>
      <c r="U1192" s="59"/>
      <c r="V1192" s="59"/>
    </row>
    <row r="1193" spans="7:22" x14ac:dyDescent="0.4">
      <c r="G1193" s="59"/>
      <c r="H1193" s="74">
        <v>44942</v>
      </c>
      <c r="I1193" s="75">
        <v>11619.0302734375</v>
      </c>
      <c r="J1193" s="70">
        <v>38.950046539306598</v>
      </c>
      <c r="K1193" s="76">
        <f t="shared" si="128"/>
        <v>196.79851621273656</v>
      </c>
      <c r="L1193" s="59"/>
      <c r="M1193" s="74">
        <v>44942</v>
      </c>
      <c r="N1193" s="77">
        <f t="shared" si="130"/>
        <v>24765.550870658393</v>
      </c>
      <c r="O1193" s="77">
        <f t="shared" si="131"/>
        <v>0</v>
      </c>
      <c r="P1193" s="77">
        <f t="shared" si="129"/>
        <v>0</v>
      </c>
      <c r="Q1193" s="61">
        <f t="shared" si="126"/>
        <v>24765.550870658393</v>
      </c>
      <c r="R1193" s="61">
        <f t="shared" si="132"/>
        <v>-3161.6284208414968</v>
      </c>
      <c r="S1193" s="62">
        <f t="shared" si="127"/>
        <v>7.8331630331393631</v>
      </c>
      <c r="T1193" s="59"/>
      <c r="U1193" s="59"/>
      <c r="V1193" s="59"/>
    </row>
    <row r="1194" spans="7:22" ht="17.5" customHeight="1" x14ac:dyDescent="0.4">
      <c r="G1194" s="59"/>
      <c r="H1194" s="74">
        <v>44949</v>
      </c>
      <c r="I1194" s="75">
        <v>12166.599609375</v>
      </c>
      <c r="J1194" s="70">
        <v>42.6307563781738</v>
      </c>
      <c r="K1194" s="76">
        <f t="shared" si="128"/>
        <v>196.91041586803215</v>
      </c>
      <c r="L1194" s="59"/>
      <c r="M1194" s="74">
        <v>44949</v>
      </c>
      <c r="N1194" s="77">
        <f t="shared" si="130"/>
        <v>25932.675486503016</v>
      </c>
      <c r="O1194" s="77">
        <f t="shared" si="131"/>
        <v>0</v>
      </c>
      <c r="P1194" s="77">
        <f t="shared" si="129"/>
        <v>0</v>
      </c>
      <c r="Q1194" s="61">
        <f t="shared" si="126"/>
        <v>25932.675486503016</v>
      </c>
      <c r="R1194" s="61">
        <f t="shared" si="132"/>
        <v>-3165.2785590787876</v>
      </c>
      <c r="S1194" s="62">
        <f t="shared" si="127"/>
        <v>8.192857280166324</v>
      </c>
      <c r="T1194" s="59"/>
      <c r="U1194" s="59"/>
      <c r="V1194" s="59"/>
    </row>
    <row r="1195" spans="7:22" x14ac:dyDescent="0.4">
      <c r="G1195" s="59"/>
      <c r="H1195" s="74">
        <v>44956</v>
      </c>
      <c r="I1195" s="75">
        <v>12573.3603515625</v>
      </c>
      <c r="J1195" s="70">
        <v>45.359043121337798</v>
      </c>
      <c r="K1195" s="76">
        <f t="shared" si="128"/>
        <v>197.02237914948253</v>
      </c>
      <c r="L1195" s="59"/>
      <c r="M1195" s="74">
        <v>44956</v>
      </c>
      <c r="N1195" s="77">
        <f t="shared" si="130"/>
        <v>26799.671579615959</v>
      </c>
      <c r="O1195" s="77">
        <f t="shared" si="131"/>
        <v>0</v>
      </c>
      <c r="P1195" s="77">
        <f t="shared" si="129"/>
        <v>0</v>
      </c>
      <c r="Q1195" s="61">
        <f t="shared" si="126"/>
        <v>26799.671579615959</v>
      </c>
      <c r="R1195" s="61">
        <f t="shared" si="132"/>
        <v>-3168.9329114448051</v>
      </c>
      <c r="S1195" s="62">
        <f t="shared" si="127"/>
        <v>8.4570018768233375</v>
      </c>
      <c r="T1195" s="59"/>
      <c r="U1195" s="59"/>
      <c r="V1195" s="59"/>
    </row>
    <row r="1196" spans="7:22" x14ac:dyDescent="0.4">
      <c r="G1196" s="59"/>
      <c r="H1196" s="74">
        <v>44963</v>
      </c>
      <c r="I1196" s="75">
        <v>12304.919921875</v>
      </c>
      <c r="J1196" s="70">
        <v>43.384754180908203</v>
      </c>
      <c r="K1196" s="76">
        <f t="shared" si="128"/>
        <v>197.13440609326554</v>
      </c>
      <c r="L1196" s="59"/>
      <c r="M1196" s="74">
        <v>44963</v>
      </c>
      <c r="N1196" s="77">
        <f t="shared" si="130"/>
        <v>26227.500326016125</v>
      </c>
      <c r="O1196" s="77">
        <f t="shared" si="131"/>
        <v>0</v>
      </c>
      <c r="P1196" s="77">
        <f t="shared" si="129"/>
        <v>0</v>
      </c>
      <c r="Q1196" s="61">
        <f t="shared" si="126"/>
        <v>26227.500326016125</v>
      </c>
      <c r="R1196" s="61">
        <f t="shared" si="132"/>
        <v>-3172.5914828048117</v>
      </c>
      <c r="S1196" s="62">
        <f t="shared" si="127"/>
        <v>8.2669011967557271</v>
      </c>
      <c r="T1196" s="59"/>
      <c r="U1196" s="59"/>
      <c r="V1196" s="59"/>
    </row>
    <row r="1197" spans="7:22" ht="17.5" customHeight="1" x14ac:dyDescent="0.4">
      <c r="G1197" s="64"/>
      <c r="H1197" s="74">
        <v>44970</v>
      </c>
      <c r="I1197" s="75">
        <v>12358.1796875</v>
      </c>
      <c r="J1197" s="70">
        <v>43.682384490966797</v>
      </c>
      <c r="K1197" s="76">
        <f t="shared" si="128"/>
        <v>197.24649673557957</v>
      </c>
      <c r="L1197" s="59"/>
      <c r="M1197" s="74">
        <v>44970</v>
      </c>
      <c r="N1197" s="77">
        <f t="shared" si="130"/>
        <v>26341.021627183633</v>
      </c>
      <c r="O1197" s="77">
        <f t="shared" si="131"/>
        <v>0</v>
      </c>
      <c r="P1197" s="77">
        <f t="shared" si="129"/>
        <v>0</v>
      </c>
      <c r="Q1197" s="61">
        <f t="shared" si="126"/>
        <v>26341.021627183633</v>
      </c>
      <c r="R1197" s="61">
        <f t="shared" si="132"/>
        <v>-3176.2542780296872</v>
      </c>
      <c r="S1197" s="62">
        <f t="shared" si="127"/>
        <v>8.2931085868615195</v>
      </c>
      <c r="T1197" s="59"/>
      <c r="U1197" s="59"/>
      <c r="V1197" s="59"/>
    </row>
    <row r="1198" spans="7:22" x14ac:dyDescent="0.4">
      <c r="G1198" s="64"/>
      <c r="H1198" s="74">
        <v>44977</v>
      </c>
      <c r="I1198" s="75">
        <v>11969.650390625</v>
      </c>
      <c r="J1198" s="70">
        <v>40.934257507324197</v>
      </c>
      <c r="K1198" s="76">
        <f t="shared" si="128"/>
        <v>197.35865111264363</v>
      </c>
      <c r="L1198" s="59"/>
      <c r="M1198" s="74">
        <v>44977</v>
      </c>
      <c r="N1198" s="77">
        <f t="shared" si="130"/>
        <v>25512.885213037582</v>
      </c>
      <c r="O1198" s="77">
        <f t="shared" si="131"/>
        <v>0</v>
      </c>
      <c r="P1198" s="77">
        <f t="shared" si="129"/>
        <v>0</v>
      </c>
      <c r="Q1198" s="61">
        <f t="shared" si="126"/>
        <v>25512.885213037582</v>
      </c>
      <c r="R1198" s="61">
        <f t="shared" si="132"/>
        <v>-3179.9213019959348</v>
      </c>
      <c r="S1198" s="62">
        <f t="shared" si="127"/>
        <v>8.0231184328442211</v>
      </c>
      <c r="T1198" s="59"/>
      <c r="U1198" s="59"/>
      <c r="V1198" s="59"/>
    </row>
    <row r="1199" spans="7:22" x14ac:dyDescent="0.4">
      <c r="G1199" s="64"/>
      <c r="H1199" s="74">
        <v>44984</v>
      </c>
      <c r="I1199" s="75">
        <v>12290.8095703125</v>
      </c>
      <c r="J1199" s="70">
        <v>43.116889953613203</v>
      </c>
      <c r="K1199" s="76">
        <f t="shared" si="128"/>
        <v>197.4708692606973</v>
      </c>
      <c r="L1199" s="59"/>
      <c r="M1199" s="74">
        <v>44984</v>
      </c>
      <c r="N1199" s="77">
        <f t="shared" si="130"/>
        <v>26197.424612191469</v>
      </c>
      <c r="O1199" s="77">
        <f t="shared" si="131"/>
        <v>0</v>
      </c>
      <c r="P1199" s="77">
        <f t="shared" si="129"/>
        <v>0</v>
      </c>
      <c r="Q1199" s="61">
        <f t="shared" si="126"/>
        <v>26197.424612191469</v>
      </c>
      <c r="R1199" s="61">
        <f t="shared" si="132"/>
        <v>-3183.592559585687</v>
      </c>
      <c r="S1199" s="62">
        <f t="shared" si="127"/>
        <v>8.2288873723215392</v>
      </c>
      <c r="T1199" s="59"/>
      <c r="U1199" s="59"/>
      <c r="V1199" s="59"/>
    </row>
    <row r="1200" spans="7:22" x14ac:dyDescent="0.4">
      <c r="G1200" s="64"/>
      <c r="H1200" s="74">
        <v>44991</v>
      </c>
      <c r="I1200" s="75">
        <v>11830.2802734375</v>
      </c>
      <c r="J1200" s="70">
        <v>39.852859497070298</v>
      </c>
      <c r="K1200" s="76">
        <f t="shared" si="128"/>
        <v>197.58315121600077</v>
      </c>
      <c r="L1200" s="59"/>
      <c r="M1200" s="74">
        <v>44991</v>
      </c>
      <c r="N1200" s="77">
        <f t="shared" si="130"/>
        <v>25215.82275207237</v>
      </c>
      <c r="O1200" s="77">
        <f t="shared" si="131"/>
        <v>0</v>
      </c>
      <c r="P1200" s="77">
        <f t="shared" si="129"/>
        <v>0</v>
      </c>
      <c r="Q1200" s="61">
        <f t="shared" si="126"/>
        <v>25215.82275207237</v>
      </c>
      <c r="R1200" s="61">
        <f t="shared" si="132"/>
        <v>-3187.268055686714</v>
      </c>
      <c r="S1200" s="62">
        <f t="shared" si="127"/>
        <v>7.9114220428000639</v>
      </c>
      <c r="T1200" s="59"/>
      <c r="U1200" s="59"/>
      <c r="V1200" s="59"/>
    </row>
    <row r="1201" spans="1:22" x14ac:dyDescent="0.4">
      <c r="G1201" s="64"/>
      <c r="H1201" s="74">
        <v>44998</v>
      </c>
      <c r="I1201" s="75">
        <v>12519.8798828125</v>
      </c>
      <c r="J1201" s="70">
        <v>44.525676727294901</v>
      </c>
      <c r="K1201" s="76">
        <f t="shared" si="128"/>
        <v>197.69549701483487</v>
      </c>
      <c r="L1201" s="59"/>
      <c r="M1201" s="74">
        <v>44998</v>
      </c>
      <c r="N1201" s="77">
        <f t="shared" si="130"/>
        <v>26685.679857566429</v>
      </c>
      <c r="O1201" s="77">
        <f t="shared" si="131"/>
        <v>0</v>
      </c>
      <c r="P1201" s="77">
        <f t="shared" si="129"/>
        <v>0</v>
      </c>
      <c r="Q1201" s="61">
        <f t="shared" si="126"/>
        <v>26685.679857566429</v>
      </c>
      <c r="R1201" s="61">
        <f t="shared" si="132"/>
        <v>-3190.9477951924277</v>
      </c>
      <c r="S1201" s="62">
        <f t="shared" si="127"/>
        <v>8.3629321350138763</v>
      </c>
      <c r="T1201" s="59"/>
      <c r="U1201" s="59"/>
      <c r="V1201" s="59"/>
    </row>
    <row r="1202" spans="1:22" x14ac:dyDescent="0.4">
      <c r="G1202" s="64"/>
      <c r="H1202" s="74">
        <v>45005</v>
      </c>
      <c r="I1202" s="75">
        <v>12767.0498046875</v>
      </c>
      <c r="J1202" s="70">
        <v>46.242012023925703</v>
      </c>
      <c r="K1202" s="76">
        <f t="shared" si="128"/>
        <v>197.80790669350102</v>
      </c>
      <c r="L1202" s="59"/>
      <c r="M1202" s="74">
        <v>45005</v>
      </c>
      <c r="N1202" s="77">
        <f t="shared" si="130"/>
        <v>27212.513778284065</v>
      </c>
      <c r="O1202" s="77">
        <f t="shared" si="131"/>
        <v>0</v>
      </c>
      <c r="P1202" s="77">
        <f t="shared" si="129"/>
        <v>0</v>
      </c>
      <c r="Q1202" s="61">
        <f t="shared" si="126"/>
        <v>27212.513778284065</v>
      </c>
      <c r="R1202" s="61">
        <f t="shared" si="132"/>
        <v>-3194.6317830018907</v>
      </c>
      <c r="S1202" s="62">
        <f t="shared" si="127"/>
        <v>8.5182004145446015</v>
      </c>
      <c r="T1202" s="59"/>
      <c r="U1202" s="59"/>
      <c r="V1202" s="59"/>
    </row>
    <row r="1203" spans="1:22" x14ac:dyDescent="0.4">
      <c r="G1203" s="64"/>
      <c r="H1203" s="74">
        <v>45012</v>
      </c>
      <c r="I1203" s="75">
        <v>13181.349609375</v>
      </c>
      <c r="J1203" s="70">
        <v>49.178646087646399</v>
      </c>
      <c r="K1203" s="76">
        <f t="shared" si="128"/>
        <v>197.9203802883213</v>
      </c>
      <c r="L1203" s="59"/>
      <c r="M1203" s="74">
        <v>45012</v>
      </c>
      <c r="N1203" s="77">
        <f t="shared" si="130"/>
        <v>28095.579115685636</v>
      </c>
      <c r="O1203" s="77">
        <f t="shared" si="131"/>
        <v>0</v>
      </c>
      <c r="P1203" s="77">
        <f t="shared" si="129"/>
        <v>0</v>
      </c>
      <c r="Q1203" s="61">
        <f t="shared" si="126"/>
        <v>28095.579115685636</v>
      </c>
      <c r="R1203" s="61">
        <f t="shared" si="132"/>
        <v>-3198.3200240198203</v>
      </c>
      <c r="S1203" s="62">
        <f t="shared" si="127"/>
        <v>8.7844802598501701</v>
      </c>
      <c r="T1203" s="59"/>
      <c r="U1203" s="59"/>
      <c r="V1203" s="59"/>
    </row>
    <row r="1204" spans="1:22" x14ac:dyDescent="0.4">
      <c r="G1204" s="64"/>
      <c r="H1204" s="74">
        <v>45019</v>
      </c>
      <c r="I1204" s="75">
        <v>13062.599609375</v>
      </c>
      <c r="J1204" s="70">
        <v>48.275833129882798</v>
      </c>
      <c r="K1204" s="76">
        <f t="shared" si="128"/>
        <v>198.03291783563844</v>
      </c>
      <c r="L1204" s="59"/>
      <c r="M1204" s="74">
        <v>45019</v>
      </c>
      <c r="N1204" s="77">
        <f t="shared" si="130"/>
        <v>27842.467703056482</v>
      </c>
      <c r="O1204" s="77">
        <f t="shared" si="131"/>
        <v>0</v>
      </c>
      <c r="P1204" s="77">
        <f t="shared" si="129"/>
        <v>0</v>
      </c>
      <c r="Q1204" s="61">
        <f t="shared" si="126"/>
        <v>27842.467703056482</v>
      </c>
      <c r="R1204" s="61">
        <f t="shared" si="132"/>
        <v>-3202.0125231565976</v>
      </c>
      <c r="S1204" s="62">
        <f t="shared" si="127"/>
        <v>8.6953025641539057</v>
      </c>
      <c r="T1204" s="59"/>
      <c r="U1204" s="59"/>
      <c r="V1204" s="59"/>
    </row>
    <row r="1205" spans="1:22" x14ac:dyDescent="0.4">
      <c r="G1205" s="64"/>
      <c r="H1205" s="74">
        <v>45026</v>
      </c>
      <c r="I1205" s="75">
        <v>13079.51953125</v>
      </c>
      <c r="J1205" s="70">
        <v>48.305591583251903</v>
      </c>
      <c r="K1205" s="76">
        <f t="shared" si="128"/>
        <v>198.14551937181585</v>
      </c>
      <c r="L1205" s="59"/>
      <c r="M1205" s="74">
        <v>45026</v>
      </c>
      <c r="N1205" s="77">
        <f t="shared" si="130"/>
        <v>27878.531916339482</v>
      </c>
      <c r="O1205" s="77">
        <f t="shared" si="131"/>
        <v>0</v>
      </c>
      <c r="P1205" s="77">
        <f t="shared" si="129"/>
        <v>0</v>
      </c>
      <c r="Q1205" s="61">
        <f t="shared" si="126"/>
        <v>27878.531916339482</v>
      </c>
      <c r="R1205" s="61">
        <f t="shared" si="132"/>
        <v>-3205.709285328272</v>
      </c>
      <c r="S1205" s="62">
        <f t="shared" si="127"/>
        <v>8.6965253037549406</v>
      </c>
      <c r="T1205" s="59"/>
      <c r="U1205" s="59"/>
      <c r="V1205" s="59"/>
    </row>
    <row r="1206" spans="1:22" x14ac:dyDescent="0.4">
      <c r="G1206" s="64"/>
      <c r="H1206" s="74">
        <v>45033</v>
      </c>
      <c r="I1206" s="75">
        <v>13000.76953125</v>
      </c>
      <c r="J1206" s="70">
        <v>47.6408882141113</v>
      </c>
      <c r="K1206" s="76">
        <f t="shared" si="128"/>
        <v>198.25818493323757</v>
      </c>
      <c r="L1206" s="59"/>
      <c r="M1206" s="74">
        <v>45033</v>
      </c>
      <c r="N1206" s="77">
        <f t="shared" si="130"/>
        <v>27710.679084806463</v>
      </c>
      <c r="O1206" s="77">
        <f t="shared" si="131"/>
        <v>0</v>
      </c>
      <c r="P1206" s="77">
        <f t="shared" si="129"/>
        <v>0</v>
      </c>
      <c r="Q1206" s="61">
        <f t="shared" si="126"/>
        <v>27710.679084806463</v>
      </c>
      <c r="R1206" s="61">
        <f t="shared" si="132"/>
        <v>-3209.4103154565692</v>
      </c>
      <c r="S1206" s="62">
        <f t="shared" si="127"/>
        <v>8.6341964289674671</v>
      </c>
      <c r="T1206" s="59"/>
      <c r="U1206" s="59"/>
      <c r="V1206" s="59"/>
    </row>
    <row r="1207" spans="1:22" x14ac:dyDescent="0.4">
      <c r="G1207" s="64"/>
      <c r="H1207" s="74">
        <v>45040</v>
      </c>
      <c r="I1207" s="75">
        <v>13245.990234375</v>
      </c>
      <c r="J1207" s="70">
        <v>49.347305297851499</v>
      </c>
      <c r="K1207" s="76">
        <f t="shared" si="128"/>
        <v>198.37091455630838</v>
      </c>
      <c r="L1207" s="59"/>
      <c r="M1207" s="74">
        <v>45040</v>
      </c>
      <c r="N1207" s="77">
        <f t="shared" si="130"/>
        <v>28233.358314902322</v>
      </c>
      <c r="O1207" s="77">
        <f t="shared" si="131"/>
        <v>0</v>
      </c>
      <c r="P1207" s="77">
        <f t="shared" si="129"/>
        <v>0</v>
      </c>
      <c r="Q1207" s="61">
        <f t="shared" si="126"/>
        <v>28233.358314902322</v>
      </c>
      <c r="R1207" s="61">
        <f t="shared" si="132"/>
        <v>-3213.1156184688966</v>
      </c>
      <c r="S1207" s="62">
        <f t="shared" si="127"/>
        <v>8.7869101729853067</v>
      </c>
      <c r="T1207" s="59"/>
      <c r="U1207" s="59"/>
      <c r="V1207" s="59"/>
    </row>
    <row r="1208" spans="1:22" x14ac:dyDescent="0.4">
      <c r="G1208" s="64"/>
      <c r="H1208" s="74">
        <v>45047</v>
      </c>
      <c r="I1208" s="75">
        <v>13259.1298828125</v>
      </c>
      <c r="J1208" s="70">
        <v>49.357231140136697</v>
      </c>
      <c r="K1208" s="76">
        <f t="shared" si="128"/>
        <v>198.48370827745373</v>
      </c>
      <c r="L1208" s="59"/>
      <c r="M1208" s="74">
        <v>45047</v>
      </c>
      <c r="N1208" s="77">
        <f t="shared" si="130"/>
        <v>28261.365009449401</v>
      </c>
      <c r="O1208" s="77">
        <f t="shared" si="131"/>
        <v>0</v>
      </c>
      <c r="P1208" s="77">
        <f t="shared" si="129"/>
        <v>0</v>
      </c>
      <c r="Q1208" s="61">
        <f t="shared" si="126"/>
        <v>28261.365009449401</v>
      </c>
      <c r="R1208" s="61">
        <f t="shared" si="132"/>
        <v>-3216.8251992983505</v>
      </c>
      <c r="S1208" s="62">
        <f t="shared" si="127"/>
        <v>8.7854835928336215</v>
      </c>
      <c r="T1208" s="59"/>
      <c r="U1208" s="59"/>
      <c r="V1208" s="59"/>
    </row>
    <row r="1209" spans="1:22" x14ac:dyDescent="0.4">
      <c r="G1209" s="64"/>
      <c r="H1209" s="74">
        <v>45054</v>
      </c>
      <c r="I1209" s="75">
        <v>13340.1796875</v>
      </c>
      <c r="J1209" s="70">
        <v>49.952491760253899</v>
      </c>
      <c r="K1209" s="76">
        <f t="shared" si="128"/>
        <v>198.59656613311981</v>
      </c>
      <c r="L1209" s="59"/>
      <c r="M1209" s="74">
        <v>45054</v>
      </c>
      <c r="N1209" s="77">
        <f t="shared" si="130"/>
        <v>28434.119793093781</v>
      </c>
      <c r="O1209" s="77">
        <f t="shared" si="131"/>
        <v>0</v>
      </c>
      <c r="P1209" s="77">
        <f t="shared" si="129"/>
        <v>0</v>
      </c>
      <c r="Q1209" s="61">
        <f t="shared" si="126"/>
        <v>28434.119793093781</v>
      </c>
      <c r="R1209" s="61">
        <f t="shared" si="132"/>
        <v>-3220.5390628837222</v>
      </c>
      <c r="S1209" s="62">
        <f t="shared" si="127"/>
        <v>8.8289939162027782</v>
      </c>
      <c r="T1209" s="59"/>
      <c r="U1209" s="59"/>
      <c r="V1209" s="59"/>
    </row>
    <row r="1210" spans="1:22" ht="17.5" customHeight="1" thickBot="1" x14ac:dyDescent="0.45">
      <c r="G1210" s="66" t="s">
        <v>47</v>
      </c>
      <c r="H1210" s="90">
        <v>45061</v>
      </c>
      <c r="I1210" s="91">
        <v>13803.490234375</v>
      </c>
      <c r="J1210" s="70">
        <v>53.4447021484375</v>
      </c>
      <c r="K1210" s="76">
        <f t="shared" si="128"/>
        <v>198.70948815977351</v>
      </c>
      <c r="L1210" s="59"/>
      <c r="M1210" s="90">
        <v>45061</v>
      </c>
      <c r="N1210" s="77">
        <f t="shared" si="130"/>
        <v>29421.649788929721</v>
      </c>
      <c r="O1210" s="77">
        <f t="shared" si="131"/>
        <v>0</v>
      </c>
      <c r="P1210" s="77">
        <f t="shared" si="129"/>
        <v>0</v>
      </c>
      <c r="Q1210" s="61">
        <f t="shared" si="126"/>
        <v>29421.649788929721</v>
      </c>
      <c r="R1210" s="61">
        <f t="shared" si="132"/>
        <v>-3224.2572141695055</v>
      </c>
      <c r="S1210" s="62">
        <f t="shared" si="127"/>
        <v>9.1250938850758097</v>
      </c>
      <c r="T1210" s="59"/>
      <c r="U1210" s="59"/>
      <c r="V1210" s="59"/>
    </row>
    <row r="1211" spans="1:22" x14ac:dyDescent="0.4">
      <c r="G1211" s="64"/>
      <c r="H1211" s="74">
        <v>45068</v>
      </c>
      <c r="I1211" s="75">
        <v>14298.41015625</v>
      </c>
      <c r="J1211" s="70">
        <v>57.135330200195298</v>
      </c>
      <c r="K1211" s="76">
        <f t="shared" si="128"/>
        <v>198.82247439390244</v>
      </c>
      <c r="L1211" s="59"/>
      <c r="M1211" s="74">
        <v>45068</v>
      </c>
      <c r="N1211" s="77">
        <f t="shared" si="130"/>
        <v>30476.55404631155</v>
      </c>
      <c r="O1211" s="77">
        <f t="shared" si="131"/>
        <v>0</v>
      </c>
      <c r="P1211" s="77">
        <f t="shared" si="129"/>
        <v>0</v>
      </c>
      <c r="Q1211" s="61">
        <f t="shared" si="126"/>
        <v>30476.55404631155</v>
      </c>
      <c r="R1211" s="61">
        <f t="shared" si="132"/>
        <v>-3227.9796581059022</v>
      </c>
      <c r="S1211" s="62">
        <f t="shared" si="127"/>
        <v>9.4413711591337695</v>
      </c>
      <c r="T1211" s="59"/>
      <c r="U1211" s="59"/>
      <c r="V1211" s="59"/>
    </row>
    <row r="1212" spans="1:22" x14ac:dyDescent="0.4">
      <c r="G1212" s="64"/>
      <c r="H1212" s="74">
        <v>45075</v>
      </c>
      <c r="I1212" s="75">
        <v>14546.6396484375</v>
      </c>
      <c r="J1212" s="70">
        <v>59.129459381103501</v>
      </c>
      <c r="K1212" s="76">
        <f t="shared" si="128"/>
        <v>198.93552487201501</v>
      </c>
      <c r="L1212" s="59"/>
      <c r="M1212" s="74">
        <v>45075</v>
      </c>
      <c r="N1212" s="77">
        <f t="shared" si="130"/>
        <v>31005.646403564573</v>
      </c>
      <c r="O1212" s="77">
        <f t="shared" si="131"/>
        <v>0</v>
      </c>
      <c r="P1212" s="77">
        <f t="shared" si="129"/>
        <v>0</v>
      </c>
      <c r="Q1212" s="61">
        <f t="shared" si="126"/>
        <v>31005.646403564573</v>
      </c>
      <c r="R1212" s="61">
        <f t="shared" si="132"/>
        <v>-3231.7063996488296</v>
      </c>
      <c r="S1212" s="62">
        <f t="shared" si="127"/>
        <v>9.5942027428400589</v>
      </c>
      <c r="T1212" s="59"/>
      <c r="U1212" s="59"/>
      <c r="V1212" s="59"/>
    </row>
    <row r="1213" spans="1:22" x14ac:dyDescent="0.4">
      <c r="G1213" s="59"/>
      <c r="H1213" s="74">
        <v>45082</v>
      </c>
      <c r="I1213" s="75">
        <v>14528.3603515625</v>
      </c>
      <c r="J1213" s="70">
        <v>58.950878143310497</v>
      </c>
      <c r="K1213" s="76">
        <f t="shared" si="128"/>
        <v>199.04863963064034</v>
      </c>
      <c r="L1213" s="59"/>
      <c r="M1213" s="74">
        <v>45082</v>
      </c>
      <c r="N1213" s="77">
        <f t="shared" si="130"/>
        <v>30966.684730689634</v>
      </c>
      <c r="O1213" s="77">
        <f t="shared" si="131"/>
        <v>0</v>
      </c>
      <c r="P1213" s="77">
        <f t="shared" si="129"/>
        <v>0</v>
      </c>
      <c r="Q1213" s="61">
        <f t="shared" si="126"/>
        <v>30966.684730689634</v>
      </c>
      <c r="R1213" s="61">
        <f t="shared" si="132"/>
        <v>-3235.4374437599258</v>
      </c>
      <c r="S1213" s="62">
        <f t="shared" si="127"/>
        <v>9.5710967277126588</v>
      </c>
      <c r="T1213" s="59"/>
      <c r="U1213" s="59"/>
      <c r="V1213" s="59"/>
    </row>
    <row r="1214" spans="1:22" x14ac:dyDescent="0.4">
      <c r="G1214" s="59"/>
      <c r="H1214" s="74">
        <v>45089</v>
      </c>
      <c r="I1214" s="75">
        <v>15083.919921875</v>
      </c>
      <c r="J1214" s="70">
        <v>63.375667572021399</v>
      </c>
      <c r="K1214" s="76">
        <f t="shared" si="128"/>
        <v>199.16181870632832</v>
      </c>
      <c r="L1214" s="59"/>
      <c r="M1214" s="74">
        <v>45089</v>
      </c>
      <c r="N1214" s="77">
        <f t="shared" si="130"/>
        <v>32150.840247670207</v>
      </c>
      <c r="O1214" s="77">
        <f t="shared" si="131"/>
        <v>0</v>
      </c>
      <c r="P1214" s="77">
        <f t="shared" si="129"/>
        <v>0</v>
      </c>
      <c r="Q1214" s="61">
        <f t="shared" si="126"/>
        <v>32150.840247670207</v>
      </c>
      <c r="R1214" s="61">
        <f t="shared" si="132"/>
        <v>-3239.1727954065586</v>
      </c>
      <c r="S1214" s="62">
        <f t="shared" si="127"/>
        <v>9.9256329558160719</v>
      </c>
      <c r="T1214" s="59"/>
      <c r="U1214" s="59"/>
      <c r="V1214" s="59"/>
    </row>
    <row r="1215" spans="1:22" ht="17.5" customHeight="1" x14ac:dyDescent="0.4">
      <c r="A1215" s="4"/>
      <c r="G1215" s="59"/>
      <c r="H1215" s="74">
        <v>45096</v>
      </c>
      <c r="I1215" s="75">
        <v>14891.48046875</v>
      </c>
      <c r="J1215" s="70">
        <v>61.649406433105398</v>
      </c>
      <c r="K1215" s="76">
        <f t="shared" si="128"/>
        <v>199.27506213564965</v>
      </c>
      <c r="L1215" s="76"/>
      <c r="M1215" s="74">
        <v>45096</v>
      </c>
      <c r="N1215" s="77">
        <f t="shared" si="130"/>
        <v>31740.66237966136</v>
      </c>
      <c r="O1215" s="77">
        <f t="shared" si="131"/>
        <v>0</v>
      </c>
      <c r="P1215" s="77">
        <f t="shared" si="129"/>
        <v>0</v>
      </c>
      <c r="Q1215" s="61">
        <f t="shared" si="126"/>
        <v>31740.66237966136</v>
      </c>
      <c r="R1215" s="61">
        <f t="shared" si="132"/>
        <v>-3242.9124595618291</v>
      </c>
      <c r="S1215" s="62">
        <f t="shared" si="127"/>
        <v>9.7877024975105389</v>
      </c>
      <c r="T1215" s="59"/>
      <c r="U1215" s="59"/>
      <c r="V1215" s="59"/>
    </row>
    <row r="1216" spans="1:22" ht="17.5" customHeight="1" x14ac:dyDescent="0.4">
      <c r="G1216" s="59"/>
      <c r="H1216" s="74">
        <v>45103</v>
      </c>
      <c r="I1216" s="75">
        <v>15179.2099609375</v>
      </c>
      <c r="J1216" s="70">
        <v>63.8717231750488</v>
      </c>
      <c r="K1216" s="76">
        <f t="shared" si="128"/>
        <v>199.3883699551958</v>
      </c>
      <c r="L1216" s="59"/>
      <c r="M1216" s="74">
        <v>45103</v>
      </c>
      <c r="N1216" s="77">
        <f t="shared" si="130"/>
        <v>32353.947585746813</v>
      </c>
      <c r="O1216" s="77">
        <f t="shared" si="131"/>
        <v>0</v>
      </c>
      <c r="P1216" s="77">
        <f t="shared" si="129"/>
        <v>0</v>
      </c>
      <c r="Q1216" s="61">
        <f t="shared" si="126"/>
        <v>32353.947585746813</v>
      </c>
      <c r="R1216" s="61">
        <f t="shared" si="132"/>
        <v>-3246.6564412045809</v>
      </c>
      <c r="S1216" s="62">
        <f t="shared" si="127"/>
        <v>9.9653129832680385</v>
      </c>
      <c r="T1216" s="59"/>
      <c r="U1216" s="59"/>
      <c r="V1216" s="59"/>
    </row>
    <row r="1217" spans="2:22" x14ac:dyDescent="0.4">
      <c r="G1217" s="59"/>
      <c r="H1217" s="74">
        <v>45110</v>
      </c>
      <c r="I1217" s="75">
        <v>15036.849609375</v>
      </c>
      <c r="J1217" s="70">
        <v>62.681194305419901</v>
      </c>
      <c r="K1217" s="76">
        <f t="shared" si="128"/>
        <v>199.50174220157908</v>
      </c>
      <c r="L1217" s="59"/>
      <c r="M1217" s="74">
        <v>45110</v>
      </c>
      <c r="N1217" s="77">
        <f t="shared" si="130"/>
        <v>32050.511546282665</v>
      </c>
      <c r="O1217" s="77">
        <f t="shared" si="131"/>
        <v>0</v>
      </c>
      <c r="P1217" s="77">
        <f t="shared" si="129"/>
        <v>0</v>
      </c>
      <c r="Q1217" s="61">
        <f t="shared" si="126"/>
        <v>32050.511546282665</v>
      </c>
      <c r="R1217" s="61">
        <f t="shared" si="132"/>
        <v>-3250.4047453194057</v>
      </c>
      <c r="S1217" s="62">
        <f t="shared" si="127"/>
        <v>9.8604678670973254</v>
      </c>
      <c r="T1217" s="59"/>
      <c r="U1217" s="59"/>
      <c r="V1217" s="59"/>
    </row>
    <row r="1218" spans="2:22" x14ac:dyDescent="0.4">
      <c r="G1218" s="59"/>
      <c r="H1218" s="74">
        <v>45117</v>
      </c>
      <c r="I1218" s="75">
        <v>15565.599609375</v>
      </c>
      <c r="J1218" s="70">
        <v>67.046455383300696</v>
      </c>
      <c r="K1218" s="76">
        <f t="shared" si="128"/>
        <v>199.61517891143259</v>
      </c>
      <c r="L1218" s="59"/>
      <c r="M1218" s="74">
        <v>45117</v>
      </c>
      <c r="N1218" s="77">
        <f t="shared" si="130"/>
        <v>33177.523415147218</v>
      </c>
      <c r="O1218" s="77">
        <f t="shared" si="131"/>
        <v>0</v>
      </c>
      <c r="P1218" s="77">
        <f t="shared" si="129"/>
        <v>0</v>
      </c>
      <c r="Q1218" s="61">
        <f t="shared" ref="Q1218:Q1281" si="133">SUM(N1218:P1218)</f>
        <v>33177.523415147218</v>
      </c>
      <c r="R1218" s="61">
        <f t="shared" si="132"/>
        <v>-3254.1573768966496</v>
      </c>
      <c r="S1218" s="62">
        <f t="shared" ref="S1218:S1281" si="134">Q1218/-R1218</f>
        <v>10.195426825603377</v>
      </c>
      <c r="T1218" s="59"/>
      <c r="U1218" s="59"/>
      <c r="V1218" s="59"/>
    </row>
    <row r="1219" spans="2:22" x14ac:dyDescent="0.4">
      <c r="G1219" s="59"/>
      <c r="H1219" s="74">
        <v>45124</v>
      </c>
      <c r="I1219" s="75">
        <v>15425.669921875</v>
      </c>
      <c r="J1219" s="70">
        <v>65.687271118164006</v>
      </c>
      <c r="K1219" s="76">
        <f t="shared" ref="K1219:K1282" si="135">K1218*(1+Tbill_YTM)^(1/52)</f>
        <v>199.72868012141026</v>
      </c>
      <c r="L1219" s="59"/>
      <c r="M1219" s="74">
        <v>45124</v>
      </c>
      <c r="N1219" s="77">
        <f t="shared" si="130"/>
        <v>32879.268249910325</v>
      </c>
      <c r="O1219" s="77">
        <f t="shared" si="131"/>
        <v>0</v>
      </c>
      <c r="P1219" s="77">
        <f t="shared" ref="P1219:P1282" si="136">IF(YEAR(M1219)&lt;&gt;YEAR(M1218), Q1218*$C$7, P1218)*(1+Tbill_YTM)^(1/52)</f>
        <v>0</v>
      </c>
      <c r="Q1219" s="61">
        <f t="shared" si="133"/>
        <v>32879.268249910325</v>
      </c>
      <c r="R1219" s="61">
        <f t="shared" si="132"/>
        <v>-3257.9143409324206</v>
      </c>
      <c r="S1219" s="62">
        <f t="shared" si="134"/>
        <v>10.092121771531975</v>
      </c>
      <c r="T1219" s="59"/>
      <c r="U1219" s="59"/>
      <c r="V1219" s="59"/>
    </row>
    <row r="1220" spans="2:22" x14ac:dyDescent="0.4">
      <c r="G1220" s="59"/>
      <c r="H1220" s="74">
        <v>45131</v>
      </c>
      <c r="I1220" s="75">
        <v>15750.9296875</v>
      </c>
      <c r="J1220" s="70">
        <v>68.365951538085895</v>
      </c>
      <c r="K1220" s="76">
        <f t="shared" si="135"/>
        <v>199.84224586818686</v>
      </c>
      <c r="L1220" s="59"/>
      <c r="M1220" s="74">
        <v>45131</v>
      </c>
      <c r="N1220" s="77">
        <f t="shared" ref="N1220:N1283" si="137">IF(YEAR(M1220)&lt;&gt;YEAR(M1219), Q1219*$C$5, N1219)*(I1220/I1219)</f>
        <v>33572.547902531558</v>
      </c>
      <c r="O1220" s="77">
        <f t="shared" ref="O1220:O1283" si="138">IF(YEAR(M1220)&lt;&gt;YEAR(M1219), Q1219*$C$6, O1219)*(J1220/J1219)</f>
        <v>0</v>
      </c>
      <c r="P1220" s="77">
        <f t="shared" si="136"/>
        <v>0</v>
      </c>
      <c r="Q1220" s="61">
        <f t="shared" si="133"/>
        <v>33572.547902531558</v>
      </c>
      <c r="R1220" s="61">
        <f t="shared" ref="R1220:R1283" si="139">R1219*EXP($C$20/52)</f>
        <v>-3261.6756424285941</v>
      </c>
      <c r="S1220" s="62">
        <f t="shared" si="134"/>
        <v>10.293036948804005</v>
      </c>
      <c r="T1220" s="59"/>
      <c r="U1220" s="59"/>
      <c r="V1220" s="59"/>
    </row>
    <row r="1221" spans="2:22" x14ac:dyDescent="0.4">
      <c r="G1221" s="59"/>
      <c r="H1221" s="74">
        <v>45138</v>
      </c>
      <c r="I1221" s="75">
        <v>15274.919921875</v>
      </c>
      <c r="J1221" s="70">
        <v>64.218963623046804</v>
      </c>
      <c r="K1221" s="76">
        <f t="shared" si="135"/>
        <v>199.95587618845803</v>
      </c>
      <c r="L1221" s="59"/>
      <c r="M1221" s="74">
        <v>45138</v>
      </c>
      <c r="N1221" s="77">
        <f t="shared" si="137"/>
        <v>32557.949972404262</v>
      </c>
      <c r="O1221" s="77">
        <f t="shared" si="138"/>
        <v>0</v>
      </c>
      <c r="P1221" s="77">
        <f t="shared" si="136"/>
        <v>0</v>
      </c>
      <c r="Q1221" s="61">
        <f t="shared" si="133"/>
        <v>32557.949972404262</v>
      </c>
      <c r="R1221" s="61">
        <f t="shared" si="139"/>
        <v>-3265.4412863928205</v>
      </c>
      <c r="S1221" s="62">
        <f t="shared" si="134"/>
        <v>9.9704594622705649</v>
      </c>
      <c r="T1221" s="59"/>
      <c r="U1221" s="59"/>
      <c r="V1221" s="59"/>
    </row>
    <row r="1222" spans="2:22" x14ac:dyDescent="0.4">
      <c r="E1222" s="4"/>
      <c r="F1222" s="4"/>
      <c r="G1222" s="59"/>
      <c r="H1222" s="74">
        <v>45145</v>
      </c>
      <c r="I1222" s="75">
        <v>15028.0703125</v>
      </c>
      <c r="J1222" s="70">
        <v>62.125614166259702</v>
      </c>
      <c r="K1222" s="76">
        <f t="shared" si="135"/>
        <v>200.06957111894027</v>
      </c>
      <c r="L1222" s="59"/>
      <c r="M1222" s="74">
        <v>45145</v>
      </c>
      <c r="N1222" s="77">
        <f t="shared" si="137"/>
        <v>32031.798786418061</v>
      </c>
      <c r="O1222" s="77">
        <f t="shared" si="138"/>
        <v>0</v>
      </c>
      <c r="P1222" s="77">
        <f t="shared" si="136"/>
        <v>0</v>
      </c>
      <c r="Q1222" s="61">
        <f t="shared" si="133"/>
        <v>32031.798786418061</v>
      </c>
      <c r="R1222" s="61">
        <f t="shared" si="139"/>
        <v>-3269.2112778385322</v>
      </c>
      <c r="S1222" s="62">
        <f t="shared" si="134"/>
        <v>9.7980203982399594</v>
      </c>
      <c r="T1222" s="59"/>
      <c r="U1222" s="59"/>
      <c r="V1222" s="59"/>
    </row>
    <row r="1223" spans="2:22" x14ac:dyDescent="0.4">
      <c r="B1223" s="27"/>
      <c r="C1223" s="4"/>
      <c r="D1223" s="4"/>
      <c r="G1223" s="59"/>
      <c r="H1223" s="74">
        <v>45152</v>
      </c>
      <c r="I1223" s="75">
        <v>14694.83984375</v>
      </c>
      <c r="J1223" s="70">
        <v>59.288196563720703</v>
      </c>
      <c r="K1223" s="76">
        <f t="shared" si="135"/>
        <v>200.18333069637094</v>
      </c>
      <c r="L1223" s="59"/>
      <c r="M1223" s="74">
        <v>45152</v>
      </c>
      <c r="N1223" s="77">
        <f t="shared" si="137"/>
        <v>31321.529862827425</v>
      </c>
      <c r="O1223" s="77">
        <f t="shared" si="138"/>
        <v>0</v>
      </c>
      <c r="P1223" s="77">
        <f t="shared" si="136"/>
        <v>0</v>
      </c>
      <c r="Q1223" s="61">
        <f t="shared" si="133"/>
        <v>31321.529862827425</v>
      </c>
      <c r="R1223" s="61">
        <f t="shared" si="139"/>
        <v>-3272.9856217849483</v>
      </c>
      <c r="S1223" s="62">
        <f t="shared" si="134"/>
        <v>9.5697120251160719</v>
      </c>
      <c r="T1223" s="59"/>
      <c r="U1223" s="59"/>
      <c r="V1223" s="59"/>
    </row>
    <row r="1224" spans="2:22" x14ac:dyDescent="0.4">
      <c r="G1224" s="59"/>
      <c r="H1224" s="74">
        <v>45159</v>
      </c>
      <c r="I1224" s="75">
        <v>14941.830078125</v>
      </c>
      <c r="J1224" s="70">
        <v>61.1434326171875</v>
      </c>
      <c r="K1224" s="76">
        <f t="shared" si="135"/>
        <v>200.29715495750833</v>
      </c>
      <c r="L1224" s="59"/>
      <c r="M1224" s="74">
        <v>45159</v>
      </c>
      <c r="N1224" s="77">
        <f t="shared" si="137"/>
        <v>31847.980786012791</v>
      </c>
      <c r="O1224" s="77">
        <f t="shared" si="138"/>
        <v>0</v>
      </c>
      <c r="P1224" s="77">
        <f t="shared" si="136"/>
        <v>0</v>
      </c>
      <c r="Q1224" s="61">
        <f t="shared" si="133"/>
        <v>31847.980786012791</v>
      </c>
      <c r="R1224" s="61">
        <f t="shared" si="139"/>
        <v>-3276.764323257084</v>
      </c>
      <c r="S1224" s="62">
        <f t="shared" si="134"/>
        <v>9.7193382386305061</v>
      </c>
      <c r="T1224" s="59"/>
      <c r="U1224" s="59"/>
      <c r="V1224" s="59"/>
    </row>
    <row r="1225" spans="2:22" x14ac:dyDescent="0.4">
      <c r="G1225" s="59"/>
      <c r="H1225" s="74">
        <v>45166</v>
      </c>
      <c r="I1225" s="75">
        <v>15490.8603515625</v>
      </c>
      <c r="J1225" s="70">
        <v>65.667434692382798</v>
      </c>
      <c r="K1225" s="76">
        <f t="shared" si="135"/>
        <v>200.41104393913156</v>
      </c>
      <c r="L1225" s="59"/>
      <c r="M1225" s="74">
        <v>45166</v>
      </c>
      <c r="N1225" s="77">
        <f t="shared" si="137"/>
        <v>33018.219338315415</v>
      </c>
      <c r="O1225" s="77">
        <f t="shared" si="138"/>
        <v>0</v>
      </c>
      <c r="P1225" s="77">
        <f t="shared" si="136"/>
        <v>0</v>
      </c>
      <c r="Q1225" s="61">
        <f t="shared" si="133"/>
        <v>33018.219338315415</v>
      </c>
      <c r="R1225" s="61">
        <f t="shared" si="139"/>
        <v>-3280.5473872857556</v>
      </c>
      <c r="S1225" s="62">
        <f t="shared" si="134"/>
        <v>10.064850599714665</v>
      </c>
      <c r="T1225" s="59"/>
      <c r="U1225" s="59"/>
      <c r="V1225" s="59"/>
    </row>
    <row r="1226" spans="2:22" x14ac:dyDescent="0.4">
      <c r="G1226" s="59"/>
      <c r="H1226" s="74">
        <v>45173</v>
      </c>
      <c r="I1226" s="75">
        <v>15280.23046875</v>
      </c>
      <c r="J1226" s="70">
        <v>63.802272796630803</v>
      </c>
      <c r="K1226" s="76">
        <f t="shared" si="135"/>
        <v>200.52499767804073</v>
      </c>
      <c r="L1226" s="59"/>
      <c r="M1226" s="74">
        <v>45173</v>
      </c>
      <c r="N1226" s="77">
        <f t="shared" si="137"/>
        <v>32569.269214689433</v>
      </c>
      <c r="O1226" s="77">
        <f t="shared" si="138"/>
        <v>0</v>
      </c>
      <c r="P1226" s="77">
        <f t="shared" si="136"/>
        <v>0</v>
      </c>
      <c r="Q1226" s="61">
        <f t="shared" si="133"/>
        <v>32569.269214689433</v>
      </c>
      <c r="R1226" s="61">
        <f t="shared" si="139"/>
        <v>-3284.3348189075873</v>
      </c>
      <c r="S1226" s="62">
        <f t="shared" si="134"/>
        <v>9.9165496243535838</v>
      </c>
      <c r="T1226" s="59"/>
      <c r="U1226" s="59"/>
      <c r="V1226" s="59"/>
    </row>
    <row r="1227" spans="2:22" x14ac:dyDescent="0.4">
      <c r="G1227" s="59"/>
      <c r="H1227" s="74">
        <v>45180</v>
      </c>
      <c r="I1227" s="75">
        <v>15202.400390625</v>
      </c>
      <c r="J1227" s="70">
        <v>63.058197021484297</v>
      </c>
      <c r="K1227" s="76">
        <f t="shared" si="135"/>
        <v>200.63901621105683</v>
      </c>
      <c r="L1227" s="59"/>
      <c r="M1227" s="74">
        <v>45180</v>
      </c>
      <c r="N1227" s="77">
        <f t="shared" si="137"/>
        <v>32403.377164000962</v>
      </c>
      <c r="O1227" s="77">
        <f t="shared" si="138"/>
        <v>0</v>
      </c>
      <c r="P1227" s="77">
        <f t="shared" si="136"/>
        <v>0</v>
      </c>
      <c r="Q1227" s="61">
        <f t="shared" si="133"/>
        <v>32403.377164000962</v>
      </c>
      <c r="R1227" s="61">
        <f t="shared" si="139"/>
        <v>-3288.1266231650179</v>
      </c>
      <c r="S1227" s="62">
        <f t="shared" si="134"/>
        <v>9.8546622066551617</v>
      </c>
      <c r="T1227" s="59"/>
      <c r="U1227" s="59"/>
      <c r="V1227" s="59"/>
    </row>
    <row r="1228" spans="2:22" x14ac:dyDescent="0.4">
      <c r="G1228" s="59"/>
      <c r="H1228" s="74">
        <v>45187</v>
      </c>
      <c r="I1228" s="75">
        <v>14701.099609375</v>
      </c>
      <c r="J1228" s="70">
        <v>58.851669311523402</v>
      </c>
      <c r="K1228" s="76">
        <f t="shared" si="135"/>
        <v>200.75309957502179</v>
      </c>
      <c r="L1228" s="59"/>
      <c r="M1228" s="74">
        <v>45187</v>
      </c>
      <c r="N1228" s="77">
        <f t="shared" si="137"/>
        <v>31334.872331206971</v>
      </c>
      <c r="O1228" s="77">
        <f t="shared" si="138"/>
        <v>0</v>
      </c>
      <c r="P1228" s="77">
        <f t="shared" si="136"/>
        <v>0</v>
      </c>
      <c r="Q1228" s="61">
        <f t="shared" si="133"/>
        <v>31334.872331206971</v>
      </c>
      <c r="R1228" s="61">
        <f t="shared" si="139"/>
        <v>-3291.9228051063083</v>
      </c>
      <c r="S1228" s="62">
        <f t="shared" si="134"/>
        <v>9.5187141942093785</v>
      </c>
      <c r="T1228" s="59"/>
      <c r="U1228" s="59"/>
      <c r="V1228" s="59"/>
    </row>
    <row r="1229" spans="2:22" x14ac:dyDescent="0.4">
      <c r="G1229" s="64"/>
      <c r="H1229" s="74">
        <v>45194</v>
      </c>
      <c r="I1229" s="75">
        <v>14715.240234375</v>
      </c>
      <c r="J1229" s="70">
        <v>59.0452461242675</v>
      </c>
      <c r="K1229" s="76">
        <f t="shared" si="135"/>
        <v>200.8672478067985</v>
      </c>
      <c r="L1229" s="59"/>
      <c r="M1229" s="74">
        <v>45194</v>
      </c>
      <c r="N1229" s="77">
        <f t="shared" si="137"/>
        <v>31365.012571789786</v>
      </c>
      <c r="O1229" s="77">
        <f t="shared" si="138"/>
        <v>0</v>
      </c>
      <c r="P1229" s="77">
        <f t="shared" si="136"/>
        <v>0</v>
      </c>
      <c r="Q1229" s="61">
        <f t="shared" si="133"/>
        <v>31365.012571789786</v>
      </c>
      <c r="R1229" s="61">
        <f t="shared" si="139"/>
        <v>-3295.7233697855472</v>
      </c>
      <c r="S1229" s="62">
        <f t="shared" si="134"/>
        <v>9.5168826544537044</v>
      </c>
      <c r="T1229" s="59"/>
      <c r="U1229" s="59"/>
      <c r="V1229" s="59"/>
    </row>
    <row r="1230" spans="2:22" x14ac:dyDescent="0.4">
      <c r="G1230" s="64"/>
      <c r="H1230" s="74">
        <v>45201</v>
      </c>
      <c r="I1230" s="75">
        <v>14973.240234375</v>
      </c>
      <c r="J1230" s="70">
        <v>60.995182037353501</v>
      </c>
      <c r="K1230" s="76">
        <f t="shared" si="135"/>
        <v>200.9814609432708</v>
      </c>
      <c r="L1230" s="59"/>
      <c r="M1230" s="74">
        <v>45201</v>
      </c>
      <c r="N1230" s="77">
        <f t="shared" si="137"/>
        <v>31914.930419859866</v>
      </c>
      <c r="O1230" s="77">
        <f t="shared" si="138"/>
        <v>0</v>
      </c>
      <c r="P1230" s="77">
        <f t="shared" si="136"/>
        <v>0</v>
      </c>
      <c r="Q1230" s="61">
        <f t="shared" si="133"/>
        <v>31914.930419859866</v>
      </c>
      <c r="R1230" s="61">
        <f t="shared" si="139"/>
        <v>-3299.528322262659</v>
      </c>
      <c r="S1230" s="62">
        <f t="shared" si="134"/>
        <v>9.6725735628703831</v>
      </c>
      <c r="T1230" s="59"/>
      <c r="U1230" s="59"/>
      <c r="V1230" s="59"/>
    </row>
    <row r="1231" spans="2:22" x14ac:dyDescent="0.4">
      <c r="G1231" s="64"/>
      <c r="H1231" s="74">
        <v>45208</v>
      </c>
      <c r="I1231" s="75">
        <v>14995.1201171875</v>
      </c>
      <c r="J1231" s="70">
        <v>61.114566802978501</v>
      </c>
      <c r="K1231" s="76">
        <f t="shared" si="135"/>
        <v>201.09573902134352</v>
      </c>
      <c r="L1231" s="59"/>
      <c r="M1231" s="74">
        <v>45208</v>
      </c>
      <c r="N1231" s="77">
        <f t="shared" si="137"/>
        <v>31961.566613938448</v>
      </c>
      <c r="O1231" s="77">
        <f t="shared" si="138"/>
        <v>0</v>
      </c>
      <c r="P1231" s="77">
        <f t="shared" si="136"/>
        <v>0</v>
      </c>
      <c r="Q1231" s="61">
        <f t="shared" si="133"/>
        <v>31961.566613938448</v>
      </c>
      <c r="R1231" s="61">
        <f t="shared" si="139"/>
        <v>-3303.337667603409</v>
      </c>
      <c r="S1231" s="62">
        <f t="shared" si="134"/>
        <v>9.6755372384097669</v>
      </c>
      <c r="T1231" s="59"/>
      <c r="U1231" s="59"/>
      <c r="V1231" s="59"/>
    </row>
    <row r="1232" spans="2:22" x14ac:dyDescent="0.4">
      <c r="G1232" s="64"/>
      <c r="H1232" s="74">
        <v>45215</v>
      </c>
      <c r="I1232" s="75">
        <v>14560.8798828125</v>
      </c>
      <c r="J1232" s="70">
        <v>57.493255615234297</v>
      </c>
      <c r="K1232" s="76">
        <f t="shared" si="135"/>
        <v>201.21008207794245</v>
      </c>
      <c r="L1232" s="59"/>
      <c r="M1232" s="74">
        <v>45215</v>
      </c>
      <c r="N1232" s="77">
        <f t="shared" si="137"/>
        <v>31035.998957996791</v>
      </c>
      <c r="O1232" s="77">
        <f t="shared" si="138"/>
        <v>0</v>
      </c>
      <c r="P1232" s="77">
        <f t="shared" si="136"/>
        <v>0</v>
      </c>
      <c r="Q1232" s="61">
        <f t="shared" si="133"/>
        <v>31035.998957996791</v>
      </c>
      <c r="R1232" s="61">
        <f t="shared" si="139"/>
        <v>-3307.1514108794113</v>
      </c>
      <c r="S1232" s="62">
        <f t="shared" si="134"/>
        <v>9.3845110495693778</v>
      </c>
      <c r="T1232" s="59"/>
      <c r="U1232" s="59"/>
      <c r="V1232" s="59"/>
    </row>
    <row r="1233" spans="7:22" x14ac:dyDescent="0.4">
      <c r="G1233" s="64"/>
      <c r="H1233" s="74">
        <v>45222</v>
      </c>
      <c r="I1233" s="75">
        <v>14180.419921875</v>
      </c>
      <c r="J1233" s="70">
        <v>54.389274597167898</v>
      </c>
      <c r="K1233" s="76">
        <f t="shared" si="135"/>
        <v>201.32449015001438</v>
      </c>
      <c r="L1233" s="59"/>
      <c r="M1233" s="74">
        <v>45222</v>
      </c>
      <c r="N1233" s="77">
        <f t="shared" si="137"/>
        <v>30225.062047161224</v>
      </c>
      <c r="O1233" s="77">
        <f t="shared" si="138"/>
        <v>0</v>
      </c>
      <c r="P1233" s="77">
        <f t="shared" si="136"/>
        <v>0</v>
      </c>
      <c r="Q1233" s="61">
        <f t="shared" si="133"/>
        <v>30225.062047161224</v>
      </c>
      <c r="R1233" s="61">
        <f t="shared" si="139"/>
        <v>-3310.9695571681355</v>
      </c>
      <c r="S1233" s="62">
        <f t="shared" si="134"/>
        <v>9.1287647093356696</v>
      </c>
      <c r="T1233" s="59"/>
      <c r="U1233" s="59"/>
      <c r="V1233" s="59"/>
    </row>
    <row r="1234" spans="7:22" x14ac:dyDescent="0.4">
      <c r="G1234" s="64"/>
      <c r="H1234" s="74">
        <v>45229</v>
      </c>
      <c r="I1234" s="75">
        <v>15099.490234375</v>
      </c>
      <c r="J1234" s="70">
        <v>61.532402038574197</v>
      </c>
      <c r="K1234" s="76">
        <f t="shared" si="135"/>
        <v>201.43896327452714</v>
      </c>
      <c r="L1234" s="59"/>
      <c r="M1234" s="74">
        <v>45229</v>
      </c>
      <c r="N1234" s="77">
        <f t="shared" si="137"/>
        <v>32184.027816444544</v>
      </c>
      <c r="O1234" s="77">
        <f t="shared" si="138"/>
        <v>0</v>
      </c>
      <c r="P1234" s="77">
        <f t="shared" si="136"/>
        <v>0</v>
      </c>
      <c r="Q1234" s="61">
        <f t="shared" si="133"/>
        <v>32184.027816444544</v>
      </c>
      <c r="R1234" s="61">
        <f t="shared" si="139"/>
        <v>-3314.792111552913</v>
      </c>
      <c r="S1234" s="62">
        <f t="shared" si="134"/>
        <v>9.7092145550470068</v>
      </c>
      <c r="T1234" s="59"/>
      <c r="U1234" s="59"/>
      <c r="V1234" s="59"/>
    </row>
    <row r="1235" spans="7:22" x14ac:dyDescent="0.4">
      <c r="G1235" s="64"/>
      <c r="H1235" s="74">
        <v>45236</v>
      </c>
      <c r="I1235" s="75">
        <v>15529.1201171875</v>
      </c>
      <c r="J1235" s="70">
        <v>64.984580993652301</v>
      </c>
      <c r="K1235" s="76">
        <f t="shared" si="135"/>
        <v>201.55350148846952</v>
      </c>
      <c r="L1235" s="59"/>
      <c r="M1235" s="74">
        <v>45236</v>
      </c>
      <c r="N1235" s="77">
        <f t="shared" si="137"/>
        <v>33099.768671571874</v>
      </c>
      <c r="O1235" s="77">
        <f t="shared" si="138"/>
        <v>0</v>
      </c>
      <c r="P1235" s="77">
        <f t="shared" si="136"/>
        <v>0</v>
      </c>
      <c r="Q1235" s="61">
        <f t="shared" si="133"/>
        <v>33099.768671571874</v>
      </c>
      <c r="R1235" s="61">
        <f t="shared" si="139"/>
        <v>-3318.6190791229442</v>
      </c>
      <c r="S1235" s="62">
        <f t="shared" si="134"/>
        <v>9.9739584093271692</v>
      </c>
      <c r="T1235" s="59"/>
      <c r="U1235" s="59"/>
      <c r="V1235" s="59"/>
    </row>
    <row r="1236" spans="7:22" x14ac:dyDescent="0.4">
      <c r="G1236" s="64"/>
      <c r="H1236" s="74">
        <v>45243</v>
      </c>
      <c r="I1236" s="75">
        <v>15837.990234375</v>
      </c>
      <c r="J1236" s="70">
        <v>67.551338195800696</v>
      </c>
      <c r="K1236" s="76">
        <f t="shared" si="135"/>
        <v>201.6681048288514</v>
      </c>
      <c r="L1236" s="59"/>
      <c r="M1236" s="74">
        <v>45243</v>
      </c>
      <c r="N1236" s="77">
        <f t="shared" si="137"/>
        <v>33758.114369931965</v>
      </c>
      <c r="O1236" s="77">
        <f t="shared" si="138"/>
        <v>0</v>
      </c>
      <c r="P1236" s="77">
        <f t="shared" si="136"/>
        <v>0</v>
      </c>
      <c r="Q1236" s="61">
        <f t="shared" si="133"/>
        <v>33758.114369931965</v>
      </c>
      <c r="R1236" s="61">
        <f t="shared" si="139"/>
        <v>-3322.4504649733049</v>
      </c>
      <c r="S1236" s="62">
        <f t="shared" si="134"/>
        <v>10.160607276413737</v>
      </c>
      <c r="T1236" s="59"/>
      <c r="U1236" s="59"/>
      <c r="V1236" s="59"/>
    </row>
    <row r="1237" spans="7:22" x14ac:dyDescent="0.4">
      <c r="G1237" s="64"/>
      <c r="H1237" s="74">
        <v>45250</v>
      </c>
      <c r="I1237" s="75">
        <v>15982.009765625</v>
      </c>
      <c r="J1237" s="70">
        <v>68.665596008300696</v>
      </c>
      <c r="K1237" s="76">
        <f t="shared" si="135"/>
        <v>201.78277333270367</v>
      </c>
      <c r="L1237" s="59"/>
      <c r="M1237" s="74">
        <v>45250</v>
      </c>
      <c r="N1237" s="77">
        <f t="shared" si="137"/>
        <v>34065.086892044608</v>
      </c>
      <c r="O1237" s="77">
        <f t="shared" si="138"/>
        <v>0</v>
      </c>
      <c r="P1237" s="77">
        <f t="shared" si="136"/>
        <v>0</v>
      </c>
      <c r="Q1237" s="61">
        <f t="shared" si="133"/>
        <v>34065.086892044608</v>
      </c>
      <c r="R1237" s="61">
        <f t="shared" si="139"/>
        <v>-3326.2862742049529</v>
      </c>
      <c r="S1237" s="62">
        <f t="shared" si="134"/>
        <v>10.241177121829908</v>
      </c>
      <c r="T1237" s="59"/>
      <c r="U1237" s="59"/>
      <c r="V1237" s="59"/>
    </row>
    <row r="1238" spans="7:22" x14ac:dyDescent="0.4">
      <c r="G1238" s="64"/>
      <c r="H1238" s="74">
        <v>45257</v>
      </c>
      <c r="I1238" s="75">
        <v>15997.580078125</v>
      </c>
      <c r="J1238" s="70">
        <v>68.755134582519503</v>
      </c>
      <c r="K1238" s="76">
        <f t="shared" si="135"/>
        <v>201.8975070370783</v>
      </c>
      <c r="L1238" s="59"/>
      <c r="M1238" s="74">
        <v>45257</v>
      </c>
      <c r="N1238" s="77">
        <f t="shared" si="137"/>
        <v>34098.274460818939</v>
      </c>
      <c r="O1238" s="77">
        <f t="shared" si="138"/>
        <v>0</v>
      </c>
      <c r="P1238" s="77">
        <f t="shared" si="136"/>
        <v>0</v>
      </c>
      <c r="Q1238" s="61">
        <f t="shared" si="133"/>
        <v>34098.274460818939</v>
      </c>
      <c r="R1238" s="61">
        <f t="shared" si="139"/>
        <v>-3330.126511924735</v>
      </c>
      <c r="S1238" s="62">
        <f t="shared" si="134"/>
        <v>10.239333051977937</v>
      </c>
      <c r="T1238" s="59"/>
      <c r="U1238" s="59"/>
      <c r="V1238" s="59"/>
    </row>
    <row r="1239" spans="7:22" x14ac:dyDescent="0.4">
      <c r="G1239" s="64"/>
      <c r="H1239" s="74">
        <v>45264</v>
      </c>
      <c r="I1239" s="75">
        <v>16084.6904296875</v>
      </c>
      <c r="J1239" s="70">
        <v>69.391830444335895</v>
      </c>
      <c r="K1239" s="76">
        <f t="shared" si="135"/>
        <v>202.01230597904828</v>
      </c>
      <c r="L1239" s="59"/>
      <c r="M1239" s="74">
        <v>45264</v>
      </c>
      <c r="N1239" s="77">
        <f t="shared" si="137"/>
        <v>34283.947085144049</v>
      </c>
      <c r="O1239" s="77">
        <f t="shared" si="138"/>
        <v>0</v>
      </c>
      <c r="P1239" s="77">
        <f t="shared" si="136"/>
        <v>0</v>
      </c>
      <c r="Q1239" s="61">
        <f t="shared" si="133"/>
        <v>34283.947085144049</v>
      </c>
      <c r="R1239" s="61">
        <f t="shared" si="139"/>
        <v>-3333.971183245395</v>
      </c>
      <c r="S1239" s="62">
        <f t="shared" si="134"/>
        <v>10.283216380943927</v>
      </c>
      <c r="T1239" s="59"/>
      <c r="U1239" s="59"/>
      <c r="V1239" s="59"/>
    </row>
    <row r="1240" spans="7:22" ht="17.5" customHeight="1" thickBot="1" x14ac:dyDescent="0.45">
      <c r="G1240" s="67" t="s">
        <v>48</v>
      </c>
      <c r="H1240" s="94">
        <v>45271</v>
      </c>
      <c r="I1240" s="95">
        <v>16623.44921875</v>
      </c>
      <c r="J1240" s="70">
        <v>73.878692626953097</v>
      </c>
      <c r="K1240" s="76">
        <f t="shared" si="135"/>
        <v>202.12717019570775</v>
      </c>
      <c r="L1240" s="59"/>
      <c r="M1240" s="94">
        <v>45271</v>
      </c>
      <c r="N1240" s="77">
        <f t="shared" si="137"/>
        <v>35432.292332857585</v>
      </c>
      <c r="O1240" s="77">
        <f t="shared" si="138"/>
        <v>0</v>
      </c>
      <c r="P1240" s="77">
        <f t="shared" si="136"/>
        <v>0</v>
      </c>
      <c r="Q1240" s="61">
        <f t="shared" si="133"/>
        <v>35432.292332857585</v>
      </c>
      <c r="R1240" s="61">
        <f t="shared" si="139"/>
        <v>-3337.8202932855784</v>
      </c>
      <c r="S1240" s="62">
        <f t="shared" si="134"/>
        <v>10.615398439554653</v>
      </c>
      <c r="T1240" s="59"/>
      <c r="U1240" s="59"/>
      <c r="V1240" s="59"/>
    </row>
    <row r="1241" spans="7:22" x14ac:dyDescent="0.4">
      <c r="G1241" s="64"/>
      <c r="H1241" s="74">
        <v>45278</v>
      </c>
      <c r="I1241" s="75">
        <v>16777.400390625</v>
      </c>
      <c r="J1241" s="70">
        <v>75.241638183593693</v>
      </c>
      <c r="K1241" s="76">
        <f t="shared" si="135"/>
        <v>202.24209972417188</v>
      </c>
      <c r="L1241" s="59"/>
      <c r="M1241" s="74">
        <v>45278</v>
      </c>
      <c r="N1241" s="77">
        <f t="shared" si="137"/>
        <v>35760.43379466133</v>
      </c>
      <c r="O1241" s="77">
        <f t="shared" si="138"/>
        <v>0</v>
      </c>
      <c r="P1241" s="77">
        <f t="shared" si="136"/>
        <v>0</v>
      </c>
      <c r="Q1241" s="61">
        <f t="shared" si="133"/>
        <v>35760.43379466133</v>
      </c>
      <c r="R1241" s="61">
        <f t="shared" si="139"/>
        <v>-3341.6738471698404</v>
      </c>
      <c r="S1241" s="62">
        <f t="shared" si="134"/>
        <v>10.701353701812602</v>
      </c>
      <c r="T1241" s="59"/>
      <c r="U1241" s="59"/>
      <c r="V1241" s="59"/>
    </row>
    <row r="1242" spans="7:22" ht="17.5" thickBot="1" x14ac:dyDescent="0.45">
      <c r="G1242" s="81" t="s">
        <v>46</v>
      </c>
      <c r="H1242" s="82">
        <v>45285</v>
      </c>
      <c r="I1242" s="83">
        <v>16825.9296875</v>
      </c>
      <c r="J1242" s="84">
        <v>75.687347412109304</v>
      </c>
      <c r="K1242" s="85">
        <f t="shared" si="135"/>
        <v>202.35709460157699</v>
      </c>
      <c r="L1242" s="86"/>
      <c r="M1242" s="82">
        <v>45285</v>
      </c>
      <c r="N1242" s="77">
        <f t="shared" si="137"/>
        <v>35863.872269490217</v>
      </c>
      <c r="O1242" s="77">
        <f t="shared" si="138"/>
        <v>0</v>
      </c>
      <c r="P1242" s="77">
        <f t="shared" si="136"/>
        <v>0</v>
      </c>
      <c r="Q1242" s="87">
        <f t="shared" si="133"/>
        <v>35863.872269490217</v>
      </c>
      <c r="R1242" s="61">
        <f t="shared" si="139"/>
        <v>-3345.531850028653</v>
      </c>
      <c r="S1242" s="88">
        <f t="shared" si="134"/>
        <v>10.719931501827746</v>
      </c>
      <c r="T1242" s="86"/>
      <c r="U1242" s="86"/>
      <c r="V1242" s="86"/>
    </row>
    <row r="1243" spans="7:22" ht="17.5" thickTop="1" x14ac:dyDescent="0.4">
      <c r="G1243" s="64"/>
      <c r="H1243" s="74">
        <v>45292</v>
      </c>
      <c r="I1243" s="75">
        <v>16305.98046875</v>
      </c>
      <c r="J1243" s="70">
        <v>70.966842651367102</v>
      </c>
      <c r="K1243" s="76">
        <f t="shared" si="135"/>
        <v>202.47215486508048</v>
      </c>
      <c r="L1243" s="59"/>
      <c r="M1243" s="74">
        <v>45292</v>
      </c>
      <c r="N1243" s="77">
        <f t="shared" si="137"/>
        <v>34755.618953673475</v>
      </c>
      <c r="O1243" s="77">
        <f t="shared" si="138"/>
        <v>0</v>
      </c>
      <c r="P1243" s="77">
        <f t="shared" si="136"/>
        <v>0</v>
      </c>
      <c r="Q1243" s="61">
        <f t="shared" si="133"/>
        <v>34755.618953673475</v>
      </c>
      <c r="R1243" s="61">
        <f t="shared" si="139"/>
        <v>-3349.3943069984111</v>
      </c>
      <c r="S1243" s="62">
        <f t="shared" si="134"/>
        <v>10.376687773384324</v>
      </c>
      <c r="T1243" s="59"/>
      <c r="U1243" s="59"/>
      <c r="V1243" s="59"/>
    </row>
    <row r="1244" spans="7:22" x14ac:dyDescent="0.4">
      <c r="G1244" s="64"/>
      <c r="H1244" s="74">
        <v>45299</v>
      </c>
      <c r="I1244" s="75">
        <v>16832.919921875</v>
      </c>
      <c r="J1244" s="70">
        <v>75.468254089355398</v>
      </c>
      <c r="K1244" s="76">
        <f t="shared" si="135"/>
        <v>202.58728055186089</v>
      </c>
      <c r="L1244" s="59"/>
      <c r="M1244" s="74">
        <v>45299</v>
      </c>
      <c r="N1244" s="77">
        <f t="shared" si="137"/>
        <v>35878.771706098763</v>
      </c>
      <c r="O1244" s="77">
        <f t="shared" si="138"/>
        <v>0</v>
      </c>
      <c r="P1244" s="77">
        <f t="shared" si="136"/>
        <v>0</v>
      </c>
      <c r="Q1244" s="61">
        <f t="shared" si="133"/>
        <v>35878.771706098763</v>
      </c>
      <c r="R1244" s="61">
        <f t="shared" si="139"/>
        <v>-3353.2612232214392</v>
      </c>
      <c r="S1244" s="62">
        <f t="shared" si="134"/>
        <v>10.69966498811281</v>
      </c>
      <c r="T1244" s="59"/>
      <c r="U1244" s="59"/>
      <c r="V1244" s="59"/>
    </row>
    <row r="1245" spans="7:22" x14ac:dyDescent="0.4">
      <c r="G1245" s="59"/>
      <c r="H1245" s="74">
        <v>45306</v>
      </c>
      <c r="I1245" s="75">
        <v>17314</v>
      </c>
      <c r="J1245" s="70">
        <v>79.660926818847599</v>
      </c>
      <c r="K1245" s="76">
        <f t="shared" si="135"/>
        <v>202.70247169911789</v>
      </c>
      <c r="L1245" s="59"/>
      <c r="M1245" s="74">
        <v>45306</v>
      </c>
      <c r="N1245" s="77">
        <f t="shared" si="137"/>
        <v>36904.176827462659</v>
      </c>
      <c r="O1245" s="77">
        <f t="shared" si="138"/>
        <v>0</v>
      </c>
      <c r="P1245" s="77">
        <f t="shared" si="136"/>
        <v>0</v>
      </c>
      <c r="Q1245" s="61">
        <f t="shared" si="133"/>
        <v>36904.176827462659</v>
      </c>
      <c r="R1245" s="61">
        <f t="shared" si="139"/>
        <v>-3357.1326038459997</v>
      </c>
      <c r="S1245" s="62">
        <f t="shared" si="134"/>
        <v>10.992767096892294</v>
      </c>
      <c r="T1245" s="59"/>
      <c r="U1245" s="59"/>
      <c r="V1245" s="59"/>
    </row>
    <row r="1246" spans="7:22" x14ac:dyDescent="0.4">
      <c r="G1246" s="59"/>
      <c r="H1246" s="74">
        <v>45313</v>
      </c>
      <c r="I1246" s="75">
        <v>17421.009765625</v>
      </c>
      <c r="J1246" s="70">
        <v>80.517387390136705</v>
      </c>
      <c r="K1246" s="76">
        <f t="shared" si="135"/>
        <v>202.81772834407235</v>
      </c>
      <c r="L1246" s="59"/>
      <c r="M1246" s="74">
        <v>45313</v>
      </c>
      <c r="N1246" s="77">
        <f t="shared" si="137"/>
        <v>37132.264346978103</v>
      </c>
      <c r="O1246" s="77">
        <f t="shared" si="138"/>
        <v>0</v>
      </c>
      <c r="P1246" s="77">
        <f t="shared" si="136"/>
        <v>0</v>
      </c>
      <c r="Q1246" s="61">
        <f t="shared" si="133"/>
        <v>37132.264346978103</v>
      </c>
      <c r="R1246" s="61">
        <f t="shared" si="139"/>
        <v>-3361.0084540262978</v>
      </c>
      <c r="S1246" s="62">
        <f t="shared" si="134"/>
        <v>11.047953272029337</v>
      </c>
      <c r="T1246" s="59"/>
      <c r="U1246" s="59"/>
      <c r="V1246" s="59"/>
    </row>
    <row r="1247" spans="7:22" x14ac:dyDescent="0.4">
      <c r="G1247" s="59"/>
      <c r="H1247" s="74">
        <v>45320</v>
      </c>
      <c r="I1247" s="75">
        <v>17642.73046875</v>
      </c>
      <c r="J1247" s="70">
        <v>82.399612426757798</v>
      </c>
      <c r="K1247" s="76">
        <f t="shared" si="135"/>
        <v>202.93305052396624</v>
      </c>
      <c r="L1247" s="59"/>
      <c r="M1247" s="74">
        <v>45320</v>
      </c>
      <c r="N1247" s="77">
        <f t="shared" si="137"/>
        <v>37604.854160679984</v>
      </c>
      <c r="O1247" s="77">
        <f t="shared" si="138"/>
        <v>0</v>
      </c>
      <c r="P1247" s="77">
        <f t="shared" si="136"/>
        <v>0</v>
      </c>
      <c r="Q1247" s="61">
        <f t="shared" si="133"/>
        <v>37604.854160679984</v>
      </c>
      <c r="R1247" s="61">
        <f t="shared" si="139"/>
        <v>-3364.8887789224896</v>
      </c>
      <c r="S1247" s="62">
        <f t="shared" si="134"/>
        <v>11.175660365428742</v>
      </c>
      <c r="T1247" s="59"/>
      <c r="U1247" s="59"/>
      <c r="V1247" s="59"/>
    </row>
    <row r="1248" spans="7:22" x14ac:dyDescent="0.4">
      <c r="G1248" s="59"/>
      <c r="H1248" s="74">
        <v>45327</v>
      </c>
      <c r="I1248" s="75">
        <v>17962.41015625</v>
      </c>
      <c r="J1248" s="70">
        <v>85.327529907226506</v>
      </c>
      <c r="K1248" s="76">
        <f t="shared" si="135"/>
        <v>203.04843827606274</v>
      </c>
      <c r="L1248" s="59"/>
      <c r="M1248" s="74">
        <v>45327</v>
      </c>
      <c r="N1248" s="77">
        <f t="shared" si="137"/>
        <v>38286.240074717643</v>
      </c>
      <c r="O1248" s="77">
        <f t="shared" si="138"/>
        <v>0</v>
      </c>
      <c r="P1248" s="77">
        <f t="shared" si="136"/>
        <v>0</v>
      </c>
      <c r="Q1248" s="61">
        <f t="shared" si="133"/>
        <v>38286.240074717643</v>
      </c>
      <c r="R1248" s="61">
        <f t="shared" si="139"/>
        <v>-3368.773583700689</v>
      </c>
      <c r="S1248" s="62">
        <f t="shared" si="134"/>
        <v>11.365038083877153</v>
      </c>
      <c r="T1248" s="59"/>
      <c r="U1248" s="59"/>
      <c r="V1248" s="59"/>
    </row>
    <row r="1249" spans="7:22" ht="17.5" customHeight="1" x14ac:dyDescent="0.4">
      <c r="G1249" s="59"/>
      <c r="H1249" s="74">
        <v>45334</v>
      </c>
      <c r="I1249" s="75">
        <v>17685.98046875</v>
      </c>
      <c r="J1249" s="70">
        <v>82.668518066406193</v>
      </c>
      <c r="K1249" s="76">
        <f t="shared" si="135"/>
        <v>203.1638916376462</v>
      </c>
      <c r="L1249" s="59"/>
      <c r="M1249" s="74">
        <v>45334</v>
      </c>
      <c r="N1249" s="77">
        <f t="shared" si="137"/>
        <v>37697.040001490182</v>
      </c>
      <c r="O1249" s="77">
        <f t="shared" si="138"/>
        <v>0</v>
      </c>
      <c r="P1249" s="77">
        <f t="shared" si="136"/>
        <v>0</v>
      </c>
      <c r="Q1249" s="61">
        <f t="shared" si="133"/>
        <v>37697.040001490182</v>
      </c>
      <c r="R1249" s="61">
        <f t="shared" si="139"/>
        <v>-3372.6628735329737</v>
      </c>
      <c r="S1249" s="62">
        <f t="shared" si="134"/>
        <v>11.177233365753308</v>
      </c>
      <c r="T1249" s="59"/>
      <c r="U1249" s="59"/>
      <c r="V1249" s="59"/>
    </row>
    <row r="1250" spans="7:22" x14ac:dyDescent="0.4">
      <c r="G1250" s="59"/>
      <c r="H1250" s="74">
        <v>45341</v>
      </c>
      <c r="I1250" s="75">
        <v>17937.609375</v>
      </c>
      <c r="J1250" s="70">
        <v>84.889328002929602</v>
      </c>
      <c r="K1250" s="76">
        <f t="shared" si="135"/>
        <v>203.2794106460222</v>
      </c>
      <c r="L1250" s="59"/>
      <c r="M1250" s="74">
        <v>45341</v>
      </c>
      <c r="N1250" s="77">
        <f t="shared" si="137"/>
        <v>38233.378089231381</v>
      </c>
      <c r="O1250" s="77">
        <f t="shared" si="138"/>
        <v>0</v>
      </c>
      <c r="P1250" s="77">
        <f t="shared" si="136"/>
        <v>0</v>
      </c>
      <c r="Q1250" s="61">
        <f t="shared" si="133"/>
        <v>38233.378089231381</v>
      </c>
      <c r="R1250" s="61">
        <f t="shared" si="139"/>
        <v>-3376.5566535973931</v>
      </c>
      <c r="S1250" s="62">
        <f t="shared" si="134"/>
        <v>11.323185721909162</v>
      </c>
      <c r="T1250" s="59"/>
      <c r="U1250" s="59"/>
      <c r="V1250" s="59"/>
    </row>
    <row r="1251" spans="7:22" x14ac:dyDescent="0.4">
      <c r="G1251" s="59"/>
      <c r="H1251" s="74">
        <v>45348</v>
      </c>
      <c r="I1251" s="75">
        <v>18302.91015625</v>
      </c>
      <c r="J1251" s="70">
        <v>88.245460510253906</v>
      </c>
      <c r="K1251" s="76">
        <f t="shared" si="135"/>
        <v>203.3949953385175</v>
      </c>
      <c r="L1251" s="59"/>
      <c r="M1251" s="74">
        <v>45348</v>
      </c>
      <c r="N1251" s="77">
        <f t="shared" si="137"/>
        <v>39012.003746298506</v>
      </c>
      <c r="O1251" s="77">
        <f t="shared" si="138"/>
        <v>0</v>
      </c>
      <c r="P1251" s="77">
        <f t="shared" si="136"/>
        <v>0</v>
      </c>
      <c r="Q1251" s="61">
        <f t="shared" si="133"/>
        <v>39012.003746298506</v>
      </c>
      <c r="R1251" s="61">
        <f t="shared" si="139"/>
        <v>-3380.4549290779742</v>
      </c>
      <c r="S1251" s="62">
        <f t="shared" si="134"/>
        <v>11.540459661427613</v>
      </c>
      <c r="T1251" s="59"/>
      <c r="U1251" s="59"/>
      <c r="V1251" s="59"/>
    </row>
    <row r="1252" spans="7:22" x14ac:dyDescent="0.4">
      <c r="G1252" s="59"/>
      <c r="H1252" s="74">
        <v>45355</v>
      </c>
      <c r="I1252" s="75">
        <v>18018.44921875</v>
      </c>
      <c r="J1252" s="70">
        <v>85.407188415527301</v>
      </c>
      <c r="K1252" s="76">
        <f t="shared" si="135"/>
        <v>203.51064575248009</v>
      </c>
      <c r="L1252" s="59"/>
      <c r="M1252" s="74">
        <v>45355</v>
      </c>
      <c r="N1252" s="77">
        <f t="shared" si="137"/>
        <v>38405.685348585335</v>
      </c>
      <c r="O1252" s="77">
        <f t="shared" si="138"/>
        <v>0</v>
      </c>
      <c r="P1252" s="77">
        <f t="shared" si="136"/>
        <v>0</v>
      </c>
      <c r="Q1252" s="61">
        <f t="shared" si="133"/>
        <v>38405.685348585335</v>
      </c>
      <c r="R1252" s="61">
        <f t="shared" si="139"/>
        <v>-3384.3577051647294</v>
      </c>
      <c r="S1252" s="62">
        <f t="shared" si="134"/>
        <v>11.347998259751325</v>
      </c>
      <c r="T1252" s="59"/>
      <c r="U1252" s="59"/>
      <c r="V1252" s="59"/>
    </row>
    <row r="1253" spans="7:22" x14ac:dyDescent="0.4">
      <c r="G1253" s="59"/>
      <c r="H1253" s="74">
        <v>45362</v>
      </c>
      <c r="I1253" s="75">
        <v>17808.25</v>
      </c>
      <c r="J1253" s="70">
        <v>83.295921325683594</v>
      </c>
      <c r="K1253" s="76">
        <f t="shared" si="135"/>
        <v>203.62636192527921</v>
      </c>
      <c r="L1253" s="59"/>
      <c r="M1253" s="74">
        <v>45362</v>
      </c>
      <c r="N1253" s="77">
        <f t="shared" si="137"/>
        <v>37957.653170131802</v>
      </c>
      <c r="O1253" s="77">
        <f t="shared" si="138"/>
        <v>0</v>
      </c>
      <c r="P1253" s="77">
        <f t="shared" si="136"/>
        <v>0</v>
      </c>
      <c r="Q1253" s="61">
        <f t="shared" si="133"/>
        <v>37957.653170131802</v>
      </c>
      <c r="R1253" s="61">
        <f t="shared" si="139"/>
        <v>-3388.2649870536629</v>
      </c>
      <c r="S1253" s="62">
        <f t="shared" si="134"/>
        <v>11.202681406314291</v>
      </c>
      <c r="T1253" s="59"/>
      <c r="U1253" s="59"/>
      <c r="V1253" s="59"/>
    </row>
    <row r="1254" spans="7:22" x14ac:dyDescent="0.4">
      <c r="G1254" s="59"/>
      <c r="H1254" s="74">
        <v>45369</v>
      </c>
      <c r="I1254" s="75">
        <v>18339.439453125</v>
      </c>
      <c r="J1254" s="70">
        <v>88.145889282226506</v>
      </c>
      <c r="K1254" s="76">
        <f t="shared" si="135"/>
        <v>203.74214389430534</v>
      </c>
      <c r="L1254" s="59"/>
      <c r="M1254" s="74">
        <v>45369</v>
      </c>
      <c r="N1254" s="77">
        <f t="shared" si="137"/>
        <v>39089.864646798553</v>
      </c>
      <c r="O1254" s="77">
        <f t="shared" si="138"/>
        <v>0</v>
      </c>
      <c r="P1254" s="77">
        <f t="shared" si="136"/>
        <v>0</v>
      </c>
      <c r="Q1254" s="61">
        <f t="shared" si="133"/>
        <v>39089.864646798553</v>
      </c>
      <c r="R1254" s="61">
        <f t="shared" si="139"/>
        <v>-3392.176779946778</v>
      </c>
      <c r="S1254" s="62">
        <f t="shared" si="134"/>
        <v>11.523534055737466</v>
      </c>
      <c r="T1254" s="59"/>
      <c r="U1254" s="59"/>
      <c r="V1254" s="59"/>
    </row>
    <row r="1255" spans="7:22" x14ac:dyDescent="0.4">
      <c r="G1255" s="59"/>
      <c r="H1255" s="74">
        <v>45376</v>
      </c>
      <c r="I1255" s="75">
        <v>18254.689453125</v>
      </c>
      <c r="J1255" s="70">
        <v>87.176124572753906</v>
      </c>
      <c r="K1255" s="76">
        <f t="shared" si="135"/>
        <v>203.85799169697023</v>
      </c>
      <c r="L1255" s="59"/>
      <c r="M1255" s="74">
        <v>45376</v>
      </c>
      <c r="N1255" s="77">
        <f t="shared" si="137"/>
        <v>38909.223028101114</v>
      </c>
      <c r="O1255" s="77">
        <f t="shared" si="138"/>
        <v>0</v>
      </c>
      <c r="P1255" s="77">
        <f t="shared" si="136"/>
        <v>0</v>
      </c>
      <c r="Q1255" s="61">
        <f t="shared" si="133"/>
        <v>38909.223028101114</v>
      </c>
      <c r="R1255" s="61">
        <f t="shared" si="139"/>
        <v>-3396.0930890520835</v>
      </c>
      <c r="S1255" s="62">
        <f t="shared" si="134"/>
        <v>11.45705432914427</v>
      </c>
      <c r="T1255" s="59"/>
      <c r="U1255" s="59"/>
      <c r="V1255" s="59"/>
    </row>
    <row r="1256" spans="7:22" x14ac:dyDescent="0.4">
      <c r="G1256" s="59"/>
      <c r="H1256" s="74">
        <v>45383</v>
      </c>
      <c r="I1256" s="75">
        <v>18108.4609375</v>
      </c>
      <c r="J1256" s="70">
        <v>85.671363830566406</v>
      </c>
      <c r="K1256" s="76">
        <f t="shared" si="135"/>
        <v>203.97390537070689</v>
      </c>
      <c r="L1256" s="59"/>
      <c r="M1256" s="74">
        <v>45383</v>
      </c>
      <c r="N1256" s="77">
        <f t="shared" si="137"/>
        <v>38597.542134151568</v>
      </c>
      <c r="O1256" s="77">
        <f t="shared" si="138"/>
        <v>0</v>
      </c>
      <c r="P1256" s="77">
        <f t="shared" si="136"/>
        <v>0</v>
      </c>
      <c r="Q1256" s="61">
        <f t="shared" si="133"/>
        <v>38597.542134151568</v>
      </c>
      <c r="R1256" s="61">
        <f t="shared" si="139"/>
        <v>-3400.0139195836009</v>
      </c>
      <c r="S1256" s="62">
        <f t="shared" si="134"/>
        <v>11.35217179901387</v>
      </c>
      <c r="T1256" s="59"/>
      <c r="U1256" s="59"/>
      <c r="V1256" s="59"/>
    </row>
    <row r="1257" spans="7:22" x14ac:dyDescent="0.4">
      <c r="G1257" s="59"/>
      <c r="H1257" s="74">
        <v>45390</v>
      </c>
      <c r="I1257" s="75">
        <v>18003.490234375</v>
      </c>
      <c r="J1257" s="70">
        <v>84.6549072265625</v>
      </c>
      <c r="K1257" s="76">
        <f t="shared" si="135"/>
        <v>204.08988495296961</v>
      </c>
      <c r="L1257" s="59"/>
      <c r="M1257" s="74">
        <v>45390</v>
      </c>
      <c r="N1257" s="77">
        <f t="shared" si="137"/>
        <v>38373.800804024038</v>
      </c>
      <c r="O1257" s="77">
        <f t="shared" si="138"/>
        <v>0</v>
      </c>
      <c r="P1257" s="77">
        <f t="shared" si="136"/>
        <v>0</v>
      </c>
      <c r="Q1257" s="61">
        <f t="shared" si="133"/>
        <v>38373.800804024038</v>
      </c>
      <c r="R1257" s="61">
        <f t="shared" si="139"/>
        <v>-3403.9392767613713</v>
      </c>
      <c r="S1257" s="62">
        <f t="shared" si="134"/>
        <v>11.273350575317616</v>
      </c>
      <c r="T1257" s="59"/>
      <c r="U1257" s="59"/>
      <c r="V1257" s="59"/>
    </row>
    <row r="1258" spans="7:22" x14ac:dyDescent="0.4">
      <c r="G1258" s="59"/>
      <c r="H1258" s="74">
        <v>45397</v>
      </c>
      <c r="I1258" s="75">
        <v>17037.650390625</v>
      </c>
      <c r="J1258" s="70">
        <v>75.616409301757798</v>
      </c>
      <c r="K1258" s="76">
        <f t="shared" si="135"/>
        <v>204.20593048123399</v>
      </c>
      <c r="L1258" s="59"/>
      <c r="M1258" s="74">
        <v>45397</v>
      </c>
      <c r="N1258" s="77">
        <f t="shared" si="137"/>
        <v>36315.147437918058</v>
      </c>
      <c r="O1258" s="77">
        <f t="shared" si="138"/>
        <v>0</v>
      </c>
      <c r="P1258" s="77">
        <f t="shared" si="136"/>
        <v>0</v>
      </c>
      <c r="Q1258" s="61">
        <f t="shared" si="133"/>
        <v>36315.147437918058</v>
      </c>
      <c r="R1258" s="61">
        <f t="shared" si="139"/>
        <v>-3407.8691658114626</v>
      </c>
      <c r="S1258" s="62">
        <f t="shared" si="134"/>
        <v>10.656262218702548</v>
      </c>
      <c r="T1258" s="59"/>
      <c r="U1258" s="59"/>
      <c r="V1258" s="59"/>
    </row>
    <row r="1259" spans="7:22" x14ac:dyDescent="0.4">
      <c r="G1259" s="59"/>
      <c r="H1259" s="74">
        <v>45404</v>
      </c>
      <c r="I1259" s="75">
        <v>17718.30078125</v>
      </c>
      <c r="J1259" s="70">
        <v>81.545753479003906</v>
      </c>
      <c r="K1259" s="76">
        <f t="shared" si="135"/>
        <v>204.32204199299693</v>
      </c>
      <c r="L1259" s="59"/>
      <c r="M1259" s="74">
        <v>45404</v>
      </c>
      <c r="N1259" s="77">
        <f t="shared" si="137"/>
        <v>37765.92960109852</v>
      </c>
      <c r="O1259" s="77">
        <f t="shared" si="138"/>
        <v>0</v>
      </c>
      <c r="P1259" s="77">
        <f t="shared" si="136"/>
        <v>0</v>
      </c>
      <c r="Q1259" s="61">
        <f t="shared" si="133"/>
        <v>37765.92960109852</v>
      </c>
      <c r="R1259" s="61">
        <f t="shared" si="139"/>
        <v>-3411.8035919659765</v>
      </c>
      <c r="S1259" s="62">
        <f t="shared" si="134"/>
        <v>11.069198030633627</v>
      </c>
      <c r="T1259" s="59"/>
      <c r="U1259" s="59"/>
      <c r="V1259" s="59"/>
    </row>
    <row r="1260" spans="7:22" x14ac:dyDescent="0.4">
      <c r="G1260" s="59"/>
      <c r="H1260" s="74">
        <v>45411</v>
      </c>
      <c r="I1260" s="75">
        <v>17890.80078125</v>
      </c>
      <c r="J1260" s="70">
        <v>83.030570983886705</v>
      </c>
      <c r="K1260" s="76">
        <f t="shared" si="135"/>
        <v>204.43821952577665</v>
      </c>
      <c r="L1260" s="59"/>
      <c r="M1260" s="74">
        <v>45411</v>
      </c>
      <c r="N1260" s="77">
        <f t="shared" si="137"/>
        <v>38133.607232075607</v>
      </c>
      <c r="O1260" s="77">
        <f t="shared" si="138"/>
        <v>0</v>
      </c>
      <c r="P1260" s="77">
        <f t="shared" si="136"/>
        <v>0</v>
      </c>
      <c r="Q1260" s="61">
        <f t="shared" si="133"/>
        <v>38133.607232075607</v>
      </c>
      <c r="R1260" s="61">
        <f t="shared" si="139"/>
        <v>-3415.7425604630544</v>
      </c>
      <c r="S1260" s="62">
        <f t="shared" si="134"/>
        <v>11.164075323904397</v>
      </c>
      <c r="T1260" s="59"/>
      <c r="U1260" s="59"/>
      <c r="V1260" s="59"/>
    </row>
    <row r="1261" spans="7:22" x14ac:dyDescent="0.4">
      <c r="G1261" s="59"/>
      <c r="H1261" s="74">
        <v>45418</v>
      </c>
      <c r="I1261" s="75">
        <v>18161.1796875</v>
      </c>
      <c r="J1261" s="70">
        <v>85.472061157226506</v>
      </c>
      <c r="K1261" s="76">
        <f t="shared" si="135"/>
        <v>204.5544631171127</v>
      </c>
      <c r="L1261" s="59"/>
      <c r="M1261" s="74">
        <v>45418</v>
      </c>
      <c r="N1261" s="77">
        <f t="shared" si="137"/>
        <v>38709.910279705618</v>
      </c>
      <c r="O1261" s="77">
        <f t="shared" si="138"/>
        <v>0</v>
      </c>
      <c r="P1261" s="77">
        <f t="shared" si="136"/>
        <v>0</v>
      </c>
      <c r="Q1261" s="61">
        <f t="shared" si="133"/>
        <v>38709.910279705618</v>
      </c>
      <c r="R1261" s="61">
        <f t="shared" si="139"/>
        <v>-3419.6860765468859</v>
      </c>
      <c r="S1261" s="62">
        <f t="shared" si="134"/>
        <v>11.319726259433125</v>
      </c>
      <c r="T1261" s="59"/>
      <c r="U1261" s="59"/>
      <c r="V1261" s="59"/>
    </row>
    <row r="1262" spans="7:22" x14ac:dyDescent="0.4">
      <c r="G1262" s="59"/>
      <c r="H1262" s="74">
        <v>45425</v>
      </c>
      <c r="I1262" s="75">
        <v>18546.23046875</v>
      </c>
      <c r="J1262" s="70">
        <v>89.129318237304602</v>
      </c>
      <c r="K1262" s="76">
        <f t="shared" si="135"/>
        <v>204.67077280456601</v>
      </c>
      <c r="L1262" s="59"/>
      <c r="M1262" s="74">
        <v>45425</v>
      </c>
      <c r="N1262" s="77">
        <f t="shared" si="137"/>
        <v>39530.632361188967</v>
      </c>
      <c r="O1262" s="77">
        <f t="shared" si="138"/>
        <v>0</v>
      </c>
      <c r="P1262" s="77">
        <f t="shared" si="136"/>
        <v>0</v>
      </c>
      <c r="Q1262" s="61">
        <f t="shared" si="133"/>
        <v>39530.632361188967</v>
      </c>
      <c r="R1262" s="61">
        <f t="shared" si="139"/>
        <v>-3423.6341454677154</v>
      </c>
      <c r="S1262" s="62">
        <f t="shared" si="134"/>
        <v>11.546395053198227</v>
      </c>
      <c r="T1262" s="59"/>
      <c r="U1262" s="59"/>
      <c r="V1262" s="59"/>
    </row>
    <row r="1263" spans="7:22" x14ac:dyDescent="0.4">
      <c r="G1263" s="59"/>
      <c r="H1263" s="74">
        <v>45432</v>
      </c>
      <c r="I1263" s="75">
        <v>18808.349609375</v>
      </c>
      <c r="J1263" s="70">
        <v>91.441253662109304</v>
      </c>
      <c r="K1263" s="76">
        <f t="shared" si="135"/>
        <v>204.78714862571883</v>
      </c>
      <c r="L1263" s="59"/>
      <c r="M1263" s="74">
        <v>45432</v>
      </c>
      <c r="N1263" s="77">
        <f t="shared" si="137"/>
        <v>40089.33001138462</v>
      </c>
      <c r="O1263" s="77">
        <f t="shared" si="138"/>
        <v>0</v>
      </c>
      <c r="P1263" s="77">
        <f t="shared" si="136"/>
        <v>0</v>
      </c>
      <c r="Q1263" s="61">
        <f t="shared" si="133"/>
        <v>40089.33001138462</v>
      </c>
      <c r="R1263" s="61">
        <f t="shared" si="139"/>
        <v>-3427.5867724818477</v>
      </c>
      <c r="S1263" s="62">
        <f t="shared" si="134"/>
        <v>11.69608026651262</v>
      </c>
      <c r="T1263" s="59"/>
      <c r="U1263" s="59"/>
      <c r="V1263" s="59"/>
    </row>
    <row r="1264" spans="7:22" x14ac:dyDescent="0.4">
      <c r="G1264" s="59"/>
      <c r="H1264" s="74">
        <v>45439</v>
      </c>
      <c r="I1264" s="75">
        <v>18536.650390625</v>
      </c>
      <c r="J1264" s="70">
        <v>88.8104248046875</v>
      </c>
      <c r="K1264" s="76">
        <f t="shared" si="135"/>
        <v>204.90359061817477</v>
      </c>
      <c r="L1264" s="59"/>
      <c r="M1264" s="74">
        <v>45439</v>
      </c>
      <c r="N1264" s="77">
        <f t="shared" si="137"/>
        <v>39510.212764495773</v>
      </c>
      <c r="O1264" s="77">
        <f t="shared" si="138"/>
        <v>0</v>
      </c>
      <c r="P1264" s="77">
        <f t="shared" si="136"/>
        <v>0</v>
      </c>
      <c r="Q1264" s="61">
        <f t="shared" si="133"/>
        <v>39510.212764495773</v>
      </c>
      <c r="R1264" s="61">
        <f t="shared" si="139"/>
        <v>-3431.5439628516565</v>
      </c>
      <c r="S1264" s="62">
        <f t="shared" si="134"/>
        <v>11.513829690720991</v>
      </c>
      <c r="T1264" s="59"/>
      <c r="U1264" s="59"/>
      <c r="V1264" s="59"/>
    </row>
    <row r="1265" spans="1:22" x14ac:dyDescent="0.4">
      <c r="G1265" s="59"/>
      <c r="H1265" s="74">
        <v>45446</v>
      </c>
      <c r="I1265" s="75">
        <v>19000.94921875</v>
      </c>
      <c r="J1265" s="70">
        <v>93.155281066894503</v>
      </c>
      <c r="K1265" s="76">
        <f t="shared" si="135"/>
        <v>205.02009881955885</v>
      </c>
      <c r="L1265" s="59"/>
      <c r="M1265" s="74">
        <v>45446</v>
      </c>
      <c r="N1265" s="77">
        <f t="shared" si="137"/>
        <v>40499.849246759186</v>
      </c>
      <c r="O1265" s="77">
        <f t="shared" si="138"/>
        <v>0</v>
      </c>
      <c r="P1265" s="77">
        <f t="shared" si="136"/>
        <v>0</v>
      </c>
      <c r="Q1265" s="61">
        <f t="shared" si="133"/>
        <v>40499.849246759186</v>
      </c>
      <c r="R1265" s="61">
        <f t="shared" si="139"/>
        <v>-3435.5057218455913</v>
      </c>
      <c r="S1265" s="62">
        <f t="shared" si="134"/>
        <v>11.788613533439911</v>
      </c>
      <c r="T1265" s="59"/>
      <c r="U1265" s="59"/>
      <c r="V1265" s="59"/>
    </row>
    <row r="1266" spans="1:22" x14ac:dyDescent="0.4">
      <c r="G1266" s="59"/>
      <c r="H1266" s="74">
        <v>45453</v>
      </c>
      <c r="I1266" s="75">
        <v>19659.80078125</v>
      </c>
      <c r="J1266" s="70">
        <v>99.622734069824205</v>
      </c>
      <c r="K1266" s="76">
        <f t="shared" si="135"/>
        <v>205.13667326751747</v>
      </c>
      <c r="L1266" s="59"/>
      <c r="M1266" s="74">
        <v>45453</v>
      </c>
      <c r="N1266" s="77">
        <f t="shared" si="137"/>
        <v>41904.167981052247</v>
      </c>
      <c r="O1266" s="77">
        <f t="shared" si="138"/>
        <v>0</v>
      </c>
      <c r="P1266" s="77">
        <f t="shared" si="136"/>
        <v>0</v>
      </c>
      <c r="Q1266" s="61">
        <f t="shared" si="133"/>
        <v>41904.167981052247</v>
      </c>
      <c r="R1266" s="61">
        <f t="shared" si="139"/>
        <v>-3439.4720547381844</v>
      </c>
      <c r="S1266" s="62">
        <f t="shared" si="134"/>
        <v>12.183313983704405</v>
      </c>
      <c r="T1266" s="59"/>
      <c r="U1266" s="59"/>
      <c r="V1266" s="59"/>
    </row>
    <row r="1267" spans="1:22" ht="17.5" customHeight="1" x14ac:dyDescent="0.4">
      <c r="A1267" s="4"/>
      <c r="G1267" s="59"/>
      <c r="H1267" s="74">
        <v>45460</v>
      </c>
      <c r="I1267" s="75">
        <v>19700.4296875</v>
      </c>
      <c r="J1267" s="70">
        <v>99.8519287109375</v>
      </c>
      <c r="K1267" s="76">
        <f t="shared" si="135"/>
        <v>205.25331399971844</v>
      </c>
      <c r="L1267" s="76"/>
      <c r="M1267" s="74">
        <v>45460</v>
      </c>
      <c r="N1267" s="77">
        <f t="shared" si="137"/>
        <v>41990.767053511321</v>
      </c>
      <c r="O1267" s="77">
        <f t="shared" si="138"/>
        <v>0</v>
      </c>
      <c r="P1267" s="77">
        <f t="shared" si="136"/>
        <v>0</v>
      </c>
      <c r="Q1267" s="61">
        <f t="shared" si="133"/>
        <v>41990.767053511321</v>
      </c>
      <c r="R1267" s="61">
        <f t="shared" si="139"/>
        <v>-3443.4429668100565</v>
      </c>
      <c r="S1267" s="62">
        <f t="shared" si="134"/>
        <v>12.194413399101775</v>
      </c>
      <c r="T1267" s="59"/>
      <c r="U1267" s="59"/>
      <c r="V1267" s="59"/>
    </row>
    <row r="1268" spans="1:22" ht="17.5" customHeight="1" x14ac:dyDescent="0.4">
      <c r="G1268" s="59"/>
      <c r="H1268" s="74">
        <v>45467</v>
      </c>
      <c r="I1268" s="75">
        <v>19682.869140625</v>
      </c>
      <c r="J1268" s="70">
        <v>99.463287353515597</v>
      </c>
      <c r="K1268" s="76">
        <f t="shared" si="135"/>
        <v>205.37002105385099</v>
      </c>
      <c r="L1268" s="59"/>
      <c r="M1268" s="74">
        <v>45467</v>
      </c>
      <c r="N1268" s="77">
        <f t="shared" si="137"/>
        <v>41953.337370765454</v>
      </c>
      <c r="O1268" s="77">
        <f t="shared" si="138"/>
        <v>0</v>
      </c>
      <c r="P1268" s="77">
        <f t="shared" si="136"/>
        <v>0</v>
      </c>
      <c r="Q1268" s="61">
        <f t="shared" si="133"/>
        <v>41953.337370765454</v>
      </c>
      <c r="R1268" s="61">
        <f t="shared" si="139"/>
        <v>-3447.4184633479254</v>
      </c>
      <c r="S1268" s="62">
        <f t="shared" si="134"/>
        <v>12.169493728946064</v>
      </c>
      <c r="T1268" s="59"/>
      <c r="U1268" s="59"/>
      <c r="V1268" s="59"/>
    </row>
    <row r="1269" spans="1:22" x14ac:dyDescent="0.4">
      <c r="G1269" s="59"/>
      <c r="H1269" s="74">
        <v>45474</v>
      </c>
      <c r="I1269" s="75">
        <v>20391.970703125</v>
      </c>
      <c r="J1269" s="70">
        <v>106.661445617675</v>
      </c>
      <c r="K1269" s="76">
        <f t="shared" si="135"/>
        <v>205.48679446762577</v>
      </c>
      <c r="L1269" s="59"/>
      <c r="M1269" s="74">
        <v>45474</v>
      </c>
      <c r="N1269" s="77">
        <f t="shared" si="137"/>
        <v>43464.762197560536</v>
      </c>
      <c r="O1269" s="77">
        <f t="shared" si="138"/>
        <v>0</v>
      </c>
      <c r="P1269" s="77">
        <f t="shared" si="136"/>
        <v>0</v>
      </c>
      <c r="Q1269" s="61">
        <f t="shared" si="133"/>
        <v>43464.762197560536</v>
      </c>
      <c r="R1269" s="61">
        <f t="shared" si="139"/>
        <v>-3451.398549644613</v>
      </c>
      <c r="S1269" s="62">
        <f t="shared" si="134"/>
        <v>12.593376734783661</v>
      </c>
      <c r="T1269" s="59"/>
      <c r="U1269" s="59"/>
      <c r="V1269" s="59"/>
    </row>
    <row r="1270" spans="1:22" x14ac:dyDescent="0.4">
      <c r="G1270" s="59"/>
      <c r="H1270" s="74">
        <v>45481</v>
      </c>
      <c r="I1270" s="75">
        <v>20331.490234375</v>
      </c>
      <c r="J1270" s="70">
        <v>105.87335205078099</v>
      </c>
      <c r="K1270" s="76">
        <f t="shared" si="135"/>
        <v>205.60363427877488</v>
      </c>
      <c r="L1270" s="59"/>
      <c r="M1270" s="74">
        <v>45481</v>
      </c>
      <c r="N1270" s="77">
        <f t="shared" si="137"/>
        <v>43335.85022381918</v>
      </c>
      <c r="O1270" s="77">
        <f t="shared" si="138"/>
        <v>0</v>
      </c>
      <c r="P1270" s="77">
        <f t="shared" si="136"/>
        <v>0</v>
      </c>
      <c r="Q1270" s="61">
        <f t="shared" si="133"/>
        <v>43335.85022381918</v>
      </c>
      <c r="R1270" s="61">
        <f t="shared" si="139"/>
        <v>-3455.3832309990507</v>
      </c>
      <c r="S1270" s="62">
        <f t="shared" si="134"/>
        <v>12.541546719056553</v>
      </c>
      <c r="T1270" s="59"/>
      <c r="U1270" s="59"/>
      <c r="V1270" s="59"/>
    </row>
    <row r="1271" spans="1:22" x14ac:dyDescent="0.4">
      <c r="G1271" s="59"/>
      <c r="H1271" s="74">
        <v>45488</v>
      </c>
      <c r="I1271" s="75">
        <v>19522.619140625</v>
      </c>
      <c r="J1271" s="70">
        <v>97.453773498535099</v>
      </c>
      <c r="K1271" s="76">
        <f t="shared" si="135"/>
        <v>205.72054052505186</v>
      </c>
      <c r="L1271" s="59"/>
      <c r="M1271" s="74">
        <v>45488</v>
      </c>
      <c r="N1271" s="77">
        <f t="shared" si="137"/>
        <v>41611.770180249056</v>
      </c>
      <c r="O1271" s="77">
        <f t="shared" si="138"/>
        <v>0</v>
      </c>
      <c r="P1271" s="77">
        <f t="shared" si="136"/>
        <v>0</v>
      </c>
      <c r="Q1271" s="61">
        <f t="shared" si="133"/>
        <v>41611.770180249056</v>
      </c>
      <c r="R1271" s="61">
        <f t="shared" si="139"/>
        <v>-3459.3725127162888</v>
      </c>
      <c r="S1271" s="62">
        <f t="shared" si="134"/>
        <v>12.028704635678457</v>
      </c>
      <c r="T1271" s="59"/>
      <c r="U1271" s="59"/>
      <c r="V1271" s="59"/>
    </row>
    <row r="1272" spans="1:22" x14ac:dyDescent="0.4">
      <c r="G1272" s="59"/>
      <c r="H1272" s="74">
        <v>45495</v>
      </c>
      <c r="I1272" s="75">
        <v>19023.66015625</v>
      </c>
      <c r="J1272" s="70">
        <v>92.216461181640597</v>
      </c>
      <c r="K1272" s="76">
        <f t="shared" si="135"/>
        <v>205.83751324423176</v>
      </c>
      <c r="L1272" s="59"/>
      <c r="M1272" s="74">
        <v>45495</v>
      </c>
      <c r="N1272" s="77">
        <f t="shared" si="137"/>
        <v>40548.256804424513</v>
      </c>
      <c r="O1272" s="77">
        <f t="shared" si="138"/>
        <v>0</v>
      </c>
      <c r="P1272" s="77">
        <f t="shared" si="136"/>
        <v>0</v>
      </c>
      <c r="Q1272" s="61">
        <f t="shared" si="133"/>
        <v>40548.256804424513</v>
      </c>
      <c r="R1272" s="61">
        <f t="shared" si="139"/>
        <v>-3463.3664001075017</v>
      </c>
      <c r="S1272" s="62">
        <f t="shared" si="134"/>
        <v>11.707758325300468</v>
      </c>
      <c r="T1272" s="59"/>
      <c r="U1272" s="59"/>
      <c r="V1272" s="59"/>
    </row>
    <row r="1273" spans="1:22" x14ac:dyDescent="0.4">
      <c r="G1273" s="59"/>
      <c r="H1273" s="74">
        <v>45502</v>
      </c>
      <c r="I1273" s="75">
        <v>18440.849609375</v>
      </c>
      <c r="J1273" s="70">
        <v>86.290824890136705</v>
      </c>
      <c r="K1273" s="76">
        <f t="shared" si="135"/>
        <v>205.95455247411107</v>
      </c>
      <c r="L1273" s="59"/>
      <c r="M1273" s="74">
        <v>45502</v>
      </c>
      <c r="N1273" s="77">
        <f t="shared" si="137"/>
        <v>39306.016797563869</v>
      </c>
      <c r="O1273" s="77">
        <f t="shared" si="138"/>
        <v>0</v>
      </c>
      <c r="P1273" s="77">
        <f t="shared" si="136"/>
        <v>0</v>
      </c>
      <c r="Q1273" s="61">
        <f t="shared" si="133"/>
        <v>39306.016797563869</v>
      </c>
      <c r="R1273" s="61">
        <f t="shared" si="139"/>
        <v>-3467.3648984899955</v>
      </c>
      <c r="S1273" s="62">
        <f t="shared" si="134"/>
        <v>11.335990859998976</v>
      </c>
      <c r="T1273" s="59"/>
      <c r="U1273" s="59"/>
      <c r="V1273" s="59"/>
    </row>
    <row r="1274" spans="1:22" x14ac:dyDescent="0.4">
      <c r="E1274" s="4"/>
      <c r="F1274" s="4"/>
      <c r="G1274" s="59"/>
      <c r="H1274" s="74">
        <v>45509</v>
      </c>
      <c r="I1274" s="75">
        <v>18513.099609375</v>
      </c>
      <c r="J1274" s="70">
        <v>86.699836730957003</v>
      </c>
      <c r="K1274" s="76">
        <f t="shared" si="135"/>
        <v>206.07165825250777</v>
      </c>
      <c r="L1274" s="59"/>
      <c r="M1274" s="74">
        <v>45509</v>
      </c>
      <c r="N1274" s="77">
        <f t="shared" si="137"/>
        <v>39460.01510966877</v>
      </c>
      <c r="O1274" s="77">
        <f t="shared" si="138"/>
        <v>0</v>
      </c>
      <c r="P1274" s="77">
        <f t="shared" si="136"/>
        <v>0</v>
      </c>
      <c r="Q1274" s="61">
        <f t="shared" si="133"/>
        <v>39460.01510966877</v>
      </c>
      <c r="R1274" s="61">
        <f t="shared" si="139"/>
        <v>-3471.3680131872152</v>
      </c>
      <c r="S1274" s="62">
        <f t="shared" si="134"/>
        <v>11.367280841376077</v>
      </c>
      <c r="T1274" s="59"/>
      <c r="U1274" s="59"/>
      <c r="V1274" s="59"/>
    </row>
    <row r="1275" spans="1:22" x14ac:dyDescent="0.4">
      <c r="B1275" s="27"/>
      <c r="C1275" s="4"/>
      <c r="D1275" s="4"/>
      <c r="G1275" s="59"/>
      <c r="H1275" s="74">
        <v>45516</v>
      </c>
      <c r="I1275" s="75">
        <v>19508.51953125</v>
      </c>
      <c r="J1275" s="70">
        <v>96.117012023925696</v>
      </c>
      <c r="K1275" s="76">
        <f t="shared" si="135"/>
        <v>206.18883061726137</v>
      </c>
      <c r="L1275" s="59"/>
      <c r="M1275" s="74">
        <v>45516</v>
      </c>
      <c r="N1275" s="77">
        <f t="shared" si="137"/>
        <v>41581.717363016003</v>
      </c>
      <c r="O1275" s="77">
        <f t="shared" si="138"/>
        <v>0</v>
      </c>
      <c r="P1275" s="77">
        <f t="shared" si="136"/>
        <v>0</v>
      </c>
      <c r="Q1275" s="61">
        <f t="shared" si="133"/>
        <v>41581.717363016003</v>
      </c>
      <c r="R1275" s="61">
        <f t="shared" si="139"/>
        <v>-3475.3757495287523</v>
      </c>
      <c r="S1275" s="62">
        <f t="shared" si="134"/>
        <v>11.96466809917009</v>
      </c>
      <c r="T1275" s="59"/>
      <c r="U1275" s="59"/>
      <c r="V1275" s="59"/>
    </row>
    <row r="1276" spans="1:22" x14ac:dyDescent="0.4">
      <c r="G1276" s="59"/>
      <c r="H1276" s="74">
        <v>45523</v>
      </c>
      <c r="I1276" s="75">
        <v>19720.869140625</v>
      </c>
      <c r="J1276" s="70">
        <v>97.992462158203097</v>
      </c>
      <c r="K1276" s="76">
        <f t="shared" si="135"/>
        <v>206.30606960623285</v>
      </c>
      <c r="L1276" s="59"/>
      <c r="M1276" s="74">
        <v>45523</v>
      </c>
      <c r="N1276" s="77">
        <f t="shared" si="137"/>
        <v>42034.333022806786</v>
      </c>
      <c r="O1276" s="77">
        <f t="shared" si="138"/>
        <v>0</v>
      </c>
      <c r="P1276" s="77">
        <f t="shared" si="136"/>
        <v>0</v>
      </c>
      <c r="Q1276" s="61">
        <f t="shared" si="133"/>
        <v>42034.333022806786</v>
      </c>
      <c r="R1276" s="61">
        <f t="shared" si="139"/>
        <v>-3479.3881128503508</v>
      </c>
      <c r="S1276" s="62">
        <f t="shared" si="134"/>
        <v>12.080955518460923</v>
      </c>
      <c r="T1276" s="59"/>
      <c r="U1276" s="59"/>
      <c r="V1276" s="59"/>
    </row>
    <row r="1277" spans="1:22" x14ac:dyDescent="0.4">
      <c r="G1277" s="59"/>
      <c r="H1277" s="74">
        <v>45530</v>
      </c>
      <c r="I1277" s="75">
        <v>19574.640625</v>
      </c>
      <c r="J1277" s="70">
        <v>96.3165283203125</v>
      </c>
      <c r="K1277" s="76">
        <f t="shared" si="135"/>
        <v>206.42337525730477</v>
      </c>
      <c r="L1277" s="59"/>
      <c r="M1277" s="74">
        <v>45530</v>
      </c>
      <c r="N1277" s="77">
        <f t="shared" si="137"/>
        <v>41722.652128857248</v>
      </c>
      <c r="O1277" s="77">
        <f t="shared" si="138"/>
        <v>0</v>
      </c>
      <c r="P1277" s="77">
        <f t="shared" si="136"/>
        <v>0</v>
      </c>
      <c r="Q1277" s="61">
        <f t="shared" si="133"/>
        <v>41722.652128857248</v>
      </c>
      <c r="R1277" s="61">
        <f t="shared" si="139"/>
        <v>-3483.4051084939156</v>
      </c>
      <c r="S1277" s="62">
        <f t="shared" si="134"/>
        <v>11.977548068446293</v>
      </c>
      <c r="T1277" s="59"/>
      <c r="U1277" s="59"/>
      <c r="V1277" s="59"/>
    </row>
    <row r="1278" spans="1:22" x14ac:dyDescent="0.4">
      <c r="G1278" s="59"/>
      <c r="H1278" s="74">
        <v>45537</v>
      </c>
      <c r="I1278" s="75">
        <v>18421.310546875</v>
      </c>
      <c r="J1278" s="70">
        <v>85.2333984375</v>
      </c>
      <c r="K1278" s="76">
        <f t="shared" si="135"/>
        <v>206.5407476083812</v>
      </c>
      <c r="L1278" s="59"/>
      <c r="M1278" s="74">
        <v>45537</v>
      </c>
      <c r="N1278" s="77">
        <f t="shared" si="137"/>
        <v>39264.369978946408</v>
      </c>
      <c r="O1278" s="77">
        <f t="shared" si="138"/>
        <v>0</v>
      </c>
      <c r="P1278" s="77">
        <f t="shared" si="136"/>
        <v>0</v>
      </c>
      <c r="Q1278" s="61">
        <f t="shared" si="133"/>
        <v>39264.369978946408</v>
      </c>
      <c r="R1278" s="61">
        <f t="shared" si="139"/>
        <v>-3487.4267418075178</v>
      </c>
      <c r="S1278" s="62">
        <f t="shared" si="134"/>
        <v>11.258837213192859</v>
      </c>
      <c r="T1278" s="59"/>
      <c r="U1278" s="59"/>
      <c r="V1278" s="59"/>
    </row>
    <row r="1279" spans="1:22" x14ac:dyDescent="0.4">
      <c r="G1279" s="59"/>
      <c r="H1279" s="74">
        <v>45544</v>
      </c>
      <c r="I1279" s="75">
        <v>19514.58984375</v>
      </c>
      <c r="J1279" s="70">
        <v>95.398750305175696</v>
      </c>
      <c r="K1279" s="76">
        <f t="shared" si="135"/>
        <v>206.65818669738778</v>
      </c>
      <c r="L1279" s="59"/>
      <c r="M1279" s="74">
        <v>45544</v>
      </c>
      <c r="N1279" s="77">
        <f t="shared" si="137"/>
        <v>41594.656018780013</v>
      </c>
      <c r="O1279" s="77">
        <f t="shared" si="138"/>
        <v>0</v>
      </c>
      <c r="P1279" s="77">
        <f t="shared" si="136"/>
        <v>0</v>
      </c>
      <c r="Q1279" s="61">
        <f t="shared" si="133"/>
        <v>41594.656018780013</v>
      </c>
      <c r="R1279" s="61">
        <f t="shared" si="139"/>
        <v>-3491.4530181454038</v>
      </c>
      <c r="S1279" s="62">
        <f t="shared" si="134"/>
        <v>11.91327960095947</v>
      </c>
      <c r="T1279" s="59"/>
      <c r="U1279" s="59"/>
      <c r="V1279" s="59"/>
    </row>
    <row r="1280" spans="1:22" x14ac:dyDescent="0.4">
      <c r="G1280" s="59"/>
      <c r="H1280" s="74">
        <v>45551</v>
      </c>
      <c r="I1280" s="75">
        <v>19791.490234375</v>
      </c>
      <c r="J1280" s="70">
        <v>98.082244873046804</v>
      </c>
      <c r="K1280" s="76">
        <f t="shared" si="135"/>
        <v>206.77569256227167</v>
      </c>
      <c r="L1280" s="59"/>
      <c r="M1280" s="74">
        <v>45551</v>
      </c>
      <c r="N1280" s="77">
        <f t="shared" si="137"/>
        <v>42184.859379021349</v>
      </c>
      <c r="O1280" s="77">
        <f t="shared" si="138"/>
        <v>0</v>
      </c>
      <c r="P1280" s="77">
        <f t="shared" si="136"/>
        <v>0</v>
      </c>
      <c r="Q1280" s="61">
        <f t="shared" si="133"/>
        <v>42184.859379021349</v>
      </c>
      <c r="R1280" s="61">
        <f t="shared" si="139"/>
        <v>-3495.4839428680016</v>
      </c>
      <c r="S1280" s="62">
        <f t="shared" si="134"/>
        <v>12.0683888321367</v>
      </c>
      <c r="T1280" s="59"/>
      <c r="U1280" s="59"/>
      <c r="V1280" s="59"/>
    </row>
    <row r="1281" spans="7:22" x14ac:dyDescent="0.4">
      <c r="G1281" s="59"/>
      <c r="H1281" s="74">
        <v>45558</v>
      </c>
      <c r="I1281" s="75">
        <v>20008.619140625</v>
      </c>
      <c r="J1281" s="70">
        <v>99.957687377929602</v>
      </c>
      <c r="K1281" s="76">
        <f t="shared" si="135"/>
        <v>206.89326524100167</v>
      </c>
      <c r="L1281" s="59"/>
      <c r="M1281" s="74">
        <v>45558</v>
      </c>
      <c r="N1281" s="77">
        <f t="shared" si="137"/>
        <v>42647.66194056713</v>
      </c>
      <c r="O1281" s="77">
        <f t="shared" si="138"/>
        <v>0</v>
      </c>
      <c r="P1281" s="77">
        <f t="shared" si="136"/>
        <v>0</v>
      </c>
      <c r="Q1281" s="61">
        <f t="shared" si="133"/>
        <v>42647.66194056713</v>
      </c>
      <c r="R1281" s="61">
        <f t="shared" si="139"/>
        <v>-3499.519521341927</v>
      </c>
      <c r="S1281" s="62">
        <f t="shared" si="134"/>
        <v>12.186719256880568</v>
      </c>
      <c r="T1281" s="59"/>
      <c r="U1281" s="59"/>
      <c r="V1281" s="59"/>
    </row>
    <row r="1282" spans="7:22" x14ac:dyDescent="0.4">
      <c r="G1282" s="59"/>
      <c r="H1282" s="74">
        <v>45565</v>
      </c>
      <c r="I1282" s="75">
        <v>20035.01953125</v>
      </c>
      <c r="J1282" s="70">
        <v>100.15852355957</v>
      </c>
      <c r="K1282" s="76">
        <f t="shared" si="135"/>
        <v>207.01090477156814</v>
      </c>
      <c r="L1282" s="59"/>
      <c r="M1282" s="74">
        <v>45565</v>
      </c>
      <c r="N1282" s="77">
        <f t="shared" si="137"/>
        <v>42703.933436693915</v>
      </c>
      <c r="O1282" s="77">
        <f t="shared" si="138"/>
        <v>0</v>
      </c>
      <c r="P1282" s="77">
        <f t="shared" si="136"/>
        <v>0</v>
      </c>
      <c r="Q1282" s="61">
        <f t="shared" ref="Q1282:Q1323" si="140">SUM(N1282:P1282)</f>
        <v>42703.933436693915</v>
      </c>
      <c r="R1282" s="61">
        <f t="shared" si="139"/>
        <v>-3503.5597589399922</v>
      </c>
      <c r="S1282" s="62">
        <f t="shared" ref="S1282:S1323" si="141">Q1282/-R1282</f>
        <v>12.188727001937613</v>
      </c>
      <c r="T1282" s="59"/>
      <c r="U1282" s="59"/>
      <c r="V1282" s="59"/>
    </row>
    <row r="1283" spans="7:22" x14ac:dyDescent="0.4">
      <c r="G1283" s="59"/>
      <c r="H1283" s="74">
        <v>45572</v>
      </c>
      <c r="I1283" s="75">
        <v>20271.970703125</v>
      </c>
      <c r="J1283" s="70">
        <v>102.38427734375</v>
      </c>
      <c r="K1283" s="76">
        <f t="shared" ref="K1283:K1323" si="142">K1282*(1+Tbill_YTM)^(1/52)</f>
        <v>207.12861119198303</v>
      </c>
      <c r="L1283" s="59"/>
      <c r="M1283" s="74">
        <v>45572</v>
      </c>
      <c r="N1283" s="77">
        <f t="shared" si="137"/>
        <v>43208.986454272148</v>
      </c>
      <c r="O1283" s="77">
        <f t="shared" si="138"/>
        <v>0</v>
      </c>
      <c r="P1283" s="77">
        <f t="shared" ref="P1283:P1323" si="143">IF(YEAR(M1283)&lt;&gt;YEAR(M1282), Q1282*$C$7, P1282)*(1+Tbill_YTM)^(1/52)</f>
        <v>0</v>
      </c>
      <c r="Q1283" s="61">
        <f t="shared" si="140"/>
        <v>43208.986454272148</v>
      </c>
      <c r="R1283" s="61">
        <f t="shared" si="139"/>
        <v>-3507.6046610412127</v>
      </c>
      <c r="S1283" s="62">
        <f t="shared" si="141"/>
        <v>12.318659207576092</v>
      </c>
      <c r="T1283" s="59"/>
      <c r="U1283" s="59"/>
      <c r="V1283" s="59"/>
    </row>
    <row r="1284" spans="7:22" x14ac:dyDescent="0.4">
      <c r="G1284" s="59"/>
      <c r="H1284" s="74">
        <v>45579</v>
      </c>
      <c r="I1284" s="75">
        <v>20324.0390625</v>
      </c>
      <c r="J1284" s="70">
        <v>102.73361206054599</v>
      </c>
      <c r="K1284" s="76">
        <f t="shared" si="142"/>
        <v>207.24638454027993</v>
      </c>
      <c r="L1284" s="59"/>
      <c r="M1284" s="74">
        <v>45579</v>
      </c>
      <c r="N1284" s="77">
        <f t="shared" ref="N1284:N1323" si="144">IF(YEAR(M1284)&lt;&gt;YEAR(M1283), Q1283*$C$5, N1283)*(I1284/I1283)</f>
        <v>43319.96831528005</v>
      </c>
      <c r="O1284" s="77">
        <f t="shared" ref="O1284:O1323" si="145">IF(YEAR(M1284)&lt;&gt;YEAR(M1283), Q1283*$C$6, O1283)*(J1284/J1283)</f>
        <v>0</v>
      </c>
      <c r="P1284" s="77">
        <f t="shared" si="143"/>
        <v>0</v>
      </c>
      <c r="Q1284" s="61">
        <f t="shared" si="140"/>
        <v>43319.96831528005</v>
      </c>
      <c r="R1284" s="61">
        <f t="shared" ref="R1284:R1323" si="146">R1283*EXP($C$20/52)</f>
        <v>-3511.6542330308139</v>
      </c>
      <c r="S1284" s="62">
        <f t="shared" si="141"/>
        <v>12.33605743635294</v>
      </c>
      <c r="T1284" s="59"/>
      <c r="U1284" s="59"/>
      <c r="V1284" s="59"/>
    </row>
    <row r="1285" spans="7:22" x14ac:dyDescent="0.4">
      <c r="G1285" s="59"/>
      <c r="H1285" s="74">
        <v>45586</v>
      </c>
      <c r="I1285" s="75">
        <v>20352.01953125</v>
      </c>
      <c r="J1285" s="70">
        <v>102.903274536132</v>
      </c>
      <c r="K1285" s="76">
        <f t="shared" si="142"/>
        <v>207.36422485451402</v>
      </c>
      <c r="L1285" s="59"/>
      <c r="M1285" s="74">
        <v>45586</v>
      </c>
      <c r="N1285" s="77">
        <f t="shared" si="144"/>
        <v>43379.607691880796</v>
      </c>
      <c r="O1285" s="77">
        <f t="shared" si="145"/>
        <v>0</v>
      </c>
      <c r="P1285" s="77">
        <f t="shared" si="143"/>
        <v>0</v>
      </c>
      <c r="Q1285" s="61">
        <f t="shared" si="140"/>
        <v>43379.607691880796</v>
      </c>
      <c r="R1285" s="61">
        <f t="shared" si="146"/>
        <v>-3515.7084803002381</v>
      </c>
      <c r="S1285" s="62">
        <f t="shared" si="141"/>
        <v>12.338795419174295</v>
      </c>
      <c r="T1285" s="59"/>
      <c r="U1285" s="59"/>
      <c r="V1285" s="59"/>
    </row>
    <row r="1286" spans="7:22" x14ac:dyDescent="0.4">
      <c r="G1286" s="59"/>
      <c r="H1286" s="74">
        <v>45593</v>
      </c>
      <c r="I1286" s="75">
        <v>20033.140625</v>
      </c>
      <c r="J1286" s="70">
        <v>99.459869384765597</v>
      </c>
      <c r="K1286" s="76">
        <f t="shared" si="142"/>
        <v>207.48213217276216</v>
      </c>
      <c r="L1286" s="59"/>
      <c r="M1286" s="74">
        <v>45593</v>
      </c>
      <c r="N1286" s="77">
        <f t="shared" si="144"/>
        <v>42699.92861467172</v>
      </c>
      <c r="O1286" s="77">
        <f t="shared" si="145"/>
        <v>0</v>
      </c>
      <c r="P1286" s="77">
        <f t="shared" si="143"/>
        <v>0</v>
      </c>
      <c r="Q1286" s="61">
        <f t="shared" si="140"/>
        <v>42699.92861467172</v>
      </c>
      <c r="R1286" s="61">
        <f t="shared" si="146"/>
        <v>-3519.7674082471522</v>
      </c>
      <c r="S1286" s="62">
        <f t="shared" si="141"/>
        <v>12.131463151406454</v>
      </c>
      <c r="T1286" s="59"/>
      <c r="U1286" s="59"/>
      <c r="V1286" s="59"/>
    </row>
    <row r="1287" spans="7:22" x14ac:dyDescent="0.4">
      <c r="G1287" s="59"/>
      <c r="H1287" s="74">
        <v>45600</v>
      </c>
      <c r="I1287" s="75">
        <v>21117.1796875</v>
      </c>
      <c r="J1287" s="70">
        <v>110.38896942138599</v>
      </c>
      <c r="K1287" s="76">
        <f t="shared" si="142"/>
        <v>207.60010653312281</v>
      </c>
      <c r="L1287" s="59"/>
      <c r="M1287" s="74">
        <v>45600</v>
      </c>
      <c r="N1287" s="77">
        <f t="shared" si="144"/>
        <v>45010.519422710124</v>
      </c>
      <c r="O1287" s="77">
        <f t="shared" si="145"/>
        <v>0</v>
      </c>
      <c r="P1287" s="77">
        <f t="shared" si="143"/>
        <v>0</v>
      </c>
      <c r="Q1287" s="61">
        <f t="shared" si="140"/>
        <v>45010.519422710124</v>
      </c>
      <c r="R1287" s="61">
        <f t="shared" si="146"/>
        <v>-3523.8310222754553</v>
      </c>
      <c r="S1287" s="62">
        <f t="shared" si="141"/>
        <v>12.773177583766582</v>
      </c>
      <c r="T1287" s="59"/>
      <c r="U1287" s="59"/>
      <c r="V1287" s="59"/>
    </row>
    <row r="1288" spans="7:22" x14ac:dyDescent="0.4">
      <c r="G1288" s="59"/>
      <c r="H1288" s="74">
        <v>45607</v>
      </c>
      <c r="I1288" s="75">
        <v>20394.130859375</v>
      </c>
      <c r="J1288" s="70">
        <v>102.75356292724599</v>
      </c>
      <c r="K1288" s="76">
        <f t="shared" si="142"/>
        <v>207.71814797371616</v>
      </c>
      <c r="L1288" s="59"/>
      <c r="M1288" s="74">
        <v>45607</v>
      </c>
      <c r="N1288" s="77">
        <f t="shared" si="144"/>
        <v>43469.366493981077</v>
      </c>
      <c r="O1288" s="77">
        <f t="shared" si="145"/>
        <v>0</v>
      </c>
      <c r="P1288" s="77">
        <f t="shared" si="143"/>
        <v>0</v>
      </c>
      <c r="Q1288" s="61">
        <f t="shared" si="140"/>
        <v>43469.366493981077</v>
      </c>
      <c r="R1288" s="61">
        <f t="shared" si="146"/>
        <v>-3527.899327795285</v>
      </c>
      <c r="S1288" s="62">
        <f t="shared" si="141"/>
        <v>12.321600605634826</v>
      </c>
      <c r="T1288" s="59"/>
      <c r="U1288" s="59"/>
      <c r="V1288" s="59"/>
    </row>
    <row r="1289" spans="7:22" x14ac:dyDescent="0.4">
      <c r="G1289" s="59"/>
      <c r="H1289" s="74">
        <v>45614</v>
      </c>
      <c r="I1289" s="75">
        <v>20776.23046875</v>
      </c>
      <c r="J1289" s="70">
        <v>106.51637268066401</v>
      </c>
      <c r="K1289" s="76">
        <f t="shared" si="142"/>
        <v>207.83625653268399</v>
      </c>
      <c r="L1289" s="59"/>
      <c r="M1289" s="74">
        <v>45614</v>
      </c>
      <c r="N1289" s="77">
        <f t="shared" si="144"/>
        <v>44283.798257298593</v>
      </c>
      <c r="O1289" s="77">
        <f t="shared" si="145"/>
        <v>0</v>
      </c>
      <c r="P1289" s="77">
        <f t="shared" si="143"/>
        <v>0</v>
      </c>
      <c r="Q1289" s="61">
        <f t="shared" si="140"/>
        <v>44283.798257298593</v>
      </c>
      <c r="R1289" s="61">
        <f t="shared" si="146"/>
        <v>-3531.9723302230245</v>
      </c>
      <c r="S1289" s="62">
        <f t="shared" si="141"/>
        <v>12.537979949152749</v>
      </c>
      <c r="T1289" s="59"/>
      <c r="U1289" s="59"/>
      <c r="V1289" s="59"/>
    </row>
    <row r="1290" spans="7:22" x14ac:dyDescent="0.4">
      <c r="G1290" s="59"/>
      <c r="H1290" s="74">
        <v>45621</v>
      </c>
      <c r="I1290" s="75">
        <v>20930.369140625</v>
      </c>
      <c r="J1290" s="70">
        <v>108.003532409667</v>
      </c>
      <c r="K1290" s="76">
        <f t="shared" si="142"/>
        <v>207.95443224818985</v>
      </c>
      <c r="L1290" s="59"/>
      <c r="M1290" s="74">
        <v>45621</v>
      </c>
      <c r="N1290" s="77">
        <f t="shared" si="144"/>
        <v>44612.339368701229</v>
      </c>
      <c r="O1290" s="77">
        <f t="shared" si="145"/>
        <v>0</v>
      </c>
      <c r="P1290" s="77">
        <f t="shared" si="143"/>
        <v>0</v>
      </c>
      <c r="Q1290" s="61">
        <f t="shared" si="140"/>
        <v>44612.339368701229</v>
      </c>
      <c r="R1290" s="61">
        <f t="shared" si="146"/>
        <v>-3536.0500349813115</v>
      </c>
      <c r="S1290" s="62">
        <f t="shared" si="141"/>
        <v>12.616433287810366</v>
      </c>
      <c r="T1290" s="59"/>
      <c r="U1290" s="59"/>
      <c r="V1290" s="59"/>
    </row>
    <row r="1291" spans="7:22" x14ac:dyDescent="0.4">
      <c r="G1291" s="59"/>
      <c r="H1291" s="74">
        <v>45628</v>
      </c>
      <c r="I1291" s="75">
        <v>21622.25</v>
      </c>
      <c r="J1291" s="70">
        <v>115.10994720458901</v>
      </c>
      <c r="K1291" s="76">
        <f t="shared" si="142"/>
        <v>208.07267515841895</v>
      </c>
      <c r="L1291" s="59"/>
      <c r="M1291" s="74">
        <v>45628</v>
      </c>
      <c r="N1291" s="77">
        <f t="shared" si="144"/>
        <v>46087.058877648429</v>
      </c>
      <c r="O1291" s="77">
        <f t="shared" si="145"/>
        <v>0</v>
      </c>
      <c r="P1291" s="77">
        <f t="shared" si="143"/>
        <v>0</v>
      </c>
      <c r="Q1291" s="61">
        <f t="shared" si="140"/>
        <v>46087.058877648429</v>
      </c>
      <c r="R1291" s="61">
        <f t="shared" si="146"/>
        <v>-3540.1324474990429</v>
      </c>
      <c r="S1291" s="62">
        <f t="shared" si="141"/>
        <v>13.018456106128749</v>
      </c>
      <c r="T1291" s="59"/>
      <c r="U1291" s="59"/>
      <c r="V1291" s="59"/>
    </row>
    <row r="1292" spans="7:22" x14ac:dyDescent="0.4">
      <c r="G1292" s="59"/>
      <c r="H1292" s="74">
        <v>45635</v>
      </c>
      <c r="I1292" s="75">
        <v>21780.25</v>
      </c>
      <c r="J1292" s="70">
        <v>116.656982421875</v>
      </c>
      <c r="K1292" s="76">
        <f t="shared" si="142"/>
        <v>208.19098530157819</v>
      </c>
      <c r="L1292" s="59"/>
      <c r="M1292" s="74">
        <v>45635</v>
      </c>
      <c r="N1292" s="77">
        <f t="shared" si="144"/>
        <v>46423.830272978164</v>
      </c>
      <c r="O1292" s="77">
        <f t="shared" si="145"/>
        <v>0</v>
      </c>
      <c r="P1292" s="77">
        <f t="shared" si="143"/>
        <v>0</v>
      </c>
      <c r="Q1292" s="61">
        <f t="shared" si="140"/>
        <v>46423.830272978164</v>
      </c>
      <c r="R1292" s="61">
        <f t="shared" si="146"/>
        <v>-3544.2195732113842</v>
      </c>
      <c r="S1292" s="62">
        <f t="shared" si="141"/>
        <v>13.098463375087668</v>
      </c>
      <c r="T1292" s="59"/>
      <c r="U1292" s="59"/>
      <c r="V1292" s="59"/>
    </row>
    <row r="1293" spans="7:22" x14ac:dyDescent="0.4">
      <c r="G1293" s="64"/>
      <c r="H1293" s="74">
        <v>45642</v>
      </c>
      <c r="I1293" s="75">
        <v>21289.150390625</v>
      </c>
      <c r="J1293" s="70">
        <v>111.237350463867</v>
      </c>
      <c r="K1293" s="76">
        <f t="shared" si="142"/>
        <v>208.30936271589624</v>
      </c>
      <c r="L1293" s="59"/>
      <c r="M1293" s="74">
        <v>45642</v>
      </c>
      <c r="N1293" s="77">
        <f t="shared" si="144"/>
        <v>45377.068876173682</v>
      </c>
      <c r="O1293" s="77">
        <f t="shared" si="145"/>
        <v>0</v>
      </c>
      <c r="P1293" s="77">
        <f t="shared" si="143"/>
        <v>0</v>
      </c>
      <c r="Q1293" s="61">
        <f t="shared" si="140"/>
        <v>45377.068876173682</v>
      </c>
      <c r="R1293" s="61">
        <f t="shared" si="146"/>
        <v>-3548.3114175597752</v>
      </c>
      <c r="S1293" s="62">
        <f t="shared" si="141"/>
        <v>12.788355794142822</v>
      </c>
      <c r="T1293" s="59"/>
      <c r="U1293" s="59"/>
      <c r="V1293" s="59"/>
    </row>
    <row r="1294" spans="7:22" x14ac:dyDescent="0.4">
      <c r="G1294" s="64"/>
      <c r="H1294" s="74">
        <v>45649</v>
      </c>
      <c r="I1294" s="75">
        <v>21473.01953125</v>
      </c>
      <c r="J1294" s="70">
        <v>112.944091796875</v>
      </c>
      <c r="K1294" s="76">
        <f t="shared" si="142"/>
        <v>208.42780743962351</v>
      </c>
      <c r="L1294" s="59"/>
      <c r="M1294" s="74">
        <v>45649</v>
      </c>
      <c r="N1294" s="77">
        <f t="shared" si="144"/>
        <v>45768.979427100021</v>
      </c>
      <c r="O1294" s="77">
        <f t="shared" si="145"/>
        <v>0</v>
      </c>
      <c r="P1294" s="77">
        <f t="shared" si="143"/>
        <v>0</v>
      </c>
      <c r="Q1294" s="61">
        <f t="shared" si="140"/>
        <v>45768.979427100021</v>
      </c>
      <c r="R1294" s="61">
        <f t="shared" si="146"/>
        <v>-3552.4079859919389</v>
      </c>
      <c r="S1294" s="62">
        <f t="shared" si="141"/>
        <v>12.883931014562211</v>
      </c>
      <c r="T1294" s="59"/>
      <c r="U1294" s="59"/>
      <c r="V1294" s="59"/>
    </row>
    <row r="1295" spans="7:22" ht="17.5" thickBot="1" x14ac:dyDescent="0.45">
      <c r="G1295" s="81" t="s">
        <v>46</v>
      </c>
      <c r="H1295" s="82">
        <v>45656</v>
      </c>
      <c r="I1295" s="83">
        <v>21326.16015625</v>
      </c>
      <c r="J1295" s="84">
        <v>111.128494262695</v>
      </c>
      <c r="K1295" s="85">
        <f t="shared" si="142"/>
        <v>208.5463195110321</v>
      </c>
      <c r="L1295" s="86"/>
      <c r="M1295" s="82">
        <v>45656</v>
      </c>
      <c r="N1295" s="77">
        <f t="shared" si="144"/>
        <v>45455.953878770881</v>
      </c>
      <c r="O1295" s="77">
        <f t="shared" si="145"/>
        <v>0</v>
      </c>
      <c r="P1295" s="77">
        <f t="shared" si="143"/>
        <v>0</v>
      </c>
      <c r="Q1295" s="87">
        <f t="shared" si="140"/>
        <v>45455.953878770881</v>
      </c>
      <c r="R1295" s="61">
        <f t="shared" si="146"/>
        <v>-3556.5092839618869</v>
      </c>
      <c r="S1295" s="88">
        <f t="shared" si="141"/>
        <v>12.781058686885746</v>
      </c>
      <c r="T1295" s="86"/>
      <c r="U1295" s="86"/>
      <c r="V1295" s="86"/>
    </row>
    <row r="1296" spans="7:22" ht="17.5" thickTop="1" x14ac:dyDescent="0.4">
      <c r="G1296" s="64"/>
      <c r="H1296" s="74">
        <v>45663</v>
      </c>
      <c r="I1296" s="75">
        <v>20847.580078125</v>
      </c>
      <c r="J1296" s="70">
        <v>106.08538055419901</v>
      </c>
      <c r="K1296" s="76">
        <f t="shared" si="142"/>
        <v>208.66489896841591</v>
      </c>
      <c r="L1296" s="59"/>
      <c r="M1296" s="74">
        <v>45663</v>
      </c>
      <c r="N1296" s="77">
        <f t="shared" si="144"/>
        <v>44435.877418725489</v>
      </c>
      <c r="O1296" s="77">
        <f t="shared" si="145"/>
        <v>0</v>
      </c>
      <c r="P1296" s="77">
        <f t="shared" si="143"/>
        <v>0</v>
      </c>
      <c r="Q1296" s="61">
        <f t="shared" si="140"/>
        <v>44435.877418725489</v>
      </c>
      <c r="R1296" s="61">
        <f t="shared" si="146"/>
        <v>-3560.6153169299273</v>
      </c>
      <c r="S1296" s="62">
        <f t="shared" si="141"/>
        <v>12.479831002086312</v>
      </c>
      <c r="T1296" s="59"/>
      <c r="U1296" s="59"/>
      <c r="V1296" s="59"/>
    </row>
    <row r="1297" spans="7:22" x14ac:dyDescent="0.4">
      <c r="G1297" s="64"/>
      <c r="H1297" s="74">
        <v>45670</v>
      </c>
      <c r="I1297" s="75">
        <v>21441.16015625</v>
      </c>
      <c r="J1297" s="70">
        <v>112.03726196289</v>
      </c>
      <c r="K1297" s="76">
        <f t="shared" si="142"/>
        <v>208.78354585009063</v>
      </c>
      <c r="L1297" s="59"/>
      <c r="M1297" s="74">
        <v>45670</v>
      </c>
      <c r="N1297" s="77">
        <f t="shared" si="144"/>
        <v>45701.072299422274</v>
      </c>
      <c r="O1297" s="77">
        <f t="shared" si="145"/>
        <v>0</v>
      </c>
      <c r="P1297" s="77">
        <f t="shared" si="143"/>
        <v>0</v>
      </c>
      <c r="Q1297" s="61">
        <f t="shared" si="140"/>
        <v>45701.072299422274</v>
      </c>
      <c r="R1297" s="61">
        <f t="shared" si="146"/>
        <v>-3564.7260903626729</v>
      </c>
      <c r="S1297" s="62">
        <f t="shared" si="141"/>
        <v>12.820360145756016</v>
      </c>
      <c r="T1297" s="59"/>
      <c r="U1297" s="59"/>
      <c r="V1297" s="59"/>
    </row>
    <row r="1298" spans="7:22" x14ac:dyDescent="0.4">
      <c r="G1298" s="64"/>
      <c r="H1298" s="74">
        <v>45677</v>
      </c>
      <c r="I1298" s="75">
        <v>21774.009765625</v>
      </c>
      <c r="J1298" s="70">
        <v>115.332763671875</v>
      </c>
      <c r="K1298" s="76">
        <f t="shared" si="142"/>
        <v>208.9022601943937</v>
      </c>
      <c r="L1298" s="59"/>
      <c r="M1298" s="74">
        <v>45677</v>
      </c>
      <c r="N1298" s="77">
        <f t="shared" si="144"/>
        <v>46410.529434765165</v>
      </c>
      <c r="O1298" s="77">
        <f t="shared" si="145"/>
        <v>0</v>
      </c>
      <c r="P1298" s="77">
        <f t="shared" si="143"/>
        <v>0</v>
      </c>
      <c r="Q1298" s="61">
        <f t="shared" si="140"/>
        <v>46410.529434765165</v>
      </c>
      <c r="R1298" s="61">
        <f t="shared" si="146"/>
        <v>-3568.8416097330478</v>
      </c>
      <c r="S1298" s="62">
        <f t="shared" si="141"/>
        <v>13.004367946224633</v>
      </c>
      <c r="T1298" s="59"/>
      <c r="U1298" s="59"/>
      <c r="V1298" s="59"/>
    </row>
    <row r="1299" spans="7:22" x14ac:dyDescent="0.4">
      <c r="G1299" s="64"/>
      <c r="H1299" s="74">
        <v>45684</v>
      </c>
      <c r="I1299" s="75">
        <v>21478.05078125</v>
      </c>
      <c r="J1299" s="70">
        <v>111.85750579833901</v>
      </c>
      <c r="K1299" s="76">
        <f t="shared" si="142"/>
        <v>209.0210420396844</v>
      </c>
      <c r="L1299" s="59"/>
      <c r="M1299" s="74">
        <v>45684</v>
      </c>
      <c r="N1299" s="77">
        <f t="shared" si="144"/>
        <v>45779.703358003513</v>
      </c>
      <c r="O1299" s="77">
        <f t="shared" si="145"/>
        <v>0</v>
      </c>
      <c r="P1299" s="77">
        <f t="shared" si="143"/>
        <v>0</v>
      </c>
      <c r="Q1299" s="61">
        <f t="shared" si="140"/>
        <v>45779.703358003513</v>
      </c>
      <c r="R1299" s="61">
        <f t="shared" si="146"/>
        <v>-3572.961880520294</v>
      </c>
      <c r="S1299" s="62">
        <f t="shared" si="141"/>
        <v>12.812816058182261</v>
      </c>
      <c r="T1299" s="59"/>
      <c r="U1299" s="59"/>
      <c r="V1299" s="59"/>
    </row>
    <row r="1300" spans="7:22" x14ac:dyDescent="0.4">
      <c r="G1300" s="64"/>
      <c r="H1300" s="74">
        <v>45691</v>
      </c>
      <c r="I1300" s="75">
        <v>21491.310546875</v>
      </c>
      <c r="J1300" s="70">
        <v>111.997314453125</v>
      </c>
      <c r="K1300" s="76">
        <f t="shared" si="142"/>
        <v>209.1398914243438</v>
      </c>
      <c r="L1300" s="59"/>
      <c r="M1300" s="74">
        <v>45691</v>
      </c>
      <c r="N1300" s="77">
        <f t="shared" si="144"/>
        <v>45807.966078074882</v>
      </c>
      <c r="O1300" s="77">
        <f t="shared" si="145"/>
        <v>0</v>
      </c>
      <c r="P1300" s="77">
        <f t="shared" si="143"/>
        <v>0</v>
      </c>
      <c r="Q1300" s="61">
        <f t="shared" si="140"/>
        <v>45807.966078074882</v>
      </c>
      <c r="R1300" s="61">
        <f t="shared" si="146"/>
        <v>-3577.0869082099803</v>
      </c>
      <c r="S1300" s="62">
        <f t="shared" si="141"/>
        <v>12.805941609340929</v>
      </c>
      <c r="T1300" s="59"/>
      <c r="U1300" s="59"/>
      <c r="V1300" s="59"/>
    </row>
    <row r="1301" spans="7:22" x14ac:dyDescent="0.4">
      <c r="G1301" s="64"/>
      <c r="H1301" s="74">
        <v>45698</v>
      </c>
      <c r="I1301" s="75">
        <v>22114.689453125</v>
      </c>
      <c r="J1301" s="70">
        <v>118.378616333007</v>
      </c>
      <c r="K1301" s="76">
        <f t="shared" si="142"/>
        <v>209.25880838677477</v>
      </c>
      <c r="L1301" s="59"/>
      <c r="M1301" s="74">
        <v>45698</v>
      </c>
      <c r="N1301" s="77">
        <f t="shared" si="144"/>
        <v>47136.676103878293</v>
      </c>
      <c r="O1301" s="77">
        <f t="shared" si="145"/>
        <v>0</v>
      </c>
      <c r="P1301" s="77">
        <f t="shared" si="143"/>
        <v>0</v>
      </c>
      <c r="Q1301" s="61">
        <f t="shared" si="140"/>
        <v>47136.676103878293</v>
      </c>
      <c r="R1301" s="61">
        <f t="shared" si="146"/>
        <v>-3581.2166982940075</v>
      </c>
      <c r="S1301" s="62">
        <f t="shared" si="141"/>
        <v>13.162196000686833</v>
      </c>
      <c r="T1301" s="59"/>
      <c r="U1301" s="59"/>
      <c r="V1301" s="59"/>
    </row>
    <row r="1302" spans="7:22" x14ac:dyDescent="0.4">
      <c r="G1302" s="64"/>
      <c r="H1302" s="74">
        <v>45705</v>
      </c>
      <c r="I1302" s="75">
        <v>21614.080078125</v>
      </c>
      <c r="J1302" s="70">
        <v>112.985961914062</v>
      </c>
      <c r="K1302" s="76">
        <f t="shared" si="142"/>
        <v>209.37779296540205</v>
      </c>
      <c r="L1302" s="59"/>
      <c r="M1302" s="74">
        <v>45705</v>
      </c>
      <c r="N1302" s="77">
        <f t="shared" si="144"/>
        <v>46069.644978980199</v>
      </c>
      <c r="O1302" s="77">
        <f t="shared" si="145"/>
        <v>0</v>
      </c>
      <c r="P1302" s="77">
        <f t="shared" si="143"/>
        <v>0</v>
      </c>
      <c r="Q1302" s="61">
        <f t="shared" si="140"/>
        <v>46069.644978980199</v>
      </c>
      <c r="R1302" s="61">
        <f t="shared" si="146"/>
        <v>-3585.3512562706178</v>
      </c>
      <c r="S1302" s="62">
        <f t="shared" si="141"/>
        <v>12.849409077675853</v>
      </c>
      <c r="T1302" s="59"/>
      <c r="U1302" s="59"/>
      <c r="V1302" s="59"/>
    </row>
    <row r="1303" spans="7:22" x14ac:dyDescent="0.4">
      <c r="G1303" s="64"/>
      <c r="H1303" s="74">
        <v>45712</v>
      </c>
      <c r="I1303" s="75">
        <v>20884.41015625</v>
      </c>
      <c r="J1303" s="70">
        <v>105.14665222167901</v>
      </c>
      <c r="K1303" s="76">
        <f t="shared" si="142"/>
        <v>209.49684519867219</v>
      </c>
      <c r="L1303" s="59"/>
      <c r="M1303" s="74">
        <v>45712</v>
      </c>
      <c r="N1303" s="77">
        <f t="shared" si="144"/>
        <v>44514.379423790415</v>
      </c>
      <c r="O1303" s="77">
        <f t="shared" si="145"/>
        <v>0</v>
      </c>
      <c r="P1303" s="77">
        <f t="shared" si="143"/>
        <v>0</v>
      </c>
      <c r="Q1303" s="61">
        <f t="shared" si="140"/>
        <v>44514.379423790415</v>
      </c>
      <c r="R1303" s="61">
        <f t="shared" si="146"/>
        <v>-3589.4905876444004</v>
      </c>
      <c r="S1303" s="62">
        <f t="shared" si="141"/>
        <v>12.401308301800823</v>
      </c>
      <c r="T1303" s="59"/>
      <c r="U1303" s="59"/>
      <c r="V1303" s="59"/>
    </row>
    <row r="1304" spans="7:22" x14ac:dyDescent="0.4">
      <c r="G1304" s="64"/>
      <c r="H1304" s="74">
        <v>45719</v>
      </c>
      <c r="I1304" s="75">
        <v>20201.369140625</v>
      </c>
      <c r="J1304" s="70">
        <v>98.226089477539006</v>
      </c>
      <c r="K1304" s="76">
        <f t="shared" si="142"/>
        <v>209.61596512505366</v>
      </c>
      <c r="L1304" s="59"/>
      <c r="M1304" s="74">
        <v>45719</v>
      </c>
      <c r="N1304" s="77">
        <f t="shared" si="144"/>
        <v>43058.501728224124</v>
      </c>
      <c r="O1304" s="77">
        <f t="shared" si="145"/>
        <v>0</v>
      </c>
      <c r="P1304" s="77">
        <f t="shared" si="143"/>
        <v>0</v>
      </c>
      <c r="Q1304" s="61">
        <f t="shared" si="140"/>
        <v>43058.501728224124</v>
      </c>
      <c r="R1304" s="61">
        <f t="shared" si="146"/>
        <v>-3593.6346979263003</v>
      </c>
      <c r="S1304" s="62">
        <f t="shared" si="141"/>
        <v>11.981880560389442</v>
      </c>
      <c r="T1304" s="59"/>
      <c r="U1304" s="59"/>
      <c r="V1304" s="59"/>
    </row>
    <row r="1305" spans="7:22" x14ac:dyDescent="0.4">
      <c r="G1305" s="64"/>
      <c r="H1305" s="74">
        <v>45726</v>
      </c>
      <c r="I1305" s="75">
        <v>19704.640625</v>
      </c>
      <c r="J1305" s="70">
        <v>93.063125610351506</v>
      </c>
      <c r="K1305" s="76">
        <f t="shared" si="142"/>
        <v>209.73515278303677</v>
      </c>
      <c r="L1305" s="59"/>
      <c r="M1305" s="74">
        <v>45726</v>
      </c>
      <c r="N1305" s="77">
        <f t="shared" si="144"/>
        <v>41999.742517419683</v>
      </c>
      <c r="O1305" s="77">
        <f t="shared" si="145"/>
        <v>0</v>
      </c>
      <c r="P1305" s="77">
        <f t="shared" si="143"/>
        <v>0</v>
      </c>
      <c r="Q1305" s="61">
        <f t="shared" si="140"/>
        <v>41999.742517419683</v>
      </c>
      <c r="R1305" s="61">
        <f t="shared" si="146"/>
        <v>-3597.7835926336247</v>
      </c>
      <c r="S1305" s="62">
        <f t="shared" si="141"/>
        <v>11.673782326266968</v>
      </c>
      <c r="T1305" s="59"/>
      <c r="U1305" s="59"/>
      <c r="V1305" s="59"/>
    </row>
    <row r="1306" spans="7:22" x14ac:dyDescent="0.4">
      <c r="G1306" s="64"/>
      <c r="H1306" s="74">
        <v>45733</v>
      </c>
      <c r="I1306" s="75">
        <v>19753.970703125</v>
      </c>
      <c r="J1306" s="70">
        <v>93.432624816894503</v>
      </c>
      <c r="K1306" s="76">
        <f t="shared" si="142"/>
        <v>209.85440821113369</v>
      </c>
      <c r="L1306" s="59"/>
      <c r="M1306" s="74">
        <v>45733</v>
      </c>
      <c r="N1306" s="77">
        <f t="shared" si="144"/>
        <v>42104.887829077161</v>
      </c>
      <c r="O1306" s="77">
        <f t="shared" si="145"/>
        <v>0</v>
      </c>
      <c r="P1306" s="77">
        <f t="shared" si="143"/>
        <v>0</v>
      </c>
      <c r="Q1306" s="61">
        <f t="shared" si="140"/>
        <v>42104.887829077161</v>
      </c>
      <c r="R1306" s="61">
        <f t="shared" si="146"/>
        <v>-3601.9372772900506</v>
      </c>
      <c r="S1306" s="62">
        <f t="shared" si="141"/>
        <v>11.689511667664338</v>
      </c>
      <c r="T1306" s="59"/>
      <c r="U1306" s="59"/>
      <c r="V1306" s="59"/>
    </row>
    <row r="1307" spans="7:22" x14ac:dyDescent="0.4">
      <c r="G1307" s="64"/>
      <c r="H1307" s="74">
        <v>45740</v>
      </c>
      <c r="I1307" s="75">
        <v>19281.400390625</v>
      </c>
      <c r="J1307" s="70">
        <v>88.818916320800696</v>
      </c>
      <c r="K1307" s="76">
        <f t="shared" si="142"/>
        <v>209.97373144787852</v>
      </c>
      <c r="L1307" s="59"/>
      <c r="M1307" s="74">
        <v>45740</v>
      </c>
      <c r="N1307" s="77">
        <f t="shared" si="144"/>
        <v>41097.620971279466</v>
      </c>
      <c r="O1307" s="77">
        <f t="shared" si="145"/>
        <v>0</v>
      </c>
      <c r="P1307" s="77">
        <f t="shared" si="143"/>
        <v>0</v>
      </c>
      <c r="Q1307" s="61">
        <f t="shared" si="140"/>
        <v>41097.620971279466</v>
      </c>
      <c r="R1307" s="61">
        <f t="shared" si="146"/>
        <v>-3606.0957574256322</v>
      </c>
      <c r="S1307" s="62">
        <f t="shared" si="141"/>
        <v>11.396708167455538</v>
      </c>
      <c r="T1307" s="59"/>
      <c r="U1307" s="59"/>
      <c r="V1307" s="59"/>
    </row>
    <row r="1308" spans="7:22" ht="17.5" customHeight="1" thickBot="1" x14ac:dyDescent="0.45">
      <c r="G1308" s="65" t="s">
        <v>45</v>
      </c>
      <c r="H1308" s="79">
        <v>45747</v>
      </c>
      <c r="I1308" s="80">
        <v>17397.69921875</v>
      </c>
      <c r="J1308" s="70">
        <v>71.731132507324205</v>
      </c>
      <c r="K1308" s="76">
        <f t="shared" si="142"/>
        <v>210.09312253182728</v>
      </c>
      <c r="L1308" s="59"/>
      <c r="M1308" s="79">
        <v>45747</v>
      </c>
      <c r="N1308" s="77">
        <f t="shared" si="144"/>
        <v>37082.578743199672</v>
      </c>
      <c r="O1308" s="77">
        <f t="shared" si="145"/>
        <v>0</v>
      </c>
      <c r="P1308" s="77">
        <f t="shared" si="143"/>
        <v>0</v>
      </c>
      <c r="Q1308" s="61">
        <f t="shared" si="140"/>
        <v>37082.578743199672</v>
      </c>
      <c r="R1308" s="61">
        <f t="shared" si="146"/>
        <v>-3610.2590385768081</v>
      </c>
      <c r="S1308" s="62">
        <f t="shared" si="141"/>
        <v>10.271445441160896</v>
      </c>
      <c r="T1308" s="59"/>
      <c r="U1308" s="59"/>
      <c r="V1308" s="59"/>
    </row>
    <row r="1309" spans="7:22" ht="17.5" customHeight="1" thickBot="1" x14ac:dyDescent="0.45">
      <c r="G1309" s="66" t="s">
        <v>47</v>
      </c>
      <c r="H1309" s="90">
        <v>45754</v>
      </c>
      <c r="I1309" s="91">
        <v>18690.05078125</v>
      </c>
      <c r="J1309" s="70">
        <v>81.320594787597599</v>
      </c>
      <c r="K1309" s="76">
        <f t="shared" si="142"/>
        <v>210.21258150155788</v>
      </c>
      <c r="L1309" s="59"/>
      <c r="M1309" s="90">
        <v>45754</v>
      </c>
      <c r="N1309" s="77">
        <f t="shared" si="144"/>
        <v>39837.180255602798</v>
      </c>
      <c r="O1309" s="77">
        <f t="shared" si="145"/>
        <v>0</v>
      </c>
      <c r="P1309" s="77">
        <f t="shared" si="143"/>
        <v>0</v>
      </c>
      <c r="Q1309" s="61">
        <f t="shared" si="140"/>
        <v>39837.180255602798</v>
      </c>
      <c r="R1309" s="61">
        <f t="shared" si="146"/>
        <v>-3614.427126286409</v>
      </c>
      <c r="S1309" s="62">
        <f t="shared" si="141"/>
        <v>11.021713500842646</v>
      </c>
      <c r="T1309" s="59"/>
      <c r="U1309" s="59"/>
      <c r="V1309" s="59"/>
    </row>
    <row r="1310" spans="7:22" x14ac:dyDescent="0.4">
      <c r="G1310" s="64"/>
      <c r="H1310" s="74">
        <v>45761</v>
      </c>
      <c r="I1310" s="75">
        <v>18258.08984375</v>
      </c>
      <c r="J1310" s="70">
        <v>77.554733276367102</v>
      </c>
      <c r="K1310" s="76">
        <f t="shared" si="142"/>
        <v>210.33210839567019</v>
      </c>
      <c r="L1310" s="59"/>
      <c r="M1310" s="74">
        <v>45761</v>
      </c>
      <c r="N1310" s="77">
        <f t="shared" si="144"/>
        <v>38916.470840097631</v>
      </c>
      <c r="O1310" s="77">
        <f t="shared" si="145"/>
        <v>0</v>
      </c>
      <c r="P1310" s="77">
        <f t="shared" si="143"/>
        <v>0</v>
      </c>
      <c r="Q1310" s="61">
        <f t="shared" si="140"/>
        <v>38916.470840097631</v>
      </c>
      <c r="R1310" s="61">
        <f t="shared" si="146"/>
        <v>-3618.6000261036647</v>
      </c>
      <c r="S1310" s="62">
        <f t="shared" si="141"/>
        <v>10.754565456078058</v>
      </c>
      <c r="T1310" s="59"/>
      <c r="U1310" s="59"/>
      <c r="V1310" s="59"/>
    </row>
    <row r="1311" spans="7:22" x14ac:dyDescent="0.4">
      <c r="G1311" s="64"/>
      <c r="H1311" s="74">
        <v>45768</v>
      </c>
      <c r="I1311" s="75">
        <v>19432.560546875</v>
      </c>
      <c r="J1311" s="70">
        <v>87.463836669921804</v>
      </c>
      <c r="K1311" s="76">
        <f t="shared" si="142"/>
        <v>210.45170325278602</v>
      </c>
      <c r="L1311" s="59"/>
      <c r="M1311" s="74">
        <v>45768</v>
      </c>
      <c r="N1311" s="77">
        <f t="shared" si="144"/>
        <v>41419.813482283113</v>
      </c>
      <c r="O1311" s="77">
        <f t="shared" si="145"/>
        <v>0</v>
      </c>
      <c r="P1311" s="77">
        <f t="shared" si="143"/>
        <v>0</v>
      </c>
      <c r="Q1311" s="61">
        <f t="shared" si="140"/>
        <v>41419.813482283113</v>
      </c>
      <c r="R1311" s="61">
        <f t="shared" si="146"/>
        <v>-3622.7777435842113</v>
      </c>
      <c r="S1311" s="62">
        <f t="shared" si="141"/>
        <v>11.433164387640362</v>
      </c>
      <c r="T1311" s="59"/>
      <c r="U1311" s="59"/>
      <c r="V1311" s="59"/>
    </row>
    <row r="1312" spans="7:22" x14ac:dyDescent="0.4">
      <c r="G1312" s="64"/>
      <c r="H1312" s="74">
        <v>45775</v>
      </c>
      <c r="I1312" s="75">
        <v>20102.609375</v>
      </c>
      <c r="J1312" s="70">
        <v>93.437271118164006</v>
      </c>
      <c r="K1312" s="76">
        <f t="shared" si="142"/>
        <v>210.57136611154914</v>
      </c>
      <c r="L1312" s="59"/>
      <c r="M1312" s="74">
        <v>45775</v>
      </c>
      <c r="N1312" s="77">
        <f t="shared" si="144"/>
        <v>42847.998791059777</v>
      </c>
      <c r="O1312" s="77">
        <f t="shared" si="145"/>
        <v>0</v>
      </c>
      <c r="P1312" s="77">
        <f t="shared" si="143"/>
        <v>0</v>
      </c>
      <c r="Q1312" s="61">
        <f t="shared" si="140"/>
        <v>42847.998791059777</v>
      </c>
      <c r="R1312" s="61">
        <f t="shared" si="146"/>
        <v>-3626.9602842900995</v>
      </c>
      <c r="S1312" s="62">
        <f t="shared" si="141"/>
        <v>11.813749099115476</v>
      </c>
      <c r="T1312" s="59"/>
      <c r="U1312" s="59"/>
      <c r="V1312" s="59"/>
    </row>
    <row r="1313" spans="1:22" x14ac:dyDescent="0.4">
      <c r="G1313" s="64"/>
      <c r="H1313" s="74">
        <v>45782</v>
      </c>
      <c r="I1313" s="75">
        <v>20061.44921875</v>
      </c>
      <c r="J1313" s="70">
        <v>92.977783203125</v>
      </c>
      <c r="K1313" s="76">
        <f t="shared" si="142"/>
        <v>210.69109701062527</v>
      </c>
      <c r="L1313" s="59"/>
      <c r="M1313" s="74">
        <v>45782</v>
      </c>
      <c r="N1313" s="77">
        <f t="shared" si="144"/>
        <v>42760.267378070515</v>
      </c>
      <c r="O1313" s="77">
        <f t="shared" si="145"/>
        <v>0</v>
      </c>
      <c r="P1313" s="77">
        <f t="shared" si="143"/>
        <v>0</v>
      </c>
      <c r="Q1313" s="61">
        <f t="shared" si="140"/>
        <v>42760.267378070515</v>
      </c>
      <c r="R1313" s="61">
        <f t="shared" si="146"/>
        <v>-3631.1476537898016</v>
      </c>
      <c r="S1313" s="62">
        <f t="shared" si="141"/>
        <v>11.775964916613056</v>
      </c>
      <c r="T1313" s="59"/>
      <c r="U1313" s="59"/>
      <c r="V1313" s="59"/>
    </row>
    <row r="1314" spans="1:22" x14ac:dyDescent="0.4">
      <c r="G1314" s="64"/>
      <c r="H1314" s="74">
        <v>45789</v>
      </c>
      <c r="I1314" s="75">
        <v>21427.939453125</v>
      </c>
      <c r="J1314" s="70">
        <v>105.943519592285</v>
      </c>
      <c r="K1314" s="76">
        <f t="shared" si="142"/>
        <v>210.81089598870219</v>
      </c>
      <c r="L1314" s="59"/>
      <c r="M1314" s="74">
        <v>45789</v>
      </c>
      <c r="N1314" s="77">
        <f t="shared" si="144"/>
        <v>45672.892839684006</v>
      </c>
      <c r="O1314" s="77">
        <f t="shared" si="145"/>
        <v>0</v>
      </c>
      <c r="P1314" s="77">
        <f t="shared" si="143"/>
        <v>0</v>
      </c>
      <c r="Q1314" s="61">
        <f t="shared" si="140"/>
        <v>45672.892839684006</v>
      </c>
      <c r="R1314" s="61">
        <f t="shared" si="146"/>
        <v>-3635.3398576582181</v>
      </c>
      <c r="S1314" s="62">
        <f t="shared" si="141"/>
        <v>12.563582671223806</v>
      </c>
      <c r="T1314" s="59"/>
      <c r="U1314" s="59"/>
      <c r="V1314" s="59"/>
    </row>
    <row r="1315" spans="1:22" x14ac:dyDescent="0.4">
      <c r="G1315" s="64"/>
      <c r="H1315" s="74">
        <v>45796</v>
      </c>
      <c r="I1315" s="75">
        <v>20915.66015625</v>
      </c>
      <c r="J1315" s="70">
        <v>100.829147338867</v>
      </c>
      <c r="K1315" s="76">
        <f t="shared" si="142"/>
        <v>210.93076308448957</v>
      </c>
      <c r="L1315" s="59"/>
      <c r="M1315" s="74">
        <v>45796</v>
      </c>
      <c r="N1315" s="77">
        <f t="shared" si="144"/>
        <v>44580.987690271781</v>
      </c>
      <c r="O1315" s="77">
        <f t="shared" si="145"/>
        <v>0</v>
      </c>
      <c r="P1315" s="77">
        <f t="shared" si="143"/>
        <v>0</v>
      </c>
      <c r="Q1315" s="61">
        <f t="shared" si="140"/>
        <v>44580.987690271781</v>
      </c>
      <c r="R1315" s="61">
        <f t="shared" si="146"/>
        <v>-3639.5369014766861</v>
      </c>
      <c r="S1315" s="62">
        <f t="shared" si="141"/>
        <v>12.249082478648239</v>
      </c>
      <c r="T1315" s="59"/>
      <c r="U1315" s="59"/>
      <c r="V1315" s="59"/>
    </row>
    <row r="1316" spans="1:22" x14ac:dyDescent="0.4">
      <c r="G1316" s="64"/>
      <c r="H1316" s="74">
        <v>45803</v>
      </c>
      <c r="I1316" s="75">
        <v>21340.990234375</v>
      </c>
      <c r="J1316" s="70">
        <v>104.614990234375</v>
      </c>
      <c r="K1316" s="76">
        <f t="shared" si="142"/>
        <v>211.05069833671919</v>
      </c>
      <c r="L1316" s="59"/>
      <c r="M1316" s="74">
        <v>45803</v>
      </c>
      <c r="N1316" s="77">
        <f t="shared" si="144"/>
        <v>45487.563664232934</v>
      </c>
      <c r="O1316" s="77">
        <f t="shared" si="145"/>
        <v>0</v>
      </c>
      <c r="P1316" s="77">
        <f t="shared" si="143"/>
        <v>0</v>
      </c>
      <c r="Q1316" s="61">
        <f t="shared" si="140"/>
        <v>45487.563664232934</v>
      </c>
      <c r="R1316" s="61">
        <f t="shared" si="146"/>
        <v>-3643.7387908329865</v>
      </c>
      <c r="S1316" s="62">
        <f t="shared" si="141"/>
        <v>12.483760849891803</v>
      </c>
      <c r="T1316" s="59"/>
      <c r="U1316" s="59"/>
      <c r="V1316" s="59"/>
    </row>
    <row r="1317" spans="1:22" x14ac:dyDescent="0.4">
      <c r="G1317" s="64"/>
      <c r="H1317" s="74">
        <v>45810</v>
      </c>
      <c r="I1317" s="75">
        <v>21761.7890625</v>
      </c>
      <c r="J1317" s="70">
        <v>108.830345153808</v>
      </c>
      <c r="K1317" s="76">
        <f t="shared" si="142"/>
        <v>211.1707017841448</v>
      </c>
      <c r="L1317" s="59"/>
      <c r="M1317" s="74">
        <v>45810</v>
      </c>
      <c r="N1317" s="77">
        <f t="shared" si="144"/>
        <v>46384.4814395543</v>
      </c>
      <c r="O1317" s="77">
        <f t="shared" si="145"/>
        <v>0</v>
      </c>
      <c r="P1317" s="77">
        <f t="shared" si="143"/>
        <v>0</v>
      </c>
      <c r="Q1317" s="61">
        <f t="shared" si="140"/>
        <v>46384.4814395543</v>
      </c>
      <c r="R1317" s="61">
        <f t="shared" si="146"/>
        <v>-3647.9455313213516</v>
      </c>
      <c r="S1317" s="62">
        <f t="shared" si="141"/>
        <v>12.715234106785855</v>
      </c>
      <c r="T1317" s="59"/>
      <c r="U1317" s="59"/>
      <c r="V1317" s="59"/>
    </row>
    <row r="1318" spans="1:22" x14ac:dyDescent="0.4">
      <c r="G1318" s="64"/>
      <c r="H1318" s="74">
        <v>45817</v>
      </c>
      <c r="I1318" s="75">
        <v>21631.0390625</v>
      </c>
      <c r="J1318" s="70">
        <v>107.491821289062</v>
      </c>
      <c r="K1318" s="76">
        <f t="shared" si="142"/>
        <v>211.29077346554217</v>
      </c>
      <c r="L1318" s="59"/>
      <c r="M1318" s="74">
        <v>45817</v>
      </c>
      <c r="N1318" s="77">
        <f t="shared" si="144"/>
        <v>46105.792452596303</v>
      </c>
      <c r="O1318" s="77">
        <f t="shared" si="145"/>
        <v>0</v>
      </c>
      <c r="P1318" s="77">
        <f t="shared" si="143"/>
        <v>0</v>
      </c>
      <c r="Q1318" s="61">
        <f t="shared" si="140"/>
        <v>46105.792452596303</v>
      </c>
      <c r="R1318" s="61">
        <f t="shared" si="146"/>
        <v>-3652.1571285424716</v>
      </c>
      <c r="S1318" s="62">
        <f t="shared" si="141"/>
        <v>12.62426309434187</v>
      </c>
      <c r="T1318" s="59"/>
      <c r="U1318" s="59"/>
      <c r="V1318" s="59"/>
    </row>
    <row r="1319" spans="1:22" ht="17.5" customHeight="1" x14ac:dyDescent="0.4">
      <c r="A1319" s="4"/>
      <c r="G1319" s="64"/>
      <c r="H1319" s="74">
        <v>45824</v>
      </c>
      <c r="I1319" s="75">
        <v>21626.390625</v>
      </c>
      <c r="J1319" s="70">
        <v>107.23210144042901</v>
      </c>
      <c r="K1319" s="76">
        <f t="shared" si="142"/>
        <v>211.41091341970917</v>
      </c>
      <c r="L1319" s="76"/>
      <c r="M1319" s="74">
        <v>45824</v>
      </c>
      <c r="N1319" s="77">
        <f t="shared" si="144"/>
        <v>46095.884472957201</v>
      </c>
      <c r="O1319" s="77">
        <f t="shared" si="145"/>
        <v>0</v>
      </c>
      <c r="P1319" s="77">
        <f t="shared" si="143"/>
        <v>0</v>
      </c>
      <c r="Q1319" s="61">
        <f t="shared" si="140"/>
        <v>46095.884472957201</v>
      </c>
      <c r="R1319" s="61">
        <f t="shared" si="146"/>
        <v>-3656.3735881035036</v>
      </c>
      <c r="S1319" s="62">
        <f t="shared" si="141"/>
        <v>12.606995254242147</v>
      </c>
      <c r="T1319" s="59"/>
      <c r="U1319" s="59"/>
      <c r="V1319" s="59"/>
    </row>
    <row r="1320" spans="1:22" ht="17.5" customHeight="1" thickBot="1" x14ac:dyDescent="0.45">
      <c r="G1320" s="67" t="s">
        <v>48</v>
      </c>
      <c r="H1320" s="94">
        <v>45831</v>
      </c>
      <c r="I1320" s="95">
        <v>22534.19921875</v>
      </c>
      <c r="J1320" s="70">
        <v>116.10235595703099</v>
      </c>
      <c r="K1320" s="76">
        <f t="shared" si="142"/>
        <v>211.53112168546571</v>
      </c>
      <c r="L1320" s="59"/>
      <c r="M1320" s="94">
        <v>45831</v>
      </c>
      <c r="N1320" s="77">
        <f t="shared" si="144"/>
        <v>48030.8462882073</v>
      </c>
      <c r="O1320" s="77">
        <f t="shared" si="145"/>
        <v>0</v>
      </c>
      <c r="P1320" s="77">
        <f t="shared" si="143"/>
        <v>0</v>
      </c>
      <c r="Q1320" s="61">
        <f t="shared" si="140"/>
        <v>48030.8462882073</v>
      </c>
      <c r="R1320" s="61">
        <f t="shared" si="146"/>
        <v>-3660.5949156180777</v>
      </c>
      <c r="S1320" s="62">
        <f t="shared" si="141"/>
        <v>13.121049281711487</v>
      </c>
      <c r="T1320" s="59"/>
      <c r="U1320" s="59"/>
      <c r="V1320" s="59"/>
    </row>
    <row r="1321" spans="1:22" x14ac:dyDescent="0.4">
      <c r="G1321" s="64"/>
      <c r="H1321" s="74">
        <v>45838</v>
      </c>
      <c r="I1321" s="75">
        <v>22866.970703125</v>
      </c>
      <c r="J1321" s="70">
        <v>119.48999786376901</v>
      </c>
      <c r="K1321" s="76">
        <f t="shared" si="142"/>
        <v>211.65139830165373</v>
      </c>
      <c r="L1321" s="59"/>
      <c r="M1321" s="74">
        <v>45838</v>
      </c>
      <c r="N1321" s="77">
        <f t="shared" si="144"/>
        <v>48740.136902883991</v>
      </c>
      <c r="O1321" s="77">
        <f t="shared" si="145"/>
        <v>0</v>
      </c>
      <c r="P1321" s="77">
        <f t="shared" si="143"/>
        <v>0</v>
      </c>
      <c r="Q1321" s="61">
        <f t="shared" si="140"/>
        <v>48740.136902883991</v>
      </c>
      <c r="R1321" s="61">
        <f t="shared" si="146"/>
        <v>-3664.821116706305</v>
      </c>
      <c r="S1321" s="62">
        <f t="shared" si="141"/>
        <v>13.299458650437037</v>
      </c>
      <c r="T1321" s="59"/>
      <c r="U1321" s="59"/>
      <c r="V1321" s="59"/>
    </row>
    <row r="1322" spans="1:22" x14ac:dyDescent="0.4">
      <c r="G1322" s="64"/>
      <c r="H1322" s="74">
        <v>45845</v>
      </c>
      <c r="I1322" s="75">
        <v>22780.599609375</v>
      </c>
      <c r="J1322" s="70">
        <v>118.5</v>
      </c>
      <c r="K1322" s="76">
        <f t="shared" si="142"/>
        <v>211.77174330713731</v>
      </c>
      <c r="L1322" s="59"/>
      <c r="M1322" s="74">
        <v>45845</v>
      </c>
      <c r="N1322" s="77">
        <f t="shared" si="144"/>
        <v>48556.039980362832</v>
      </c>
      <c r="O1322" s="77">
        <f t="shared" si="145"/>
        <v>0</v>
      </c>
      <c r="P1322" s="77">
        <f t="shared" si="143"/>
        <v>0</v>
      </c>
      <c r="Q1322" s="61">
        <f t="shared" si="140"/>
        <v>48556.039980362832</v>
      </c>
      <c r="R1322" s="61">
        <f t="shared" si="146"/>
        <v>-3669.0521969947849</v>
      </c>
      <c r="S1322" s="62">
        <f t="shared" si="141"/>
        <v>13.233946363623195</v>
      </c>
      <c r="T1322" s="59"/>
      <c r="U1322" s="59"/>
      <c r="V1322" s="59"/>
    </row>
    <row r="1323" spans="1:22" ht="17.5" thickBot="1" x14ac:dyDescent="0.45">
      <c r="G1323" s="81" t="s">
        <v>46</v>
      </c>
      <c r="H1323" s="82">
        <v>45852</v>
      </c>
      <c r="I1323" s="83">
        <v>23065.474609375</v>
      </c>
      <c r="J1323" s="84">
        <v>121.370002746582</v>
      </c>
      <c r="K1323" s="85">
        <f t="shared" si="142"/>
        <v>211.89215674080262</v>
      </c>
      <c r="L1323" s="86"/>
      <c r="M1323" s="82">
        <v>45852</v>
      </c>
      <c r="N1323" s="77">
        <f t="shared" si="144"/>
        <v>49163.240937606883</v>
      </c>
      <c r="O1323" s="77">
        <f t="shared" si="145"/>
        <v>0</v>
      </c>
      <c r="P1323" s="77">
        <f t="shared" si="143"/>
        <v>0</v>
      </c>
      <c r="Q1323" s="87">
        <f t="shared" si="140"/>
        <v>49163.240937606883</v>
      </c>
      <c r="R1323" s="61">
        <f t="shared" si="146"/>
        <v>-3673.2881621166134</v>
      </c>
      <c r="S1323" s="88">
        <f t="shared" si="141"/>
        <v>13.383986980558083</v>
      </c>
      <c r="T1323" s="86"/>
      <c r="U1323" s="86"/>
      <c r="V1323" s="86"/>
    </row>
    <row r="1324" spans="1:22" ht="17.5" thickTop="1" x14ac:dyDescent="0.4">
      <c r="G1324" s="59"/>
      <c r="H1324" s="96"/>
      <c r="I1324" s="60"/>
      <c r="J1324" s="70"/>
      <c r="K1324" s="76"/>
      <c r="L1324" s="59"/>
      <c r="M1324" s="97"/>
      <c r="N1324" s="77"/>
      <c r="O1324" s="77"/>
      <c r="P1324" s="77"/>
      <c r="Q1324" s="61"/>
      <c r="R1324" s="61"/>
      <c r="S1324" s="62"/>
      <c r="T1324" s="59"/>
      <c r="U1324" s="59"/>
      <c r="V1324" s="59"/>
    </row>
    <row r="1325" spans="1:22" x14ac:dyDescent="0.4">
      <c r="G1325" s="59"/>
      <c r="H1325" s="96"/>
      <c r="I1325" s="60"/>
      <c r="J1325" s="70"/>
      <c r="K1325" s="76"/>
      <c r="L1325" s="59"/>
      <c r="M1325" s="97"/>
      <c r="N1325" s="77"/>
      <c r="O1325" s="77"/>
      <c r="P1325" s="77"/>
      <c r="Q1325" s="61"/>
      <c r="R1325" s="61"/>
      <c r="S1325" s="62"/>
      <c r="T1325" s="59"/>
      <c r="U1325" s="59"/>
      <c r="V1325" s="59"/>
    </row>
    <row r="1326" spans="1:22" x14ac:dyDescent="0.4">
      <c r="E1326" s="4"/>
      <c r="F1326" s="4"/>
      <c r="G1326" s="59"/>
      <c r="H1326" s="96"/>
      <c r="I1326" s="60"/>
      <c r="J1326" s="70"/>
      <c r="K1326" s="76"/>
      <c r="L1326" s="59"/>
      <c r="M1326" s="97"/>
      <c r="N1326" s="77"/>
      <c r="O1326" s="77"/>
      <c r="P1326" s="77"/>
      <c r="Q1326" s="61"/>
      <c r="R1326" s="61"/>
      <c r="S1326" s="62"/>
      <c r="T1326" s="59"/>
      <c r="U1326" s="59"/>
      <c r="V1326" s="59"/>
    </row>
    <row r="1327" spans="1:22" x14ac:dyDescent="0.4">
      <c r="B1327" s="27"/>
      <c r="C1327" s="4"/>
      <c r="D1327" s="4"/>
      <c r="G1327" s="59"/>
      <c r="H1327" s="96"/>
      <c r="I1327" s="60"/>
      <c r="J1327" s="70"/>
      <c r="K1327" s="76"/>
      <c r="L1327" s="59"/>
      <c r="M1327" s="97"/>
      <c r="N1327" s="77"/>
      <c r="O1327" s="77"/>
      <c r="P1327" s="77"/>
      <c r="Q1327" s="61"/>
      <c r="R1327" s="61"/>
      <c r="S1327" s="62"/>
      <c r="T1327" s="59"/>
      <c r="U1327" s="59"/>
      <c r="V1327" s="59"/>
    </row>
    <row r="1328" spans="1:22" x14ac:dyDescent="0.4">
      <c r="G1328" s="59"/>
      <c r="H1328" s="96"/>
      <c r="I1328" s="60"/>
      <c r="J1328" s="70"/>
      <c r="K1328" s="76"/>
      <c r="L1328" s="59"/>
      <c r="M1328" s="97"/>
      <c r="N1328" s="77"/>
      <c r="O1328" s="77"/>
      <c r="P1328" s="77"/>
      <c r="Q1328" s="61"/>
      <c r="R1328" s="61"/>
      <c r="S1328" s="62"/>
      <c r="T1328" s="59"/>
      <c r="U1328" s="59"/>
      <c r="V1328" s="59"/>
    </row>
    <row r="1329" spans="7:22" x14ac:dyDescent="0.4">
      <c r="G1329" s="59"/>
      <c r="H1329" s="96"/>
      <c r="I1329" s="60"/>
      <c r="J1329" s="70"/>
      <c r="K1329" s="76"/>
      <c r="L1329" s="59"/>
      <c r="M1329" s="97"/>
      <c r="N1329" s="77"/>
      <c r="O1329" s="77"/>
      <c r="P1329" s="77"/>
      <c r="Q1329" s="61"/>
      <c r="R1329" s="61"/>
      <c r="S1329" s="62"/>
      <c r="T1329" s="59"/>
      <c r="U1329" s="59"/>
      <c r="V1329" s="59"/>
    </row>
    <row r="1330" spans="7:22" x14ac:dyDescent="0.4">
      <c r="G1330" s="59"/>
      <c r="H1330" s="96"/>
      <c r="I1330" s="60"/>
      <c r="J1330" s="70"/>
      <c r="K1330" s="76"/>
      <c r="L1330" s="59"/>
      <c r="M1330" s="97"/>
      <c r="N1330" s="77"/>
      <c r="O1330" s="77"/>
      <c r="P1330" s="77"/>
      <c r="Q1330" s="61"/>
      <c r="R1330" s="61"/>
      <c r="S1330" s="62"/>
      <c r="T1330" s="59"/>
      <c r="U1330" s="59"/>
      <c r="V1330" s="59"/>
    </row>
    <row r="1331" spans="7:22" x14ac:dyDescent="0.4">
      <c r="G1331" s="59"/>
      <c r="H1331" s="96"/>
      <c r="I1331" s="60"/>
      <c r="J1331" s="70"/>
      <c r="K1331" s="76"/>
      <c r="L1331" s="59"/>
      <c r="M1331" s="97"/>
      <c r="N1331" s="77"/>
      <c r="O1331" s="77"/>
      <c r="P1331" s="77"/>
      <c r="Q1331" s="61"/>
      <c r="R1331" s="61"/>
      <c r="S1331" s="62"/>
      <c r="T1331" s="59"/>
      <c r="U1331" s="59"/>
      <c r="V1331" s="59"/>
    </row>
    <row r="1332" spans="7:22" x14ac:dyDescent="0.4">
      <c r="G1332" s="59"/>
      <c r="H1332" s="96"/>
      <c r="I1332" s="60"/>
      <c r="J1332" s="70"/>
      <c r="K1332" s="76"/>
      <c r="L1332" s="59"/>
      <c r="M1332" s="97"/>
      <c r="N1332" s="77"/>
      <c r="O1332" s="77"/>
      <c r="P1332" s="77"/>
      <c r="Q1332" s="61"/>
      <c r="R1332" s="61"/>
      <c r="S1332" s="62"/>
      <c r="T1332" s="59"/>
      <c r="U1332" s="59"/>
      <c r="V1332" s="59"/>
    </row>
    <row r="1333" spans="7:22" x14ac:dyDescent="0.4">
      <c r="G1333" s="59"/>
      <c r="H1333" s="96"/>
      <c r="I1333" s="60"/>
      <c r="J1333" s="70"/>
      <c r="K1333" s="76"/>
      <c r="L1333" s="59"/>
      <c r="M1333" s="97"/>
      <c r="N1333" s="77"/>
      <c r="O1333" s="77"/>
      <c r="P1333" s="77"/>
      <c r="Q1333" s="61"/>
      <c r="R1333" s="61"/>
      <c r="S1333" s="62"/>
      <c r="T1333" s="59"/>
      <c r="U1333" s="59"/>
      <c r="V1333" s="59"/>
    </row>
    <row r="1334" spans="7:22" x14ac:dyDescent="0.4">
      <c r="G1334" s="59"/>
      <c r="H1334" s="96"/>
      <c r="I1334" s="60"/>
      <c r="J1334" s="70"/>
      <c r="K1334" s="76"/>
      <c r="L1334" s="59"/>
      <c r="M1334" s="97"/>
      <c r="N1334" s="77"/>
      <c r="O1334" s="77"/>
      <c r="P1334" s="77"/>
      <c r="Q1334" s="61"/>
      <c r="R1334" s="61"/>
      <c r="S1334" s="62"/>
      <c r="T1334" s="59"/>
      <c r="U1334" s="59"/>
      <c r="V1334" s="59"/>
    </row>
    <row r="1335" spans="7:22" x14ac:dyDescent="0.4">
      <c r="G1335" s="59"/>
      <c r="H1335" s="96"/>
      <c r="I1335" s="60"/>
      <c r="J1335" s="70"/>
      <c r="K1335" s="76"/>
      <c r="L1335" s="59"/>
      <c r="M1335" s="97"/>
      <c r="N1335" s="77"/>
      <c r="O1335" s="77"/>
      <c r="P1335" s="77"/>
      <c r="Q1335" s="61"/>
      <c r="R1335" s="61"/>
      <c r="S1335" s="62"/>
      <c r="T1335" s="59"/>
      <c r="U1335" s="59"/>
      <c r="V1335" s="59"/>
    </row>
    <row r="1336" spans="7:22" x14ac:dyDescent="0.4">
      <c r="G1336" s="59"/>
      <c r="H1336" s="96"/>
      <c r="I1336" s="60"/>
      <c r="J1336" s="70"/>
      <c r="K1336" s="76"/>
      <c r="L1336" s="59"/>
      <c r="M1336" s="97"/>
      <c r="N1336" s="77"/>
      <c r="O1336" s="77"/>
      <c r="P1336" s="77"/>
      <c r="Q1336" s="61"/>
      <c r="R1336" s="61"/>
      <c r="S1336" s="62"/>
      <c r="T1336" s="59"/>
      <c r="U1336" s="59"/>
      <c r="V1336" s="59"/>
    </row>
    <row r="1337" spans="7:22" x14ac:dyDescent="0.4">
      <c r="G1337" s="59"/>
      <c r="H1337" s="96"/>
      <c r="I1337" s="60"/>
      <c r="J1337" s="70"/>
      <c r="K1337" s="76"/>
      <c r="L1337" s="59"/>
      <c r="M1337" s="97"/>
      <c r="N1337" s="77"/>
      <c r="O1337" s="77"/>
      <c r="P1337" s="77"/>
      <c r="Q1337" s="61"/>
      <c r="R1337" s="61"/>
      <c r="S1337" s="62"/>
      <c r="T1337" s="59"/>
      <c r="U1337" s="59"/>
      <c r="V1337" s="59"/>
    </row>
    <row r="1338" spans="7:22" x14ac:dyDescent="0.4">
      <c r="G1338" s="59"/>
      <c r="H1338" s="96"/>
      <c r="I1338" s="60"/>
      <c r="J1338" s="70"/>
      <c r="K1338" s="76"/>
      <c r="L1338" s="59"/>
      <c r="M1338" s="97"/>
      <c r="N1338" s="77"/>
      <c r="O1338" s="77"/>
      <c r="P1338" s="77"/>
      <c r="Q1338" s="61"/>
      <c r="R1338" s="61"/>
      <c r="S1338" s="62"/>
      <c r="T1338" s="59"/>
      <c r="U1338" s="59"/>
      <c r="V1338" s="59"/>
    </row>
    <row r="1339" spans="7:22" x14ac:dyDescent="0.4">
      <c r="G1339" s="59"/>
      <c r="H1339" s="96"/>
      <c r="I1339" s="60"/>
      <c r="J1339" s="70"/>
      <c r="K1339" s="76"/>
      <c r="L1339" s="59"/>
      <c r="M1339" s="97"/>
      <c r="N1339" s="77"/>
      <c r="O1339" s="77"/>
      <c r="P1339" s="77"/>
      <c r="Q1339" s="61"/>
      <c r="R1339" s="61"/>
      <c r="S1339" s="62"/>
      <c r="T1339" s="59"/>
      <c r="U1339" s="59"/>
      <c r="V1339" s="59"/>
    </row>
    <row r="1340" spans="7:22" x14ac:dyDescent="0.4">
      <c r="G1340" s="59"/>
      <c r="H1340" s="96"/>
      <c r="I1340" s="60"/>
      <c r="J1340" s="70"/>
      <c r="K1340" s="76"/>
      <c r="L1340" s="59"/>
      <c r="M1340" s="97"/>
      <c r="N1340" s="77"/>
      <c r="O1340" s="77"/>
      <c r="P1340" s="77"/>
      <c r="Q1340" s="61"/>
      <c r="R1340" s="61"/>
      <c r="S1340" s="62"/>
      <c r="T1340" s="59"/>
      <c r="U1340" s="59"/>
      <c r="V1340" s="59"/>
    </row>
    <row r="1341" spans="7:22" x14ac:dyDescent="0.4">
      <c r="G1341" s="59"/>
      <c r="H1341" s="96"/>
      <c r="I1341" s="60"/>
      <c r="J1341" s="70"/>
      <c r="K1341" s="76"/>
      <c r="L1341" s="59"/>
      <c r="M1341" s="97"/>
      <c r="N1341" s="77"/>
      <c r="O1341" s="77"/>
      <c r="P1341" s="77"/>
      <c r="Q1341" s="61"/>
      <c r="R1341" s="61"/>
      <c r="S1341" s="62"/>
      <c r="T1341" s="59"/>
      <c r="U1341" s="59"/>
      <c r="V1341" s="59"/>
    </row>
    <row r="1342" spans="7:22" x14ac:dyDescent="0.4">
      <c r="G1342" s="59"/>
      <c r="H1342" s="96"/>
      <c r="I1342" s="60"/>
      <c r="J1342" s="70"/>
      <c r="K1342" s="76"/>
      <c r="L1342" s="59"/>
      <c r="M1342" s="97"/>
      <c r="N1342" s="77"/>
      <c r="O1342" s="77"/>
      <c r="P1342" s="77"/>
      <c r="Q1342" s="61"/>
      <c r="R1342" s="61"/>
      <c r="S1342" s="62"/>
      <c r="T1342" s="59"/>
      <c r="U1342" s="59"/>
      <c r="V1342" s="59"/>
    </row>
    <row r="1343" spans="7:22" x14ac:dyDescent="0.4">
      <c r="G1343" s="59"/>
      <c r="H1343" s="96"/>
      <c r="I1343" s="60"/>
      <c r="J1343" s="70"/>
      <c r="K1343" s="76"/>
      <c r="L1343" s="59"/>
      <c r="M1343" s="97"/>
      <c r="N1343" s="77"/>
      <c r="O1343" s="77"/>
      <c r="P1343" s="77"/>
      <c r="Q1343" s="61"/>
      <c r="R1343" s="61"/>
      <c r="S1343" s="62"/>
      <c r="T1343" s="59"/>
      <c r="U1343" s="59"/>
      <c r="V1343" s="59"/>
    </row>
    <row r="1344" spans="7:22" x14ac:dyDescent="0.4">
      <c r="G1344" s="59"/>
      <c r="H1344" s="96"/>
      <c r="I1344" s="60"/>
      <c r="J1344" s="70"/>
      <c r="K1344" s="76"/>
      <c r="L1344" s="59"/>
      <c r="M1344" s="97"/>
      <c r="N1344" s="77"/>
      <c r="O1344" s="77"/>
      <c r="P1344" s="77"/>
      <c r="Q1344" s="61"/>
      <c r="R1344" s="61"/>
      <c r="S1344" s="62"/>
      <c r="T1344" s="59"/>
      <c r="U1344" s="59"/>
      <c r="V1344" s="59"/>
    </row>
    <row r="1345" spans="7:22" x14ac:dyDescent="0.4">
      <c r="G1345" s="59"/>
      <c r="H1345" s="96"/>
      <c r="I1345" s="60"/>
      <c r="J1345" s="70"/>
      <c r="K1345" s="76"/>
      <c r="L1345" s="59"/>
      <c r="M1345" s="97"/>
      <c r="N1345" s="77"/>
      <c r="O1345" s="77"/>
      <c r="P1345" s="77"/>
      <c r="Q1345" s="61"/>
      <c r="R1345" s="61"/>
      <c r="S1345" s="62"/>
      <c r="T1345" s="59"/>
      <c r="U1345" s="59"/>
      <c r="V1345" s="59"/>
    </row>
    <row r="1346" spans="7:22" x14ac:dyDescent="0.4">
      <c r="G1346" s="59"/>
      <c r="H1346" s="96"/>
      <c r="I1346" s="60"/>
      <c r="J1346" s="70"/>
      <c r="K1346" s="76"/>
      <c r="L1346" s="59"/>
      <c r="M1346" s="97"/>
      <c r="N1346" s="77"/>
      <c r="O1346" s="77"/>
      <c r="P1346" s="77"/>
      <c r="Q1346" s="61"/>
      <c r="R1346" s="61"/>
      <c r="S1346" s="62"/>
      <c r="T1346" s="59"/>
      <c r="U1346" s="59"/>
      <c r="V1346" s="59"/>
    </row>
    <row r="1347" spans="7:22" x14ac:dyDescent="0.4">
      <c r="G1347" s="59"/>
      <c r="H1347" s="96"/>
      <c r="I1347" s="60"/>
      <c r="J1347" s="70"/>
      <c r="K1347" s="76"/>
      <c r="L1347" s="59"/>
      <c r="M1347" s="97"/>
      <c r="N1347" s="77"/>
      <c r="O1347" s="77"/>
      <c r="P1347" s="77"/>
      <c r="Q1347" s="61"/>
      <c r="R1347" s="61"/>
      <c r="S1347" s="62"/>
      <c r="T1347" s="59"/>
      <c r="U1347" s="59"/>
      <c r="V1347" s="59"/>
    </row>
    <row r="1348" spans="7:22" x14ac:dyDescent="0.4">
      <c r="G1348" s="59"/>
      <c r="H1348" s="96"/>
      <c r="I1348" s="60"/>
      <c r="J1348" s="70"/>
      <c r="K1348" s="76"/>
      <c r="L1348" s="59"/>
      <c r="M1348" s="97"/>
      <c r="N1348" s="77"/>
      <c r="O1348" s="77"/>
      <c r="P1348" s="77"/>
      <c r="Q1348" s="61"/>
      <c r="R1348" s="61"/>
      <c r="S1348" s="62"/>
      <c r="T1348" s="59"/>
      <c r="U1348" s="59"/>
      <c r="V1348" s="59"/>
    </row>
    <row r="1349" spans="7:22" x14ac:dyDescent="0.4">
      <c r="G1349" s="59"/>
      <c r="H1349" s="96"/>
      <c r="I1349" s="60"/>
      <c r="J1349" s="70"/>
      <c r="K1349" s="76"/>
      <c r="L1349" s="59"/>
      <c r="M1349" s="97"/>
      <c r="N1349" s="77"/>
      <c r="O1349" s="77"/>
      <c r="P1349" s="77"/>
      <c r="Q1349" s="61"/>
      <c r="R1349" s="61"/>
      <c r="S1349" s="62"/>
      <c r="T1349" s="59"/>
      <c r="U1349" s="59"/>
      <c r="V1349" s="59"/>
    </row>
    <row r="1350" spans="7:22" x14ac:dyDescent="0.4">
      <c r="G1350" s="59"/>
      <c r="H1350" s="96"/>
      <c r="I1350" s="60"/>
      <c r="J1350" s="70"/>
      <c r="K1350" s="76"/>
      <c r="L1350" s="59"/>
      <c r="M1350" s="97"/>
      <c r="N1350" s="77"/>
      <c r="O1350" s="77"/>
      <c r="P1350" s="77"/>
      <c r="Q1350" s="61"/>
      <c r="R1350" s="61"/>
      <c r="S1350" s="62"/>
      <c r="T1350" s="59"/>
      <c r="U1350" s="59"/>
      <c r="V1350" s="59"/>
    </row>
    <row r="1351" spans="7:22" x14ac:dyDescent="0.4">
      <c r="G1351" s="59"/>
      <c r="H1351" s="96"/>
      <c r="I1351" s="60"/>
      <c r="J1351" s="70"/>
      <c r="K1351" s="76"/>
      <c r="L1351" s="59"/>
      <c r="M1351" s="97"/>
      <c r="N1351" s="77"/>
      <c r="O1351" s="77"/>
      <c r="P1351" s="77"/>
      <c r="Q1351" s="61"/>
      <c r="R1351" s="61"/>
      <c r="S1351" s="62"/>
      <c r="T1351" s="59"/>
      <c r="U1351" s="59"/>
      <c r="V1351" s="59"/>
    </row>
    <row r="1352" spans="7:22" ht="17.5" customHeight="1" thickBot="1" x14ac:dyDescent="0.45">
      <c r="G1352" s="59"/>
      <c r="H1352" s="96"/>
      <c r="I1352" s="60"/>
      <c r="J1352" s="70"/>
      <c r="K1352" s="76"/>
      <c r="L1352" s="59"/>
      <c r="M1352" s="97"/>
      <c r="N1352" s="77"/>
      <c r="O1352" s="77"/>
      <c r="P1352" s="77"/>
      <c r="Q1352" s="61"/>
      <c r="R1352" s="61"/>
      <c r="S1352" s="62"/>
      <c r="T1352" s="59"/>
      <c r="U1352" s="59"/>
      <c r="V1352" s="59"/>
    </row>
    <row r="1353" spans="7:22" ht="17.5" customHeight="1" thickBot="1" x14ac:dyDescent="0.45">
      <c r="G1353" s="59"/>
      <c r="H1353" s="96"/>
      <c r="I1353" s="60"/>
      <c r="J1353" s="70"/>
      <c r="K1353" s="76"/>
      <c r="L1353" s="59"/>
      <c r="M1353" s="97"/>
      <c r="N1353" s="77"/>
      <c r="O1353" s="77"/>
      <c r="P1353" s="77"/>
      <c r="Q1353" s="61"/>
      <c r="R1353" s="61"/>
      <c r="S1353" s="62"/>
      <c r="T1353" s="59"/>
      <c r="U1353" s="59"/>
      <c r="V1353" s="59"/>
    </row>
    <row r="1354" spans="7:22" x14ac:dyDescent="0.4">
      <c r="G1354" s="59"/>
      <c r="H1354" s="96"/>
      <c r="I1354" s="60"/>
      <c r="J1354" s="70"/>
      <c r="K1354" s="76"/>
      <c r="L1354" s="59"/>
      <c r="M1354" s="97"/>
      <c r="N1354" s="77"/>
      <c r="O1354" s="77"/>
      <c r="P1354" s="77"/>
      <c r="Q1354" s="61"/>
      <c r="R1354" s="61"/>
      <c r="S1354" s="62"/>
      <c r="T1354" s="59"/>
      <c r="U1354" s="59"/>
      <c r="V1354" s="59"/>
    </row>
    <row r="1355" spans="7:22" x14ac:dyDescent="0.4">
      <c r="G1355" s="59"/>
      <c r="H1355" s="96"/>
      <c r="I1355" s="60"/>
      <c r="J1355" s="70"/>
      <c r="K1355" s="76"/>
      <c r="L1355" s="59"/>
      <c r="M1355" s="97"/>
      <c r="N1355" s="77"/>
      <c r="O1355" s="77"/>
      <c r="P1355" s="77"/>
      <c r="Q1355" s="61"/>
      <c r="R1355" s="61"/>
      <c r="S1355" s="62"/>
      <c r="T1355" s="59"/>
      <c r="U1355" s="59"/>
      <c r="V1355" s="59"/>
    </row>
    <row r="1356" spans="7:22" x14ac:dyDescent="0.4">
      <c r="G1356" s="59"/>
      <c r="H1356" s="96"/>
      <c r="I1356" s="60"/>
      <c r="J1356" s="70"/>
      <c r="K1356" s="76"/>
      <c r="L1356" s="59"/>
      <c r="M1356" s="97"/>
      <c r="N1356" s="77"/>
      <c r="O1356" s="77"/>
      <c r="P1356" s="77"/>
      <c r="Q1356" s="61"/>
      <c r="R1356" s="61"/>
      <c r="S1356" s="62"/>
      <c r="T1356" s="59"/>
      <c r="U1356" s="59"/>
      <c r="V1356" s="59"/>
    </row>
    <row r="1357" spans="7:22" x14ac:dyDescent="0.4">
      <c r="G1357" s="59"/>
      <c r="H1357" s="96"/>
      <c r="I1357" s="60"/>
      <c r="J1357" s="70"/>
      <c r="K1357" s="76"/>
      <c r="L1357" s="59"/>
      <c r="M1357" s="97"/>
      <c r="N1357" s="77"/>
      <c r="O1357" s="77"/>
      <c r="P1357" s="77"/>
      <c r="Q1357" s="61"/>
      <c r="R1357" s="61"/>
      <c r="S1357" s="62"/>
      <c r="T1357" s="59"/>
      <c r="U1357" s="59"/>
      <c r="V1357" s="59"/>
    </row>
    <row r="1358" spans="7:22" x14ac:dyDescent="0.4">
      <c r="G1358" s="59"/>
      <c r="H1358" s="96"/>
      <c r="I1358" s="60"/>
      <c r="J1358" s="70"/>
      <c r="K1358" s="76"/>
      <c r="L1358" s="59"/>
      <c r="M1358" s="97"/>
      <c r="N1358" s="77"/>
      <c r="O1358" s="77"/>
      <c r="P1358" s="77"/>
      <c r="Q1358" s="61"/>
      <c r="R1358" s="61"/>
      <c r="S1358" s="62"/>
      <c r="T1358" s="59"/>
      <c r="U1358" s="59"/>
      <c r="V1358" s="59"/>
    </row>
    <row r="1359" spans="7:22" x14ac:dyDescent="0.4">
      <c r="G1359" s="59"/>
      <c r="H1359" s="96"/>
      <c r="I1359" s="60"/>
      <c r="J1359" s="70"/>
      <c r="K1359" s="76"/>
      <c r="L1359" s="59"/>
      <c r="M1359" s="97"/>
      <c r="N1359" s="77"/>
      <c r="O1359" s="77"/>
      <c r="P1359" s="77"/>
      <c r="Q1359" s="61"/>
      <c r="R1359" s="61"/>
      <c r="S1359" s="62"/>
      <c r="T1359" s="59"/>
      <c r="U1359" s="59"/>
      <c r="V1359" s="59"/>
    </row>
    <row r="1360" spans="7:22" x14ac:dyDescent="0.4">
      <c r="G1360" s="59"/>
      <c r="H1360" s="96"/>
      <c r="I1360" s="60"/>
      <c r="J1360" s="70"/>
      <c r="K1360" s="76"/>
      <c r="L1360" s="59"/>
      <c r="M1360" s="97"/>
      <c r="N1360" s="77"/>
      <c r="O1360" s="77"/>
      <c r="P1360" s="77"/>
      <c r="Q1360" s="61"/>
      <c r="R1360" s="61"/>
      <c r="S1360" s="62"/>
      <c r="T1360" s="59"/>
      <c r="U1360" s="59"/>
      <c r="V1360" s="59"/>
    </row>
    <row r="1361" spans="1:22" x14ac:dyDescent="0.4">
      <c r="G1361" s="59"/>
      <c r="H1361" s="96"/>
      <c r="I1361" s="60"/>
      <c r="J1361" s="70"/>
      <c r="K1361" s="76"/>
      <c r="L1361" s="59"/>
      <c r="M1361" s="97"/>
      <c r="N1361" s="77"/>
      <c r="O1361" s="77"/>
      <c r="P1361" s="77"/>
      <c r="Q1361" s="61"/>
      <c r="R1361" s="61"/>
      <c r="S1361" s="62"/>
      <c r="T1361" s="59"/>
      <c r="U1361" s="59"/>
      <c r="V1361" s="59"/>
    </row>
    <row r="1362" spans="1:22" x14ac:dyDescent="0.4">
      <c r="G1362" s="59"/>
      <c r="H1362" s="96"/>
      <c r="I1362" s="60"/>
      <c r="J1362" s="70"/>
      <c r="K1362" s="76"/>
      <c r="L1362" s="59"/>
      <c r="M1362" s="97"/>
      <c r="N1362" s="77"/>
      <c r="O1362" s="77"/>
      <c r="P1362" s="77"/>
      <c r="Q1362" s="61"/>
      <c r="R1362" s="61"/>
      <c r="S1362" s="62"/>
      <c r="T1362" s="59"/>
      <c r="U1362" s="59"/>
      <c r="V1362" s="59"/>
    </row>
    <row r="1363" spans="1:22" x14ac:dyDescent="0.4">
      <c r="G1363" s="59"/>
      <c r="H1363" s="96"/>
      <c r="I1363" s="60"/>
      <c r="J1363" s="70"/>
      <c r="K1363" s="76"/>
      <c r="L1363" s="59"/>
      <c r="M1363" s="97"/>
      <c r="N1363" s="77"/>
      <c r="O1363" s="77"/>
      <c r="P1363" s="77"/>
      <c r="Q1363" s="61"/>
      <c r="R1363" s="61"/>
      <c r="S1363" s="62"/>
      <c r="T1363" s="59"/>
      <c r="U1363" s="59"/>
      <c r="V1363" s="59"/>
    </row>
    <row r="1364" spans="1:22" x14ac:dyDescent="0.4">
      <c r="G1364" s="59"/>
      <c r="H1364" s="96"/>
      <c r="I1364" s="60"/>
      <c r="J1364" s="70"/>
      <c r="K1364" s="76"/>
      <c r="L1364" s="59"/>
      <c r="M1364" s="97"/>
      <c r="N1364" s="77"/>
      <c r="O1364" s="77"/>
      <c r="P1364" s="77"/>
      <c r="Q1364" s="61"/>
      <c r="R1364" s="61"/>
      <c r="S1364" s="62"/>
      <c r="T1364" s="59"/>
      <c r="U1364" s="59"/>
      <c r="V1364" s="59"/>
    </row>
    <row r="1365" spans="1:22" x14ac:dyDescent="0.4">
      <c r="G1365" s="59"/>
      <c r="H1365" s="96"/>
      <c r="I1365" s="60"/>
      <c r="J1365" s="70"/>
      <c r="K1365" s="76"/>
      <c r="L1365" s="59"/>
      <c r="M1365" s="97"/>
      <c r="N1365" s="77"/>
      <c r="O1365" s="77"/>
      <c r="P1365" s="77"/>
      <c r="Q1365" s="61"/>
      <c r="R1365" s="61"/>
      <c r="S1365" s="62"/>
      <c r="T1365" s="59"/>
      <c r="U1365" s="59"/>
      <c r="V1365" s="59"/>
    </row>
    <row r="1366" spans="1:22" x14ac:dyDescent="0.4">
      <c r="G1366" s="59"/>
      <c r="H1366" s="96"/>
      <c r="I1366" s="60"/>
      <c r="J1366" s="70"/>
      <c r="K1366" s="76"/>
      <c r="L1366" s="59"/>
      <c r="M1366" s="97"/>
      <c r="N1366" s="77"/>
      <c r="O1366" s="77"/>
      <c r="P1366" s="77"/>
      <c r="Q1366" s="61"/>
      <c r="R1366" s="61"/>
      <c r="S1366" s="62"/>
      <c r="T1366" s="59"/>
      <c r="U1366" s="59"/>
      <c r="V1366" s="59"/>
    </row>
    <row r="1367" spans="1:22" x14ac:dyDescent="0.4">
      <c r="G1367" s="59"/>
      <c r="H1367" s="96"/>
      <c r="I1367" s="60"/>
      <c r="J1367" s="70"/>
      <c r="K1367" s="76"/>
      <c r="L1367" s="59"/>
      <c r="M1367" s="97"/>
      <c r="N1367" s="77"/>
      <c r="O1367" s="77"/>
      <c r="P1367" s="77"/>
      <c r="Q1367" s="61"/>
      <c r="R1367" s="61"/>
      <c r="S1367" s="62"/>
      <c r="T1367" s="59"/>
      <c r="U1367" s="59"/>
      <c r="V1367" s="59"/>
    </row>
    <row r="1368" spans="1:22" x14ac:dyDescent="0.4">
      <c r="G1368" s="59"/>
      <c r="H1368" s="96"/>
      <c r="I1368" s="60"/>
      <c r="J1368" s="70"/>
      <c r="K1368" s="76"/>
      <c r="L1368" s="59"/>
      <c r="M1368" s="97"/>
      <c r="N1368" s="77"/>
      <c r="O1368" s="77"/>
      <c r="P1368" s="77"/>
      <c r="Q1368" s="61"/>
      <c r="R1368" s="61"/>
      <c r="S1368" s="62"/>
      <c r="T1368" s="59"/>
      <c r="U1368" s="59"/>
      <c r="V1368" s="59"/>
    </row>
    <row r="1369" spans="1:22" x14ac:dyDescent="0.4">
      <c r="G1369" s="59"/>
      <c r="H1369" s="96"/>
      <c r="I1369" s="60"/>
      <c r="J1369" s="70"/>
      <c r="K1369" s="76"/>
      <c r="L1369" s="59"/>
      <c r="M1369" s="97"/>
      <c r="N1369" s="77"/>
      <c r="O1369" s="77"/>
      <c r="P1369" s="77"/>
      <c r="Q1369" s="61"/>
      <c r="R1369" s="61"/>
      <c r="S1369" s="62"/>
      <c r="T1369" s="59"/>
      <c r="U1369" s="59"/>
      <c r="V1369" s="59"/>
    </row>
    <row r="1370" spans="1:22" x14ac:dyDescent="0.4">
      <c r="G1370" s="59"/>
      <c r="H1370" s="96"/>
      <c r="I1370" s="60"/>
      <c r="J1370" s="70"/>
      <c r="K1370" s="76"/>
      <c r="L1370" s="59"/>
      <c r="M1370" s="97"/>
      <c r="N1370" s="77"/>
      <c r="O1370" s="77"/>
      <c r="P1370" s="77"/>
      <c r="Q1370" s="61"/>
      <c r="R1370" s="61"/>
      <c r="S1370" s="62"/>
      <c r="T1370" s="59"/>
      <c r="U1370" s="59"/>
      <c r="V1370" s="59"/>
    </row>
    <row r="1371" spans="1:22" ht="17.5" customHeight="1" thickBot="1" x14ac:dyDescent="0.45">
      <c r="A1371" s="4"/>
      <c r="G1371" s="59"/>
      <c r="H1371" s="96"/>
      <c r="I1371" s="60"/>
      <c r="J1371" s="70"/>
      <c r="K1371" s="76"/>
      <c r="L1371" s="76"/>
      <c r="M1371" s="97"/>
      <c r="N1371" s="89"/>
      <c r="O1371" s="77"/>
      <c r="P1371" s="77"/>
      <c r="Q1371" s="61"/>
      <c r="R1371" s="63"/>
      <c r="S1371" s="62"/>
      <c r="T1371" s="59"/>
      <c r="U1371" s="59"/>
      <c r="V1371" s="59"/>
    </row>
    <row r="1372" spans="1:22" ht="17.5" customHeight="1" thickTop="1" x14ac:dyDescent="0.4">
      <c r="G1372" s="59"/>
      <c r="H1372" s="96"/>
      <c r="I1372" s="60"/>
      <c r="J1372" s="70"/>
      <c r="K1372" s="76"/>
      <c r="L1372" s="59"/>
      <c r="M1372" s="97"/>
      <c r="N1372" s="77"/>
      <c r="O1372" s="77"/>
      <c r="P1372" s="77"/>
      <c r="Q1372" s="61"/>
      <c r="R1372" s="61"/>
      <c r="S1372" s="62"/>
      <c r="T1372" s="59"/>
      <c r="U1372" s="59"/>
      <c r="V1372" s="59"/>
    </row>
    <row r="1373" spans="1:22" x14ac:dyDescent="0.4">
      <c r="G1373" s="59"/>
      <c r="H1373" s="96"/>
      <c r="I1373" s="60"/>
      <c r="J1373" s="70"/>
      <c r="K1373" s="76"/>
      <c r="L1373" s="59"/>
      <c r="M1373" s="97"/>
      <c r="N1373" s="77"/>
      <c r="O1373" s="77"/>
      <c r="P1373" s="77"/>
      <c r="Q1373" s="61"/>
      <c r="R1373" s="61"/>
      <c r="S1373" s="62"/>
      <c r="T1373" s="59"/>
      <c r="U1373" s="59"/>
      <c r="V1373" s="59"/>
    </row>
    <row r="1374" spans="1:22" x14ac:dyDescent="0.4">
      <c r="G1374" s="59"/>
      <c r="H1374" s="96"/>
      <c r="I1374" s="60"/>
      <c r="J1374" s="70"/>
      <c r="K1374" s="76"/>
      <c r="L1374" s="59"/>
      <c r="M1374" s="97"/>
      <c r="N1374" s="77"/>
      <c r="O1374" s="77"/>
      <c r="P1374" s="77"/>
      <c r="Q1374" s="61"/>
      <c r="R1374" s="61"/>
      <c r="S1374" s="62"/>
      <c r="T1374" s="59"/>
      <c r="U1374" s="59"/>
      <c r="V1374" s="59"/>
    </row>
    <row r="1375" spans="1:22" x14ac:dyDescent="0.4">
      <c r="G1375" s="59"/>
      <c r="H1375" s="96"/>
      <c r="I1375" s="60"/>
      <c r="J1375" s="70"/>
      <c r="K1375" s="76"/>
      <c r="L1375" s="59"/>
      <c r="M1375" s="97"/>
      <c r="N1375" s="77"/>
      <c r="O1375" s="77"/>
      <c r="P1375" s="77"/>
      <c r="Q1375" s="61"/>
      <c r="R1375" s="61"/>
      <c r="S1375" s="62"/>
      <c r="T1375" s="59"/>
      <c r="U1375" s="59"/>
      <c r="V1375" s="59"/>
    </row>
    <row r="1376" spans="1:22" x14ac:dyDescent="0.4">
      <c r="G1376" s="59"/>
      <c r="H1376" s="96"/>
      <c r="I1376" s="60"/>
      <c r="J1376" s="70"/>
      <c r="K1376" s="76"/>
      <c r="L1376" s="59"/>
      <c r="M1376" s="97"/>
      <c r="N1376" s="77"/>
      <c r="O1376" s="77"/>
      <c r="P1376" s="77"/>
      <c r="Q1376" s="61"/>
      <c r="R1376" s="61"/>
      <c r="S1376" s="62"/>
      <c r="T1376" s="59"/>
      <c r="U1376" s="59"/>
      <c r="V1376" s="59"/>
    </row>
    <row r="1377" spans="2:22" x14ac:dyDescent="0.4">
      <c r="G1377" s="59"/>
      <c r="H1377" s="96"/>
      <c r="I1377" s="60"/>
      <c r="J1377" s="70"/>
      <c r="K1377" s="76"/>
      <c r="L1377" s="59"/>
      <c r="M1377" s="97"/>
      <c r="N1377" s="77"/>
      <c r="O1377" s="77"/>
      <c r="P1377" s="77"/>
      <c r="Q1377" s="61"/>
      <c r="R1377" s="61"/>
      <c r="S1377" s="62"/>
      <c r="T1377" s="59"/>
      <c r="U1377" s="59"/>
      <c r="V1377" s="59"/>
    </row>
    <row r="1378" spans="2:22" x14ac:dyDescent="0.4">
      <c r="E1378" s="4"/>
      <c r="F1378" s="4"/>
      <c r="G1378" s="59"/>
      <c r="H1378" s="96"/>
      <c r="I1378" s="60"/>
      <c r="J1378" s="70"/>
      <c r="K1378" s="76"/>
      <c r="L1378" s="59"/>
      <c r="M1378" s="97"/>
      <c r="N1378" s="77"/>
      <c r="O1378" s="77"/>
      <c r="P1378" s="77"/>
      <c r="Q1378" s="61"/>
      <c r="R1378" s="61"/>
      <c r="S1378" s="62"/>
      <c r="T1378" s="59"/>
      <c r="U1378" s="59"/>
      <c r="V1378" s="59"/>
    </row>
    <row r="1379" spans="2:22" x14ac:dyDescent="0.4">
      <c r="B1379" s="27"/>
      <c r="C1379" s="4"/>
      <c r="D1379" s="4"/>
      <c r="G1379" s="59"/>
      <c r="H1379" s="96"/>
      <c r="I1379" s="60"/>
      <c r="J1379" s="70"/>
      <c r="K1379" s="76"/>
      <c r="L1379" s="59"/>
      <c r="M1379" s="97"/>
      <c r="N1379" s="77"/>
      <c r="O1379" s="77"/>
      <c r="P1379" s="77"/>
      <c r="Q1379" s="61"/>
      <c r="R1379" s="61"/>
      <c r="S1379" s="62"/>
      <c r="T1379" s="59"/>
      <c r="U1379" s="59"/>
      <c r="V1379" s="59"/>
    </row>
    <row r="1380" spans="2:22" x14ac:dyDescent="0.4">
      <c r="G1380" s="59"/>
      <c r="H1380" s="96"/>
      <c r="I1380" s="60"/>
      <c r="J1380" s="70"/>
      <c r="K1380" s="76"/>
      <c r="L1380" s="59"/>
      <c r="M1380" s="97"/>
      <c r="N1380" s="77"/>
      <c r="O1380" s="77"/>
      <c r="P1380" s="77"/>
      <c r="Q1380" s="61"/>
      <c r="R1380" s="61"/>
      <c r="S1380" s="62"/>
      <c r="T1380" s="59"/>
      <c r="U1380" s="59"/>
      <c r="V1380" s="59"/>
    </row>
    <row r="1381" spans="2:22" x14ac:dyDescent="0.4">
      <c r="G1381" s="59"/>
      <c r="H1381" s="96"/>
      <c r="I1381" s="60"/>
      <c r="J1381" s="70"/>
      <c r="K1381" s="76"/>
      <c r="L1381" s="59"/>
      <c r="M1381" s="97"/>
      <c r="N1381" s="77"/>
      <c r="O1381" s="77"/>
      <c r="P1381" s="77"/>
      <c r="Q1381" s="61"/>
      <c r="R1381" s="61"/>
      <c r="S1381" s="62"/>
      <c r="T1381" s="59"/>
      <c r="U1381" s="59"/>
      <c r="V1381" s="59"/>
    </row>
    <row r="1382" spans="2:22" x14ac:dyDescent="0.4">
      <c r="G1382" s="59"/>
      <c r="H1382" s="96"/>
      <c r="I1382" s="60"/>
      <c r="J1382" s="70"/>
      <c r="K1382" s="76"/>
      <c r="L1382" s="59"/>
      <c r="M1382" s="97"/>
      <c r="N1382" s="77"/>
      <c r="O1382" s="77"/>
      <c r="P1382" s="77"/>
      <c r="Q1382" s="61"/>
      <c r="R1382" s="61"/>
      <c r="S1382" s="62"/>
      <c r="T1382" s="59"/>
      <c r="U1382" s="59"/>
      <c r="V1382" s="59"/>
    </row>
    <row r="1383" spans="2:22" x14ac:dyDescent="0.4">
      <c r="G1383" s="59"/>
      <c r="H1383" s="96"/>
      <c r="I1383" s="60"/>
      <c r="J1383" s="70"/>
      <c r="K1383" s="76"/>
      <c r="L1383" s="59"/>
      <c r="M1383" s="97"/>
      <c r="N1383" s="77"/>
      <c r="O1383" s="77"/>
      <c r="P1383" s="77"/>
      <c r="Q1383" s="61"/>
      <c r="R1383" s="61"/>
      <c r="S1383" s="62"/>
      <c r="T1383" s="59"/>
      <c r="U1383" s="59"/>
      <c r="V1383" s="59"/>
    </row>
    <row r="1384" spans="2:22" x14ac:dyDescent="0.4">
      <c r="G1384" s="59"/>
      <c r="H1384" s="96"/>
      <c r="I1384" s="60"/>
      <c r="J1384" s="70"/>
      <c r="K1384" s="76"/>
      <c r="L1384" s="59"/>
      <c r="M1384" s="97"/>
      <c r="N1384" s="77"/>
      <c r="O1384" s="77"/>
      <c r="P1384" s="77"/>
      <c r="Q1384" s="61"/>
      <c r="R1384" s="61"/>
      <c r="S1384" s="62"/>
      <c r="T1384" s="59"/>
      <c r="U1384" s="59"/>
      <c r="V1384" s="59"/>
    </row>
    <row r="1385" spans="2:22" x14ac:dyDescent="0.4">
      <c r="G1385" s="59"/>
      <c r="H1385" s="96"/>
      <c r="I1385" s="60"/>
      <c r="J1385" s="70"/>
      <c r="K1385" s="76"/>
      <c r="L1385" s="59"/>
      <c r="M1385" s="97"/>
      <c r="N1385" s="77"/>
      <c r="O1385" s="77"/>
      <c r="P1385" s="77"/>
      <c r="Q1385" s="61"/>
      <c r="R1385" s="61"/>
      <c r="S1385" s="62"/>
      <c r="T1385" s="59"/>
      <c r="U1385" s="59"/>
      <c r="V1385" s="59"/>
    </row>
    <row r="1386" spans="2:22" x14ac:dyDescent="0.4">
      <c r="G1386" s="59"/>
      <c r="H1386" s="96"/>
      <c r="I1386" s="60"/>
      <c r="J1386" s="70"/>
      <c r="K1386" s="76"/>
      <c r="L1386" s="59"/>
      <c r="M1386" s="97"/>
      <c r="N1386" s="77"/>
      <c r="O1386" s="77"/>
      <c r="P1386" s="77"/>
      <c r="Q1386" s="61"/>
      <c r="R1386" s="61"/>
      <c r="S1386" s="62"/>
      <c r="T1386" s="59"/>
      <c r="U1386" s="59"/>
      <c r="V1386" s="59"/>
    </row>
    <row r="1387" spans="2:22" x14ac:dyDescent="0.4">
      <c r="G1387" s="59"/>
      <c r="H1387" s="96"/>
      <c r="I1387" s="60"/>
      <c r="J1387" s="70"/>
      <c r="K1387" s="76"/>
      <c r="L1387" s="59"/>
      <c r="M1387" s="97"/>
      <c r="N1387" s="77"/>
      <c r="O1387" s="77"/>
      <c r="P1387" s="77"/>
      <c r="Q1387" s="61"/>
      <c r="R1387" s="61"/>
      <c r="S1387" s="62"/>
      <c r="T1387" s="59"/>
      <c r="U1387" s="59"/>
      <c r="V1387" s="59"/>
    </row>
    <row r="1388" spans="2:22" x14ac:dyDescent="0.4">
      <c r="G1388" s="59"/>
      <c r="H1388" s="96"/>
      <c r="I1388" s="60"/>
      <c r="J1388" s="70"/>
      <c r="K1388" s="76"/>
      <c r="L1388" s="59"/>
      <c r="M1388" s="97"/>
      <c r="N1388" s="77"/>
      <c r="O1388" s="77"/>
      <c r="P1388" s="77"/>
      <c r="Q1388" s="61"/>
      <c r="R1388" s="61"/>
      <c r="S1388" s="62"/>
      <c r="T1388" s="59"/>
      <c r="U1388" s="59"/>
      <c r="V1388" s="59"/>
    </row>
    <row r="1389" spans="2:22" x14ac:dyDescent="0.4">
      <c r="G1389" s="59"/>
      <c r="H1389" s="96"/>
      <c r="I1389" s="60"/>
      <c r="J1389" s="70"/>
      <c r="K1389" s="76"/>
      <c r="L1389" s="59"/>
      <c r="M1389" s="97"/>
      <c r="N1389" s="77"/>
      <c r="O1389" s="77"/>
      <c r="P1389" s="77"/>
      <c r="Q1389" s="61"/>
      <c r="R1389" s="61"/>
      <c r="S1389" s="62"/>
      <c r="T1389" s="59"/>
      <c r="U1389" s="59"/>
      <c r="V1389" s="59"/>
    </row>
    <row r="1390" spans="2:22" x14ac:dyDescent="0.4">
      <c r="G1390" s="59"/>
      <c r="H1390" s="96"/>
      <c r="I1390" s="60"/>
      <c r="J1390" s="70"/>
      <c r="K1390" s="76"/>
      <c r="L1390" s="59"/>
      <c r="M1390" s="97"/>
      <c r="N1390" s="77"/>
      <c r="O1390" s="77"/>
      <c r="P1390" s="77"/>
      <c r="Q1390" s="61"/>
      <c r="R1390" s="61"/>
      <c r="S1390" s="62"/>
      <c r="T1390" s="59"/>
      <c r="U1390" s="59"/>
      <c r="V1390" s="59"/>
    </row>
    <row r="1391" spans="2:22" x14ac:dyDescent="0.4">
      <c r="G1391" s="59"/>
      <c r="H1391" s="96"/>
      <c r="I1391" s="60"/>
      <c r="J1391" s="70"/>
      <c r="K1391" s="76"/>
      <c r="L1391" s="59"/>
      <c r="M1391" s="97"/>
      <c r="N1391" s="77"/>
      <c r="O1391" s="77"/>
      <c r="P1391" s="77"/>
      <c r="Q1391" s="61"/>
      <c r="R1391" s="61"/>
      <c r="S1391" s="62"/>
      <c r="T1391" s="59"/>
      <c r="U1391" s="59"/>
      <c r="V1391" s="59"/>
    </row>
    <row r="1392" spans="2:22" x14ac:dyDescent="0.4">
      <c r="G1392" s="59"/>
      <c r="H1392" s="96"/>
      <c r="I1392" s="60"/>
      <c r="J1392" s="70"/>
      <c r="K1392" s="76"/>
      <c r="L1392" s="59"/>
      <c r="M1392" s="97"/>
      <c r="N1392" s="77"/>
      <c r="O1392" s="77"/>
      <c r="P1392" s="77"/>
      <c r="Q1392" s="61"/>
      <c r="R1392" s="61"/>
      <c r="S1392" s="62"/>
      <c r="T1392" s="59"/>
      <c r="U1392" s="59"/>
      <c r="V1392" s="59"/>
    </row>
    <row r="1393" spans="7:22" x14ac:dyDescent="0.4">
      <c r="G1393" s="59"/>
      <c r="H1393" s="96"/>
      <c r="I1393" s="60"/>
      <c r="J1393" s="70"/>
      <c r="K1393" s="76"/>
      <c r="L1393" s="59"/>
      <c r="M1393" s="97"/>
      <c r="N1393" s="77"/>
      <c r="O1393" s="77"/>
      <c r="P1393" s="77"/>
      <c r="Q1393" s="61"/>
      <c r="R1393" s="61"/>
      <c r="S1393" s="62"/>
      <c r="T1393" s="59"/>
      <c r="U1393" s="59"/>
      <c r="V1393" s="59"/>
    </row>
    <row r="1394" spans="7:22" x14ac:dyDescent="0.4">
      <c r="G1394" s="59"/>
      <c r="H1394" s="96"/>
      <c r="I1394" s="60"/>
      <c r="J1394" s="70"/>
      <c r="K1394" s="76"/>
      <c r="L1394" s="59"/>
      <c r="M1394" s="97"/>
      <c r="N1394" s="77"/>
      <c r="O1394" s="77"/>
      <c r="P1394" s="77"/>
      <c r="Q1394" s="61"/>
      <c r="R1394" s="61"/>
      <c r="S1394" s="62"/>
      <c r="T1394" s="59"/>
      <c r="U1394" s="59"/>
      <c r="V1394" s="59"/>
    </row>
    <row r="1395" spans="7:22" x14ac:dyDescent="0.4">
      <c r="G1395" s="59"/>
      <c r="H1395" s="96"/>
      <c r="I1395" s="60"/>
      <c r="J1395" s="70"/>
      <c r="K1395" s="76"/>
      <c r="L1395" s="59"/>
      <c r="M1395" s="97"/>
      <c r="N1395" s="77"/>
      <c r="O1395" s="77"/>
      <c r="P1395" s="77"/>
      <c r="Q1395" s="61"/>
      <c r="R1395" s="61"/>
      <c r="S1395" s="62"/>
      <c r="T1395" s="59"/>
      <c r="U1395" s="59"/>
      <c r="V1395" s="59"/>
    </row>
    <row r="1396" spans="7:22" x14ac:dyDescent="0.4">
      <c r="G1396" s="59"/>
      <c r="H1396" s="96"/>
      <c r="I1396" s="60"/>
      <c r="J1396" s="70"/>
      <c r="K1396" s="76"/>
      <c r="L1396" s="59"/>
      <c r="M1396" s="97"/>
      <c r="N1396" s="77"/>
      <c r="O1396" s="77"/>
      <c r="P1396" s="77"/>
      <c r="Q1396" s="61"/>
      <c r="R1396" s="61"/>
      <c r="S1396" s="62"/>
      <c r="T1396" s="59"/>
      <c r="U1396" s="59"/>
      <c r="V1396" s="59"/>
    </row>
    <row r="1397" spans="7:22" x14ac:dyDescent="0.4">
      <c r="G1397" s="59"/>
      <c r="H1397" s="96"/>
      <c r="I1397" s="60"/>
      <c r="J1397" s="70"/>
      <c r="K1397" s="76"/>
      <c r="L1397" s="59"/>
      <c r="M1397" s="97"/>
      <c r="N1397" s="77"/>
      <c r="O1397" s="77"/>
      <c r="P1397" s="77"/>
      <c r="Q1397" s="61"/>
      <c r="R1397" s="61"/>
      <c r="S1397" s="62"/>
      <c r="T1397" s="59"/>
      <c r="U1397" s="59"/>
      <c r="V1397" s="59"/>
    </row>
    <row r="1398" spans="7:22" x14ac:dyDescent="0.4">
      <c r="G1398" s="59"/>
      <c r="H1398" s="96"/>
      <c r="I1398" s="60"/>
      <c r="J1398" s="70"/>
      <c r="K1398" s="76"/>
      <c r="L1398" s="59"/>
      <c r="M1398" s="97"/>
      <c r="N1398" s="77"/>
      <c r="O1398" s="77"/>
      <c r="P1398" s="77"/>
      <c r="Q1398" s="61"/>
      <c r="R1398" s="61"/>
      <c r="S1398" s="62"/>
      <c r="T1398" s="59"/>
      <c r="U1398" s="59"/>
      <c r="V1398" s="59"/>
    </row>
    <row r="1399" spans="7:22" x14ac:dyDescent="0.4">
      <c r="G1399" s="59"/>
      <c r="H1399" s="96"/>
      <c r="I1399" s="60"/>
      <c r="J1399" s="70"/>
      <c r="K1399" s="76"/>
      <c r="L1399" s="59"/>
      <c r="M1399" s="97"/>
      <c r="N1399" s="77"/>
      <c r="O1399" s="77"/>
      <c r="P1399" s="77"/>
      <c r="Q1399" s="61"/>
      <c r="R1399" s="61"/>
      <c r="S1399" s="62"/>
      <c r="T1399" s="59"/>
      <c r="U1399" s="59"/>
      <c r="V1399" s="59"/>
    </row>
    <row r="1400" spans="7:22" x14ac:dyDescent="0.4">
      <c r="G1400" s="59"/>
      <c r="H1400" s="96"/>
      <c r="I1400" s="60"/>
      <c r="J1400" s="70"/>
      <c r="K1400" s="76"/>
      <c r="L1400" s="59"/>
      <c r="M1400" s="97"/>
      <c r="N1400" s="77"/>
      <c r="O1400" s="77"/>
      <c r="P1400" s="77"/>
      <c r="Q1400" s="61"/>
      <c r="R1400" s="61"/>
      <c r="S1400" s="62"/>
      <c r="T1400" s="59"/>
      <c r="U1400" s="59"/>
      <c r="V1400" s="59"/>
    </row>
    <row r="1401" spans="7:22" x14ac:dyDescent="0.4">
      <c r="G1401" s="59"/>
      <c r="H1401" s="96"/>
      <c r="I1401" s="60"/>
      <c r="J1401" s="70"/>
      <c r="K1401" s="76"/>
      <c r="L1401" s="59"/>
      <c r="M1401" s="97"/>
      <c r="N1401" s="77"/>
      <c r="O1401" s="77"/>
      <c r="P1401" s="77"/>
      <c r="Q1401" s="61"/>
      <c r="R1401" s="61"/>
      <c r="S1401" s="62"/>
      <c r="T1401" s="59"/>
      <c r="U1401" s="59"/>
      <c r="V1401" s="59"/>
    </row>
    <row r="1402" spans="7:22" x14ac:dyDescent="0.4">
      <c r="G1402" s="59"/>
      <c r="H1402" s="96"/>
      <c r="I1402" s="60"/>
      <c r="J1402" s="70"/>
      <c r="K1402" s="76"/>
      <c r="L1402" s="59"/>
      <c r="M1402" s="97"/>
      <c r="N1402" s="77"/>
      <c r="O1402" s="77"/>
      <c r="P1402" s="77"/>
      <c r="Q1402" s="61"/>
      <c r="R1402" s="61"/>
      <c r="S1402" s="62"/>
      <c r="T1402" s="59"/>
      <c r="U1402" s="59"/>
      <c r="V1402" s="59"/>
    </row>
    <row r="1403" spans="7:22" x14ac:dyDescent="0.4">
      <c r="G1403" s="59"/>
      <c r="H1403" s="96"/>
      <c r="I1403" s="60"/>
      <c r="J1403" s="70"/>
      <c r="K1403" s="76"/>
      <c r="L1403" s="59"/>
      <c r="M1403" s="97"/>
      <c r="N1403" s="77"/>
      <c r="O1403" s="77"/>
      <c r="P1403" s="77"/>
      <c r="Q1403" s="61"/>
      <c r="R1403" s="61"/>
      <c r="S1403" s="62"/>
      <c r="T1403" s="59"/>
      <c r="U1403" s="59"/>
      <c r="V1403" s="59"/>
    </row>
    <row r="1404" spans="7:22" x14ac:dyDescent="0.4">
      <c r="G1404" s="59"/>
      <c r="H1404" s="96"/>
      <c r="I1404" s="60"/>
      <c r="J1404" s="70"/>
      <c r="K1404" s="76"/>
      <c r="L1404" s="59"/>
      <c r="M1404" s="97"/>
      <c r="N1404" s="77"/>
      <c r="O1404" s="77"/>
      <c r="P1404" s="77"/>
      <c r="Q1404" s="61"/>
      <c r="R1404" s="61"/>
      <c r="S1404" s="62"/>
      <c r="T1404" s="59"/>
      <c r="U1404" s="59"/>
      <c r="V1404" s="59"/>
    </row>
    <row r="1405" spans="7:22" x14ac:dyDescent="0.4">
      <c r="G1405" s="59"/>
      <c r="H1405" s="96"/>
      <c r="I1405" s="60"/>
      <c r="J1405" s="70"/>
      <c r="K1405" s="76"/>
      <c r="L1405" s="59"/>
      <c r="M1405" s="97"/>
      <c r="N1405" s="77"/>
      <c r="O1405" s="77"/>
      <c r="P1405" s="77"/>
      <c r="Q1405" s="61"/>
      <c r="R1405" s="61"/>
      <c r="S1405" s="62"/>
      <c r="T1405" s="59"/>
      <c r="U1405" s="59"/>
      <c r="V1405" s="59"/>
    </row>
    <row r="1406" spans="7:22" x14ac:dyDescent="0.4">
      <c r="G1406" s="59"/>
      <c r="H1406" s="96"/>
      <c r="I1406" s="60"/>
      <c r="J1406" s="70"/>
      <c r="K1406" s="76"/>
      <c r="L1406" s="59"/>
      <c r="M1406" s="97"/>
      <c r="N1406" s="77"/>
      <c r="O1406" s="77"/>
      <c r="P1406" s="77"/>
      <c r="Q1406" s="61"/>
      <c r="R1406" s="61"/>
      <c r="S1406" s="62"/>
      <c r="T1406" s="59"/>
      <c r="U1406" s="59"/>
      <c r="V1406" s="59"/>
    </row>
    <row r="1407" spans="7:22" x14ac:dyDescent="0.4">
      <c r="G1407" s="59"/>
      <c r="H1407" s="96"/>
      <c r="I1407" s="60"/>
      <c r="J1407" s="70"/>
      <c r="K1407" s="76"/>
      <c r="L1407" s="59"/>
      <c r="M1407" s="97"/>
      <c r="N1407" s="77"/>
      <c r="O1407" s="77"/>
      <c r="P1407" s="77"/>
      <c r="Q1407" s="61"/>
      <c r="R1407" s="61"/>
      <c r="S1407" s="62"/>
      <c r="T1407" s="59"/>
      <c r="U1407" s="59"/>
      <c r="V1407" s="59"/>
    </row>
    <row r="1408" spans="7:22" x14ac:dyDescent="0.4">
      <c r="G1408" s="59"/>
      <c r="H1408" s="96"/>
      <c r="I1408" s="60"/>
      <c r="J1408" s="70"/>
      <c r="K1408" s="76"/>
      <c r="L1408" s="59"/>
      <c r="M1408" s="97"/>
      <c r="N1408" s="77"/>
      <c r="O1408" s="77"/>
      <c r="P1408" s="77"/>
      <c r="Q1408" s="61"/>
      <c r="R1408" s="61"/>
      <c r="S1408" s="62"/>
      <c r="T1408" s="59"/>
      <c r="U1408" s="59"/>
      <c r="V1408" s="59"/>
    </row>
    <row r="1409" spans="1:22" x14ac:dyDescent="0.4">
      <c r="G1409" s="59"/>
      <c r="H1409" s="96"/>
      <c r="I1409" s="60"/>
      <c r="J1409" s="70"/>
      <c r="K1409" s="76"/>
      <c r="L1409" s="59"/>
      <c r="M1409" s="97"/>
      <c r="N1409" s="77"/>
      <c r="O1409" s="77"/>
      <c r="P1409" s="77"/>
      <c r="Q1409" s="61"/>
      <c r="R1409" s="61"/>
      <c r="S1409" s="62"/>
      <c r="T1409" s="59"/>
      <c r="U1409" s="59"/>
      <c r="V1409" s="59"/>
    </row>
    <row r="1410" spans="1:22" x14ac:dyDescent="0.4">
      <c r="G1410" s="59"/>
      <c r="H1410" s="96"/>
      <c r="I1410" s="60"/>
      <c r="J1410" s="70"/>
      <c r="K1410" s="76"/>
      <c r="L1410" s="59"/>
      <c r="M1410" s="97"/>
      <c r="N1410" s="77"/>
      <c r="O1410" s="77"/>
      <c r="P1410" s="77"/>
      <c r="Q1410" s="61"/>
      <c r="R1410" s="61"/>
      <c r="S1410" s="62"/>
      <c r="T1410" s="59"/>
      <c r="U1410" s="59"/>
      <c r="V1410" s="59"/>
    </row>
    <row r="1411" spans="1:22" x14ac:dyDescent="0.4">
      <c r="G1411" s="59"/>
      <c r="H1411" s="96"/>
      <c r="I1411" s="60"/>
      <c r="J1411" s="70"/>
      <c r="K1411" s="76"/>
      <c r="L1411" s="59"/>
      <c r="M1411" s="97"/>
      <c r="N1411" s="77"/>
      <c r="O1411" s="77"/>
      <c r="P1411" s="77"/>
      <c r="Q1411" s="61"/>
      <c r="R1411" s="61"/>
      <c r="S1411" s="62"/>
      <c r="T1411" s="59"/>
      <c r="U1411" s="59"/>
      <c r="V1411" s="59"/>
    </row>
    <row r="1412" spans="1:22" x14ac:dyDescent="0.4">
      <c r="G1412" s="59"/>
      <c r="H1412" s="96"/>
      <c r="I1412" s="60"/>
      <c r="J1412" s="70"/>
      <c r="K1412" s="76"/>
      <c r="L1412" s="59"/>
      <c r="M1412" s="97"/>
      <c r="N1412" s="77"/>
      <c r="O1412" s="77"/>
      <c r="P1412" s="77"/>
      <c r="Q1412" s="61"/>
      <c r="R1412" s="61"/>
      <c r="S1412" s="62"/>
      <c r="T1412" s="59"/>
      <c r="U1412" s="59"/>
      <c r="V1412" s="59"/>
    </row>
    <row r="1413" spans="1:22" x14ac:dyDescent="0.4">
      <c r="G1413" s="59"/>
      <c r="H1413" s="96"/>
      <c r="I1413" s="60"/>
      <c r="J1413" s="70"/>
      <c r="K1413" s="76"/>
      <c r="L1413" s="59"/>
      <c r="M1413" s="97"/>
      <c r="N1413" s="77"/>
      <c r="O1413" s="77"/>
      <c r="P1413" s="77"/>
      <c r="Q1413" s="61"/>
      <c r="R1413" s="61"/>
      <c r="S1413" s="62"/>
      <c r="T1413" s="59"/>
      <c r="U1413" s="59"/>
      <c r="V1413" s="59"/>
    </row>
    <row r="1414" spans="1:22" x14ac:dyDescent="0.4">
      <c r="G1414" s="59"/>
      <c r="H1414" s="96"/>
      <c r="I1414" s="60"/>
      <c r="J1414" s="70"/>
      <c r="K1414" s="76"/>
      <c r="L1414" s="59"/>
      <c r="M1414" s="97"/>
      <c r="N1414" s="77"/>
      <c r="O1414" s="77"/>
      <c r="P1414" s="77"/>
      <c r="Q1414" s="61"/>
      <c r="R1414" s="61"/>
      <c r="S1414" s="62"/>
      <c r="T1414" s="59"/>
      <c r="U1414" s="59"/>
      <c r="V1414" s="59"/>
    </row>
    <row r="1415" spans="1:22" x14ac:dyDescent="0.4">
      <c r="G1415" s="59"/>
      <c r="H1415" s="96"/>
      <c r="I1415" s="60"/>
      <c r="J1415" s="70"/>
      <c r="K1415" s="76"/>
      <c r="L1415" s="59"/>
      <c r="M1415" s="97"/>
      <c r="N1415" s="77"/>
      <c r="O1415" s="77"/>
      <c r="P1415" s="77"/>
      <c r="Q1415" s="61"/>
      <c r="R1415" s="61"/>
      <c r="S1415" s="62"/>
      <c r="T1415" s="59"/>
      <c r="U1415" s="59"/>
      <c r="V1415" s="59"/>
    </row>
    <row r="1416" spans="1:22" x14ac:dyDescent="0.4">
      <c r="G1416" s="59"/>
      <c r="H1416" s="96"/>
      <c r="I1416" s="60"/>
      <c r="J1416" s="70"/>
      <c r="K1416" s="76"/>
      <c r="L1416" s="59"/>
      <c r="M1416" s="97"/>
      <c r="N1416" s="77"/>
      <c r="O1416" s="77"/>
      <c r="P1416" s="77"/>
      <c r="Q1416" s="61"/>
      <c r="R1416" s="61"/>
      <c r="S1416" s="62"/>
      <c r="T1416" s="59"/>
      <c r="U1416" s="59"/>
      <c r="V1416" s="59"/>
    </row>
    <row r="1417" spans="1:22" x14ac:dyDescent="0.4">
      <c r="G1417" s="59"/>
      <c r="H1417" s="96"/>
      <c r="I1417" s="60"/>
      <c r="J1417" s="70"/>
      <c r="K1417" s="76"/>
      <c r="L1417" s="59"/>
      <c r="M1417" s="97"/>
      <c r="N1417" s="77"/>
      <c r="O1417" s="77"/>
      <c r="P1417" s="77"/>
      <c r="Q1417" s="61"/>
      <c r="R1417" s="61"/>
      <c r="S1417" s="62"/>
      <c r="T1417" s="59"/>
      <c r="U1417" s="59"/>
      <c r="V1417" s="59"/>
    </row>
    <row r="1418" spans="1:22" x14ac:dyDescent="0.4">
      <c r="G1418" s="59"/>
      <c r="H1418" s="96"/>
      <c r="I1418" s="60"/>
      <c r="J1418" s="70"/>
      <c r="K1418" s="76"/>
      <c r="L1418" s="59"/>
      <c r="M1418" s="97"/>
      <c r="N1418" s="77"/>
      <c r="O1418" s="77"/>
      <c r="P1418" s="77"/>
      <c r="Q1418" s="61"/>
      <c r="R1418" s="61"/>
      <c r="S1418" s="62"/>
      <c r="T1418" s="59"/>
      <c r="U1418" s="59"/>
      <c r="V1418" s="59"/>
    </row>
    <row r="1419" spans="1:22" x14ac:dyDescent="0.4">
      <c r="G1419" s="59"/>
      <c r="H1419" s="96"/>
      <c r="I1419" s="60"/>
      <c r="J1419" s="70"/>
      <c r="K1419" s="76"/>
      <c r="L1419" s="59"/>
      <c r="M1419" s="97"/>
      <c r="N1419" s="77"/>
      <c r="O1419" s="77"/>
      <c r="P1419" s="77"/>
      <c r="Q1419" s="61"/>
      <c r="R1419" s="61"/>
      <c r="S1419" s="62"/>
      <c r="T1419" s="59"/>
      <c r="U1419" s="59"/>
      <c r="V1419" s="59"/>
    </row>
    <row r="1420" spans="1:22" x14ac:dyDescent="0.4">
      <c r="G1420" s="59"/>
      <c r="H1420" s="96"/>
      <c r="I1420" s="60"/>
      <c r="J1420" s="70"/>
      <c r="K1420" s="76"/>
      <c r="L1420" s="59"/>
      <c r="M1420" s="97"/>
      <c r="N1420" s="77"/>
      <c r="O1420" s="77"/>
      <c r="P1420" s="77"/>
      <c r="Q1420" s="61"/>
      <c r="R1420" s="61"/>
      <c r="S1420" s="62"/>
      <c r="T1420" s="59"/>
      <c r="U1420" s="59"/>
      <c r="V1420" s="59"/>
    </row>
    <row r="1421" spans="1:22" x14ac:dyDescent="0.4">
      <c r="G1421" s="59"/>
      <c r="H1421" s="96"/>
      <c r="I1421" s="60"/>
      <c r="J1421" s="70"/>
      <c r="K1421" s="76"/>
      <c r="L1421" s="59"/>
      <c r="M1421" s="97"/>
      <c r="N1421" s="77"/>
      <c r="O1421" s="77"/>
      <c r="P1421" s="77"/>
      <c r="Q1421" s="61"/>
      <c r="R1421" s="61"/>
      <c r="S1421" s="62"/>
      <c r="T1421" s="59"/>
      <c r="U1421" s="59"/>
      <c r="V1421" s="59"/>
    </row>
    <row r="1422" spans="1:22" x14ac:dyDescent="0.4">
      <c r="G1422" s="59"/>
      <c r="H1422" s="96"/>
      <c r="I1422" s="60"/>
      <c r="J1422" s="70"/>
      <c r="K1422" s="76"/>
      <c r="L1422" s="59"/>
      <c r="M1422" s="97"/>
      <c r="N1422" s="77"/>
      <c r="O1422" s="77"/>
      <c r="P1422" s="77"/>
      <c r="Q1422" s="61"/>
      <c r="R1422" s="61"/>
      <c r="S1422" s="62"/>
      <c r="T1422" s="59"/>
      <c r="U1422" s="59"/>
      <c r="V1422" s="59"/>
    </row>
    <row r="1423" spans="1:22" x14ac:dyDescent="0.4">
      <c r="G1423" s="59"/>
      <c r="H1423" s="96"/>
      <c r="I1423" s="60"/>
      <c r="J1423" s="70"/>
      <c r="K1423" s="76"/>
      <c r="L1423" s="59"/>
      <c r="M1423" s="97"/>
      <c r="N1423" s="77"/>
      <c r="O1423" s="77"/>
      <c r="P1423" s="77"/>
      <c r="Q1423" s="61"/>
      <c r="R1423" s="61"/>
      <c r="S1423" s="62"/>
      <c r="T1423" s="59"/>
      <c r="U1423" s="59"/>
      <c r="V1423" s="59"/>
    </row>
    <row r="1424" spans="1:22" ht="17.5" customHeight="1" thickBot="1" x14ac:dyDescent="0.45">
      <c r="A1424" s="4"/>
      <c r="G1424" s="59"/>
      <c r="H1424" s="96"/>
      <c r="I1424" s="60"/>
      <c r="J1424" s="70"/>
      <c r="K1424" s="76"/>
      <c r="L1424" s="76"/>
      <c r="M1424" s="97"/>
      <c r="N1424" s="89"/>
      <c r="O1424" s="77"/>
      <c r="P1424" s="77"/>
      <c r="Q1424" s="61"/>
      <c r="R1424" s="63"/>
      <c r="S1424" s="62"/>
      <c r="T1424" s="59"/>
      <c r="U1424" s="59"/>
      <c r="V1424" s="59"/>
    </row>
    <row r="1425" spans="2:22" ht="17.5" customHeight="1" thickTop="1" x14ac:dyDescent="0.4">
      <c r="G1425" s="59"/>
      <c r="H1425" s="96"/>
      <c r="I1425" s="60"/>
      <c r="J1425" s="70"/>
      <c r="K1425" s="76"/>
      <c r="L1425" s="59"/>
      <c r="M1425" s="97"/>
      <c r="N1425" s="77"/>
      <c r="O1425" s="77"/>
      <c r="P1425" s="77"/>
      <c r="Q1425" s="61"/>
      <c r="R1425" s="61"/>
      <c r="S1425" s="62"/>
      <c r="T1425" s="59"/>
      <c r="U1425" s="59"/>
      <c r="V1425" s="59"/>
    </row>
    <row r="1426" spans="2:22" x14ac:dyDescent="0.4">
      <c r="G1426" s="59"/>
      <c r="H1426" s="96"/>
      <c r="I1426" s="60"/>
      <c r="J1426" s="70"/>
      <c r="K1426" s="76"/>
      <c r="L1426" s="59"/>
      <c r="M1426" s="97"/>
      <c r="N1426" s="77"/>
      <c r="O1426" s="77"/>
      <c r="P1426" s="77"/>
      <c r="Q1426" s="61"/>
      <c r="R1426" s="61"/>
      <c r="S1426" s="62"/>
      <c r="T1426" s="59"/>
      <c r="U1426" s="59"/>
      <c r="V1426" s="59"/>
    </row>
    <row r="1427" spans="2:22" x14ac:dyDescent="0.4">
      <c r="G1427" s="59"/>
      <c r="H1427" s="96"/>
      <c r="I1427" s="60"/>
      <c r="J1427" s="70"/>
      <c r="K1427" s="76"/>
      <c r="L1427" s="59"/>
      <c r="M1427" s="97"/>
      <c r="N1427" s="77"/>
      <c r="O1427" s="77"/>
      <c r="P1427" s="77"/>
      <c r="Q1427" s="61"/>
      <c r="R1427" s="61"/>
      <c r="S1427" s="62"/>
      <c r="T1427" s="59"/>
      <c r="U1427" s="59"/>
      <c r="V1427" s="59"/>
    </row>
    <row r="1428" spans="2:22" x14ac:dyDescent="0.4">
      <c r="G1428" s="59"/>
      <c r="H1428" s="96"/>
      <c r="I1428" s="60"/>
      <c r="J1428" s="70"/>
      <c r="K1428" s="76"/>
      <c r="L1428" s="59"/>
      <c r="M1428" s="97"/>
      <c r="N1428" s="77"/>
      <c r="O1428" s="77"/>
      <c r="P1428" s="77"/>
      <c r="Q1428" s="61"/>
      <c r="R1428" s="61"/>
      <c r="S1428" s="62"/>
      <c r="T1428" s="59"/>
      <c r="U1428" s="59"/>
      <c r="V1428" s="59"/>
    </row>
    <row r="1429" spans="2:22" x14ac:dyDescent="0.4">
      <c r="G1429" s="59"/>
      <c r="H1429" s="96"/>
      <c r="I1429" s="60"/>
      <c r="J1429" s="70"/>
      <c r="K1429" s="76"/>
      <c r="L1429" s="59"/>
      <c r="M1429" s="97"/>
      <c r="N1429" s="77"/>
      <c r="O1429" s="77"/>
      <c r="P1429" s="77"/>
      <c r="Q1429" s="61"/>
      <c r="R1429" s="61"/>
      <c r="S1429" s="62"/>
      <c r="T1429" s="59"/>
      <c r="U1429" s="59"/>
      <c r="V1429" s="59"/>
    </row>
    <row r="1430" spans="2:22" x14ac:dyDescent="0.4">
      <c r="G1430" s="59"/>
      <c r="H1430" s="96"/>
      <c r="I1430" s="60"/>
      <c r="J1430" s="70"/>
      <c r="K1430" s="76"/>
      <c r="L1430" s="59"/>
      <c r="M1430" s="97"/>
      <c r="N1430" s="77"/>
      <c r="O1430" s="77"/>
      <c r="P1430" s="77"/>
      <c r="Q1430" s="61"/>
      <c r="R1430" s="61"/>
      <c r="S1430" s="62"/>
      <c r="T1430" s="59"/>
      <c r="U1430" s="59"/>
      <c r="V1430" s="59"/>
    </row>
    <row r="1431" spans="2:22" x14ac:dyDescent="0.4">
      <c r="E1431" s="4"/>
      <c r="F1431" s="4"/>
      <c r="G1431" s="59"/>
      <c r="H1431" s="96"/>
      <c r="I1431" s="60"/>
      <c r="J1431" s="70"/>
      <c r="K1431" s="76"/>
      <c r="L1431" s="59"/>
      <c r="M1431" s="97"/>
      <c r="N1431" s="77"/>
      <c r="O1431" s="77"/>
      <c r="P1431" s="77"/>
      <c r="Q1431" s="61"/>
      <c r="R1431" s="61"/>
      <c r="S1431" s="62"/>
      <c r="T1431" s="59"/>
      <c r="U1431" s="59"/>
      <c r="V1431" s="59"/>
    </row>
    <row r="1432" spans="2:22" x14ac:dyDescent="0.4">
      <c r="B1432" s="27"/>
      <c r="C1432" s="4"/>
      <c r="D1432" s="4"/>
      <c r="G1432" s="59"/>
      <c r="H1432" s="96"/>
      <c r="I1432" s="60"/>
      <c r="J1432" s="70"/>
      <c r="K1432" s="76"/>
      <c r="L1432" s="59"/>
      <c r="M1432" s="97"/>
      <c r="N1432" s="77"/>
      <c r="O1432" s="77"/>
      <c r="P1432" s="77"/>
      <c r="Q1432" s="61"/>
      <c r="R1432" s="61"/>
      <c r="S1432" s="62"/>
      <c r="T1432" s="59"/>
      <c r="U1432" s="59"/>
      <c r="V1432" s="59"/>
    </row>
    <row r="1433" spans="2:22" x14ac:dyDescent="0.4">
      <c r="G1433" s="59"/>
      <c r="H1433" s="96"/>
      <c r="I1433" s="60"/>
      <c r="J1433" s="70"/>
      <c r="K1433" s="76"/>
      <c r="L1433" s="59"/>
      <c r="M1433" s="97"/>
      <c r="N1433" s="77"/>
      <c r="O1433" s="77"/>
      <c r="P1433" s="77"/>
      <c r="Q1433" s="61"/>
      <c r="R1433" s="61"/>
      <c r="S1433" s="62"/>
      <c r="T1433" s="59"/>
      <c r="U1433" s="59"/>
      <c r="V1433" s="59"/>
    </row>
    <row r="1434" spans="2:22" x14ac:dyDescent="0.4">
      <c r="G1434" s="59"/>
      <c r="H1434" s="96"/>
      <c r="I1434" s="60"/>
      <c r="J1434" s="70"/>
      <c r="K1434" s="76"/>
      <c r="L1434" s="59"/>
      <c r="M1434" s="97"/>
      <c r="N1434" s="77"/>
      <c r="O1434" s="77"/>
      <c r="P1434" s="77"/>
      <c r="Q1434" s="61"/>
      <c r="R1434" s="61"/>
      <c r="S1434" s="62"/>
      <c r="T1434" s="59"/>
      <c r="U1434" s="59"/>
      <c r="V1434" s="59"/>
    </row>
    <row r="1435" spans="2:22" x14ac:dyDescent="0.4">
      <c r="G1435" s="59"/>
      <c r="H1435" s="96"/>
      <c r="I1435" s="60"/>
      <c r="J1435" s="70"/>
      <c r="K1435" s="76"/>
      <c r="L1435" s="59"/>
      <c r="M1435" s="97"/>
      <c r="N1435" s="77"/>
      <c r="O1435" s="77"/>
      <c r="P1435" s="77"/>
      <c r="Q1435" s="61"/>
      <c r="R1435" s="61"/>
      <c r="S1435" s="62"/>
      <c r="T1435" s="59"/>
      <c r="U1435" s="59"/>
      <c r="V1435" s="59"/>
    </row>
    <row r="1436" spans="2:22" x14ac:dyDescent="0.4">
      <c r="G1436" s="59"/>
      <c r="H1436" s="96"/>
      <c r="I1436" s="60"/>
      <c r="J1436" s="70"/>
      <c r="K1436" s="76"/>
      <c r="L1436" s="59"/>
      <c r="M1436" s="97"/>
      <c r="N1436" s="77"/>
      <c r="O1436" s="77"/>
      <c r="P1436" s="77"/>
      <c r="Q1436" s="61"/>
      <c r="R1436" s="61"/>
      <c r="S1436" s="62"/>
      <c r="T1436" s="59"/>
      <c r="U1436" s="59"/>
      <c r="V1436" s="59"/>
    </row>
    <row r="1437" spans="2:22" x14ac:dyDescent="0.4">
      <c r="G1437" s="59"/>
      <c r="H1437" s="96"/>
      <c r="I1437" s="60"/>
      <c r="J1437" s="70"/>
      <c r="K1437" s="76"/>
      <c r="L1437" s="59"/>
      <c r="M1437" s="97"/>
      <c r="N1437" s="77"/>
      <c r="O1437" s="77"/>
      <c r="P1437" s="77"/>
      <c r="Q1437" s="61"/>
      <c r="R1437" s="61"/>
      <c r="S1437" s="62"/>
      <c r="T1437" s="59"/>
      <c r="U1437" s="59"/>
      <c r="V1437" s="59"/>
    </row>
    <row r="1438" spans="2:22" x14ac:dyDescent="0.4">
      <c r="G1438" s="59"/>
      <c r="H1438" s="96"/>
      <c r="I1438" s="60"/>
      <c r="J1438" s="70"/>
      <c r="K1438" s="76"/>
      <c r="L1438" s="59"/>
      <c r="M1438" s="97"/>
      <c r="N1438" s="77"/>
      <c r="O1438" s="77"/>
      <c r="P1438" s="77"/>
      <c r="Q1438" s="61"/>
      <c r="R1438" s="61"/>
      <c r="S1438" s="62"/>
      <c r="T1438" s="59"/>
      <c r="U1438" s="59"/>
      <c r="V1438" s="59"/>
    </row>
    <row r="1439" spans="2:22" x14ac:dyDescent="0.4">
      <c r="G1439" s="59"/>
      <c r="H1439" s="96"/>
      <c r="I1439" s="60"/>
      <c r="J1439" s="70"/>
      <c r="K1439" s="76"/>
      <c r="L1439" s="59"/>
      <c r="M1439" s="97"/>
      <c r="N1439" s="77"/>
      <c r="O1439" s="77"/>
      <c r="P1439" s="77"/>
      <c r="Q1439" s="61"/>
      <c r="R1439" s="61"/>
      <c r="S1439" s="62"/>
      <c r="T1439" s="59"/>
      <c r="U1439" s="59"/>
      <c r="V1439" s="59"/>
    </row>
    <row r="1440" spans="2:22" x14ac:dyDescent="0.4">
      <c r="G1440" s="59"/>
      <c r="H1440" s="96"/>
      <c r="I1440" s="60"/>
      <c r="J1440" s="70"/>
      <c r="K1440" s="76"/>
      <c r="L1440" s="59"/>
      <c r="M1440" s="97"/>
      <c r="N1440" s="77"/>
      <c r="O1440" s="77"/>
      <c r="P1440" s="77"/>
      <c r="Q1440" s="61"/>
      <c r="R1440" s="61"/>
      <c r="S1440" s="62"/>
      <c r="T1440" s="59"/>
      <c r="U1440" s="59"/>
      <c r="V1440" s="59"/>
    </row>
    <row r="1441" spans="7:22" x14ac:dyDescent="0.4">
      <c r="G1441" s="59"/>
      <c r="H1441" s="96"/>
      <c r="I1441" s="60"/>
      <c r="J1441" s="70"/>
      <c r="K1441" s="76"/>
      <c r="L1441" s="59"/>
      <c r="M1441" s="97"/>
      <c r="N1441" s="77"/>
      <c r="O1441" s="77"/>
      <c r="P1441" s="77"/>
      <c r="Q1441" s="61"/>
      <c r="R1441" s="61"/>
      <c r="S1441" s="62"/>
      <c r="T1441" s="59"/>
      <c r="U1441" s="59"/>
      <c r="V1441" s="59"/>
    </row>
    <row r="1442" spans="7:22" x14ac:dyDescent="0.4">
      <c r="G1442" s="59"/>
      <c r="H1442" s="96"/>
      <c r="I1442" s="60"/>
      <c r="J1442" s="70"/>
      <c r="K1442" s="76"/>
      <c r="L1442" s="59"/>
      <c r="M1442" s="97"/>
      <c r="N1442" s="77"/>
      <c r="O1442" s="77"/>
      <c r="P1442" s="77"/>
      <c r="Q1442" s="61"/>
      <c r="R1442" s="61"/>
      <c r="S1442" s="62"/>
      <c r="T1442" s="59"/>
      <c r="U1442" s="59"/>
      <c r="V1442" s="59"/>
    </row>
    <row r="1443" spans="7:22" x14ac:dyDescent="0.4">
      <c r="G1443" s="59"/>
      <c r="H1443" s="96"/>
      <c r="I1443" s="60"/>
      <c r="J1443" s="70"/>
      <c r="K1443" s="76"/>
      <c r="L1443" s="59"/>
      <c r="M1443" s="97"/>
      <c r="N1443" s="77"/>
      <c r="O1443" s="77"/>
      <c r="P1443" s="77"/>
      <c r="Q1443" s="61"/>
      <c r="R1443" s="61"/>
      <c r="S1443" s="62"/>
      <c r="T1443" s="59"/>
      <c r="U1443" s="59"/>
      <c r="V1443" s="59"/>
    </row>
    <row r="1444" spans="7:22" x14ac:dyDescent="0.4">
      <c r="G1444" s="59"/>
      <c r="H1444" s="96"/>
      <c r="I1444" s="60"/>
      <c r="J1444" s="70"/>
      <c r="K1444" s="76"/>
      <c r="L1444" s="59"/>
      <c r="M1444" s="97"/>
      <c r="N1444" s="77"/>
      <c r="O1444" s="77"/>
      <c r="P1444" s="77"/>
      <c r="Q1444" s="61"/>
      <c r="R1444" s="61"/>
      <c r="S1444" s="62"/>
      <c r="T1444" s="59"/>
      <c r="U1444" s="59"/>
      <c r="V1444" s="59"/>
    </row>
    <row r="1445" spans="7:22" x14ac:dyDescent="0.4">
      <c r="G1445" s="59"/>
      <c r="H1445" s="96"/>
      <c r="I1445" s="60"/>
      <c r="J1445" s="70"/>
      <c r="K1445" s="76"/>
      <c r="L1445" s="59"/>
      <c r="M1445" s="97"/>
      <c r="N1445" s="77"/>
      <c r="O1445" s="77"/>
      <c r="P1445" s="77"/>
      <c r="Q1445" s="61"/>
      <c r="R1445" s="61"/>
      <c r="S1445" s="62"/>
      <c r="T1445" s="59"/>
      <c r="U1445" s="59"/>
      <c r="V1445" s="59"/>
    </row>
    <row r="1446" spans="7:22" x14ac:dyDescent="0.4">
      <c r="G1446" s="59"/>
      <c r="H1446" s="96"/>
      <c r="I1446" s="60"/>
      <c r="J1446" s="70"/>
      <c r="K1446" s="76"/>
      <c r="L1446" s="59"/>
      <c r="M1446" s="97"/>
      <c r="N1446" s="77"/>
      <c r="O1446" s="77"/>
      <c r="P1446" s="77"/>
      <c r="Q1446" s="61"/>
      <c r="R1446" s="61"/>
      <c r="S1446" s="62"/>
      <c r="T1446" s="59"/>
      <c r="U1446" s="59"/>
      <c r="V1446" s="59"/>
    </row>
    <row r="1447" spans="7:22" x14ac:dyDescent="0.4">
      <c r="G1447" s="59"/>
      <c r="H1447" s="96"/>
      <c r="I1447" s="60"/>
      <c r="J1447" s="70"/>
      <c r="K1447" s="76"/>
      <c r="L1447" s="59"/>
      <c r="M1447" s="97"/>
      <c r="N1447" s="77"/>
      <c r="O1447" s="77"/>
      <c r="P1447" s="77"/>
      <c r="Q1447" s="61"/>
      <c r="R1447" s="61"/>
      <c r="S1447" s="62"/>
      <c r="T1447" s="59"/>
      <c r="U1447" s="59"/>
      <c r="V1447" s="59"/>
    </row>
    <row r="1448" spans="7:22" x14ac:dyDescent="0.4">
      <c r="G1448" s="59"/>
      <c r="H1448" s="96"/>
      <c r="I1448" s="60"/>
      <c r="J1448" s="70"/>
      <c r="K1448" s="76"/>
      <c r="L1448" s="59"/>
      <c r="M1448" s="97"/>
      <c r="N1448" s="77"/>
      <c r="O1448" s="77"/>
      <c r="P1448" s="77"/>
      <c r="Q1448" s="61"/>
      <c r="R1448" s="61"/>
      <c r="S1448" s="62"/>
      <c r="T1448" s="59"/>
      <c r="U1448" s="59"/>
      <c r="V1448" s="59"/>
    </row>
    <row r="1449" spans="7:22" x14ac:dyDescent="0.4">
      <c r="G1449" s="59"/>
      <c r="H1449" s="96"/>
      <c r="I1449" s="60"/>
      <c r="J1449" s="70"/>
      <c r="K1449" s="76"/>
      <c r="L1449" s="59"/>
      <c r="M1449" s="97"/>
      <c r="N1449" s="77"/>
      <c r="O1449" s="77"/>
      <c r="P1449" s="77"/>
      <c r="Q1449" s="61"/>
      <c r="R1449" s="61"/>
      <c r="S1449" s="62"/>
      <c r="T1449" s="59"/>
      <c r="U1449" s="59"/>
      <c r="V1449" s="59"/>
    </row>
    <row r="1450" spans="7:22" x14ac:dyDescent="0.4">
      <c r="G1450" s="59"/>
      <c r="H1450" s="96"/>
      <c r="I1450" s="60"/>
      <c r="J1450" s="70"/>
      <c r="K1450" s="76"/>
      <c r="L1450" s="59"/>
      <c r="M1450" s="97"/>
      <c r="N1450" s="77"/>
      <c r="O1450" s="77"/>
      <c r="P1450" s="77"/>
      <c r="Q1450" s="61"/>
      <c r="R1450" s="61"/>
      <c r="S1450" s="62"/>
      <c r="T1450" s="59"/>
      <c r="U1450" s="59"/>
      <c r="V1450" s="59"/>
    </row>
    <row r="1451" spans="7:22" x14ac:dyDescent="0.4">
      <c r="G1451" s="59"/>
      <c r="H1451" s="96"/>
      <c r="I1451" s="60"/>
      <c r="J1451" s="70"/>
      <c r="K1451" s="76"/>
      <c r="L1451" s="59"/>
      <c r="M1451" s="97"/>
      <c r="N1451" s="77"/>
      <c r="O1451" s="77"/>
      <c r="P1451" s="77"/>
      <c r="Q1451" s="61"/>
      <c r="R1451" s="61"/>
      <c r="S1451" s="62"/>
      <c r="T1451" s="59"/>
      <c r="U1451" s="59"/>
      <c r="V1451" s="59"/>
    </row>
    <row r="1452" spans="7:22" x14ac:dyDescent="0.4">
      <c r="G1452" s="59"/>
      <c r="H1452" s="96"/>
      <c r="I1452" s="60"/>
      <c r="J1452" s="70"/>
      <c r="K1452" s="76"/>
      <c r="L1452" s="59"/>
      <c r="M1452" s="97"/>
      <c r="N1452" s="77"/>
      <c r="O1452" s="77"/>
      <c r="P1452" s="77"/>
      <c r="Q1452" s="61"/>
      <c r="R1452" s="61"/>
      <c r="S1452" s="62"/>
      <c r="T1452" s="59"/>
      <c r="U1452" s="59"/>
      <c r="V1452" s="59"/>
    </row>
    <row r="1453" spans="7:22" x14ac:dyDescent="0.4">
      <c r="G1453" s="59"/>
      <c r="H1453" s="96"/>
      <c r="I1453" s="60"/>
      <c r="J1453" s="70"/>
      <c r="K1453" s="76"/>
      <c r="L1453" s="59"/>
      <c r="M1453" s="97"/>
      <c r="N1453" s="77"/>
      <c r="O1453" s="77"/>
      <c r="P1453" s="77"/>
      <c r="Q1453" s="61"/>
      <c r="R1453" s="61"/>
      <c r="S1453" s="62"/>
      <c r="T1453" s="59"/>
      <c r="U1453" s="59"/>
      <c r="V1453" s="59"/>
    </row>
    <row r="1454" spans="7:22" x14ac:dyDescent="0.4">
      <c r="G1454" s="59"/>
      <c r="H1454" s="96"/>
      <c r="I1454" s="60"/>
      <c r="J1454" s="70"/>
      <c r="K1454" s="76"/>
      <c r="L1454" s="59"/>
      <c r="M1454" s="97"/>
      <c r="N1454" s="77"/>
      <c r="O1454" s="77"/>
      <c r="P1454" s="77"/>
      <c r="Q1454" s="61"/>
      <c r="R1454" s="61"/>
      <c r="S1454" s="62"/>
      <c r="T1454" s="59"/>
      <c r="U1454" s="59"/>
      <c r="V1454" s="59"/>
    </row>
    <row r="1455" spans="7:22" x14ac:dyDescent="0.4">
      <c r="G1455" s="59"/>
      <c r="H1455" s="96"/>
      <c r="I1455" s="60"/>
      <c r="J1455" s="70"/>
      <c r="K1455" s="76"/>
      <c r="L1455" s="59"/>
      <c r="M1455" s="97"/>
      <c r="N1455" s="77"/>
      <c r="O1455" s="77"/>
      <c r="P1455" s="77"/>
      <c r="Q1455" s="61"/>
      <c r="R1455" s="61"/>
      <c r="S1455" s="62"/>
      <c r="T1455" s="59"/>
      <c r="U1455" s="59"/>
      <c r="V1455" s="59"/>
    </row>
    <row r="1456" spans="7:22" x14ac:dyDescent="0.4">
      <c r="G1456" s="59"/>
      <c r="H1456" s="96"/>
      <c r="I1456" s="60"/>
      <c r="J1456" s="70"/>
      <c r="K1456" s="76"/>
      <c r="L1456" s="59"/>
      <c r="M1456" s="97"/>
      <c r="N1456" s="77"/>
      <c r="O1456" s="77"/>
      <c r="P1456" s="77"/>
      <c r="Q1456" s="61"/>
      <c r="R1456" s="61"/>
      <c r="S1456" s="62"/>
      <c r="T1456" s="59"/>
      <c r="U1456" s="59"/>
      <c r="V1456" s="59"/>
    </row>
    <row r="1457" spans="7:22" x14ac:dyDescent="0.4">
      <c r="G1457" s="59"/>
      <c r="H1457" s="96"/>
      <c r="I1457" s="60"/>
      <c r="J1457" s="70"/>
      <c r="K1457" s="76"/>
      <c r="L1457" s="59"/>
      <c r="M1457" s="97"/>
      <c r="N1457" s="77"/>
      <c r="O1457" s="77"/>
      <c r="P1457" s="77"/>
      <c r="Q1457" s="61"/>
      <c r="R1457" s="61"/>
      <c r="S1457" s="62"/>
      <c r="T1457" s="59"/>
      <c r="U1457" s="59"/>
      <c r="V1457" s="59"/>
    </row>
    <row r="1458" spans="7:22" x14ac:dyDescent="0.4">
      <c r="G1458" s="59"/>
      <c r="H1458" s="96"/>
      <c r="I1458" s="60"/>
      <c r="J1458" s="70"/>
      <c r="K1458" s="76"/>
      <c r="L1458" s="59"/>
      <c r="M1458" s="97"/>
      <c r="N1458" s="77"/>
      <c r="O1458" s="77"/>
      <c r="P1458" s="77"/>
      <c r="Q1458" s="61"/>
      <c r="R1458" s="61"/>
      <c r="S1458" s="62"/>
      <c r="T1458" s="59"/>
      <c r="U1458" s="59"/>
      <c r="V1458" s="59"/>
    </row>
    <row r="1459" spans="7:22" x14ac:dyDescent="0.4">
      <c r="G1459" s="59"/>
      <c r="H1459" s="96"/>
      <c r="I1459" s="60"/>
      <c r="J1459" s="70"/>
      <c r="K1459" s="76"/>
      <c r="L1459" s="59"/>
      <c r="M1459" s="97"/>
      <c r="N1459" s="77"/>
      <c r="O1459" s="77"/>
      <c r="P1459" s="77"/>
      <c r="Q1459" s="61"/>
      <c r="R1459" s="61"/>
      <c r="S1459" s="62"/>
      <c r="T1459" s="59"/>
      <c r="U1459" s="59"/>
      <c r="V1459" s="59"/>
    </row>
    <row r="1460" spans="7:22" x14ac:dyDescent="0.4">
      <c r="G1460" s="59"/>
      <c r="H1460" s="96"/>
      <c r="I1460" s="60"/>
      <c r="J1460" s="70"/>
      <c r="K1460" s="76"/>
      <c r="L1460" s="59"/>
      <c r="M1460" s="97"/>
      <c r="N1460" s="77"/>
      <c r="O1460" s="77"/>
      <c r="P1460" s="77"/>
      <c r="Q1460" s="61"/>
      <c r="R1460" s="61"/>
      <c r="S1460" s="62"/>
      <c r="T1460" s="59"/>
      <c r="U1460" s="59"/>
      <c r="V1460" s="59"/>
    </row>
    <row r="1461" spans="7:22" x14ac:dyDescent="0.4">
      <c r="G1461" s="59"/>
      <c r="H1461" s="96"/>
      <c r="I1461" s="60"/>
      <c r="J1461" s="70"/>
      <c r="K1461" s="76"/>
      <c r="L1461" s="59"/>
      <c r="M1461" s="97"/>
      <c r="N1461" s="77"/>
      <c r="O1461" s="77"/>
      <c r="P1461" s="77"/>
      <c r="Q1461" s="61"/>
      <c r="R1461" s="61"/>
      <c r="S1461" s="62"/>
      <c r="T1461" s="59"/>
      <c r="U1461" s="59"/>
      <c r="V1461" s="59"/>
    </row>
    <row r="1462" spans="7:22" x14ac:dyDescent="0.4">
      <c r="G1462" s="59"/>
      <c r="H1462" s="96"/>
      <c r="I1462" s="60"/>
      <c r="J1462" s="70"/>
      <c r="K1462" s="76"/>
      <c r="L1462" s="59"/>
      <c r="M1462" s="97"/>
      <c r="N1462" s="77"/>
      <c r="O1462" s="77"/>
      <c r="P1462" s="77"/>
      <c r="Q1462" s="61"/>
      <c r="R1462" s="61"/>
      <c r="S1462" s="62"/>
      <c r="T1462" s="59"/>
      <c r="U1462" s="59"/>
      <c r="V1462" s="59"/>
    </row>
    <row r="1463" spans="7:22" x14ac:dyDescent="0.4">
      <c r="G1463" s="59"/>
      <c r="H1463" s="96"/>
      <c r="I1463" s="60"/>
      <c r="J1463" s="70"/>
      <c r="K1463" s="76"/>
      <c r="L1463" s="59"/>
      <c r="M1463" s="97"/>
      <c r="N1463" s="77"/>
      <c r="O1463" s="77"/>
      <c r="P1463" s="77"/>
      <c r="Q1463" s="61"/>
      <c r="R1463" s="61"/>
      <c r="S1463" s="62"/>
      <c r="T1463" s="59"/>
      <c r="U1463" s="59"/>
      <c r="V1463" s="59"/>
    </row>
    <row r="1464" spans="7:22" x14ac:dyDescent="0.4">
      <c r="G1464" s="59"/>
      <c r="H1464" s="96"/>
      <c r="I1464" s="60"/>
      <c r="J1464" s="70"/>
      <c r="K1464" s="76"/>
      <c r="L1464" s="59"/>
      <c r="M1464" s="97"/>
      <c r="N1464" s="77"/>
      <c r="O1464" s="77"/>
      <c r="P1464" s="77"/>
      <c r="Q1464" s="61"/>
      <c r="R1464" s="61"/>
      <c r="S1464" s="62"/>
      <c r="T1464" s="59"/>
      <c r="U1464" s="59"/>
      <c r="V1464" s="59"/>
    </row>
    <row r="1465" spans="7:22" x14ac:dyDescent="0.4">
      <c r="G1465" s="59"/>
      <c r="H1465" s="96"/>
      <c r="I1465" s="60"/>
      <c r="J1465" s="70"/>
      <c r="K1465" s="76"/>
      <c r="L1465" s="59"/>
      <c r="M1465" s="97"/>
      <c r="N1465" s="77"/>
      <c r="O1465" s="77"/>
      <c r="P1465" s="77"/>
      <c r="Q1465" s="61"/>
      <c r="R1465" s="61"/>
      <c r="S1465" s="62"/>
      <c r="T1465" s="59"/>
      <c r="U1465" s="59"/>
      <c r="V1465" s="59"/>
    </row>
    <row r="1466" spans="7:22" x14ac:dyDescent="0.4">
      <c r="G1466" s="59"/>
      <c r="H1466" s="96"/>
      <c r="I1466" s="60"/>
      <c r="J1466" s="70"/>
      <c r="K1466" s="76"/>
      <c r="L1466" s="59"/>
      <c r="M1466" s="97"/>
      <c r="N1466" s="77"/>
      <c r="O1466" s="77"/>
      <c r="P1466" s="77"/>
      <c r="Q1466" s="61"/>
      <c r="R1466" s="61"/>
      <c r="S1466" s="62"/>
      <c r="T1466" s="59"/>
      <c r="U1466" s="59"/>
      <c r="V1466" s="59"/>
    </row>
    <row r="1467" spans="7:22" x14ac:dyDescent="0.4">
      <c r="G1467" s="59"/>
      <c r="H1467" s="96"/>
      <c r="I1467" s="60"/>
      <c r="J1467" s="70"/>
      <c r="K1467" s="76"/>
      <c r="L1467" s="59"/>
      <c r="M1467" s="97"/>
      <c r="N1467" s="77"/>
      <c r="O1467" s="77"/>
      <c r="P1467" s="77"/>
      <c r="Q1467" s="61"/>
      <c r="R1467" s="61"/>
      <c r="S1467" s="62"/>
      <c r="T1467" s="59"/>
      <c r="U1467" s="59"/>
      <c r="V1467" s="59"/>
    </row>
    <row r="1468" spans="7:22" x14ac:dyDescent="0.4">
      <c r="G1468" s="59"/>
      <c r="H1468" s="96"/>
      <c r="I1468" s="60"/>
      <c r="J1468" s="70"/>
      <c r="K1468" s="76"/>
      <c r="L1468" s="59"/>
      <c r="M1468" s="97"/>
      <c r="N1468" s="77"/>
      <c r="O1468" s="77"/>
      <c r="P1468" s="77"/>
      <c r="Q1468" s="61"/>
      <c r="R1468" s="61"/>
      <c r="S1468" s="62"/>
      <c r="T1468" s="59"/>
      <c r="U1468" s="59"/>
      <c r="V1468" s="59"/>
    </row>
    <row r="1469" spans="7:22" x14ac:dyDescent="0.4">
      <c r="G1469" s="59"/>
      <c r="H1469" s="96"/>
      <c r="I1469" s="60"/>
      <c r="J1469" s="70"/>
      <c r="K1469" s="76"/>
      <c r="L1469" s="59"/>
      <c r="M1469" s="97"/>
      <c r="N1469" s="77"/>
      <c r="O1469" s="77"/>
      <c r="P1469" s="77"/>
      <c r="Q1469" s="61"/>
      <c r="R1469" s="61"/>
      <c r="S1469" s="62"/>
      <c r="T1469" s="59"/>
      <c r="U1469" s="59"/>
      <c r="V1469" s="59"/>
    </row>
    <row r="1470" spans="7:22" x14ac:dyDescent="0.4">
      <c r="G1470" s="59"/>
      <c r="H1470" s="96"/>
      <c r="I1470" s="60"/>
      <c r="J1470" s="70"/>
      <c r="K1470" s="76"/>
      <c r="L1470" s="59"/>
      <c r="M1470" s="97"/>
      <c r="N1470" s="77"/>
      <c r="O1470" s="77"/>
      <c r="P1470" s="77"/>
      <c r="Q1470" s="61"/>
      <c r="R1470" s="61"/>
      <c r="S1470" s="62"/>
      <c r="T1470" s="59"/>
      <c r="U1470" s="59"/>
      <c r="V1470" s="59"/>
    </row>
    <row r="1471" spans="7:22" x14ac:dyDescent="0.4">
      <c r="G1471" s="59"/>
      <c r="H1471" s="96"/>
      <c r="I1471" s="60"/>
      <c r="J1471" s="70"/>
      <c r="K1471" s="76"/>
      <c r="L1471" s="59"/>
      <c r="M1471" s="97"/>
      <c r="N1471" s="77"/>
      <c r="O1471" s="77"/>
      <c r="P1471" s="77"/>
      <c r="Q1471" s="61"/>
      <c r="R1471" s="61"/>
      <c r="S1471" s="62"/>
      <c r="T1471" s="59"/>
      <c r="U1471" s="59"/>
      <c r="V1471" s="59"/>
    </row>
    <row r="1472" spans="7:22" x14ac:dyDescent="0.4">
      <c r="G1472" s="59"/>
      <c r="H1472" s="96"/>
      <c r="I1472" s="60"/>
      <c r="J1472" s="70"/>
      <c r="K1472" s="76"/>
      <c r="L1472" s="59"/>
      <c r="M1472" s="97"/>
      <c r="N1472" s="77"/>
      <c r="O1472" s="77"/>
      <c r="P1472" s="77"/>
      <c r="Q1472" s="61"/>
      <c r="R1472" s="61"/>
      <c r="S1472" s="62"/>
      <c r="T1472" s="59"/>
      <c r="U1472" s="59"/>
      <c r="V1472" s="59"/>
    </row>
    <row r="1473" spans="1:22" x14ac:dyDescent="0.4">
      <c r="G1473" s="59"/>
      <c r="H1473" s="96"/>
      <c r="I1473" s="60"/>
      <c r="J1473" s="70"/>
      <c r="K1473" s="76"/>
      <c r="L1473" s="59"/>
      <c r="M1473" s="97"/>
      <c r="N1473" s="77"/>
      <c r="O1473" s="77"/>
      <c r="P1473" s="77"/>
      <c r="Q1473" s="61"/>
      <c r="R1473" s="61"/>
      <c r="S1473" s="62"/>
      <c r="T1473" s="59"/>
      <c r="U1473" s="59"/>
      <c r="V1473" s="59"/>
    </row>
    <row r="1474" spans="1:22" x14ac:dyDescent="0.4">
      <c r="G1474" s="59"/>
      <c r="H1474" s="96"/>
      <c r="I1474" s="60"/>
      <c r="J1474" s="70"/>
      <c r="K1474" s="76"/>
      <c r="L1474" s="59"/>
      <c r="M1474" s="97"/>
      <c r="N1474" s="77"/>
      <c r="O1474" s="77"/>
      <c r="P1474" s="77"/>
      <c r="Q1474" s="61"/>
      <c r="R1474" s="61"/>
      <c r="S1474" s="62"/>
      <c r="T1474" s="59"/>
      <c r="U1474" s="59"/>
      <c r="V1474" s="59"/>
    </row>
    <row r="1475" spans="1:22" x14ac:dyDescent="0.4">
      <c r="G1475" s="59"/>
      <c r="H1475" s="96"/>
      <c r="I1475" s="60"/>
      <c r="J1475" s="70"/>
      <c r="K1475" s="76"/>
      <c r="L1475" s="59"/>
      <c r="M1475" s="97"/>
      <c r="N1475" s="77"/>
      <c r="O1475" s="77"/>
      <c r="P1475" s="77"/>
      <c r="Q1475" s="61"/>
      <c r="R1475" s="61"/>
      <c r="S1475" s="62"/>
      <c r="T1475" s="59"/>
      <c r="U1475" s="59"/>
      <c r="V1475" s="59"/>
    </row>
    <row r="1476" spans="1:22" ht="17.5" customHeight="1" thickBot="1" x14ac:dyDescent="0.45">
      <c r="A1476" s="4"/>
      <c r="G1476" s="59"/>
      <c r="H1476" s="96"/>
      <c r="I1476" s="60"/>
      <c r="J1476" s="70"/>
      <c r="K1476" s="76"/>
      <c r="L1476" s="76"/>
      <c r="M1476" s="97"/>
      <c r="N1476" s="89"/>
      <c r="O1476" s="77"/>
      <c r="P1476" s="77"/>
      <c r="Q1476" s="61"/>
      <c r="R1476" s="63"/>
      <c r="S1476" s="62"/>
      <c r="T1476" s="59"/>
      <c r="U1476" s="59"/>
      <c r="V1476" s="59"/>
    </row>
    <row r="1477" spans="1:22" ht="17.5" customHeight="1" thickTop="1" x14ac:dyDescent="0.4">
      <c r="G1477" s="59"/>
      <c r="H1477" s="96"/>
      <c r="I1477" s="60"/>
      <c r="J1477" s="70"/>
      <c r="K1477" s="76"/>
      <c r="L1477" s="59"/>
      <c r="M1477" s="97"/>
      <c r="N1477" s="77"/>
      <c r="O1477" s="77"/>
      <c r="P1477" s="77"/>
      <c r="Q1477" s="61"/>
      <c r="R1477" s="61"/>
      <c r="S1477" s="62"/>
      <c r="T1477" s="59"/>
      <c r="U1477" s="59"/>
      <c r="V1477" s="59"/>
    </row>
    <row r="1478" spans="1:22" x14ac:dyDescent="0.4">
      <c r="G1478" s="59"/>
      <c r="H1478" s="96"/>
      <c r="I1478" s="60"/>
      <c r="J1478" s="70"/>
      <c r="K1478" s="76"/>
      <c r="L1478" s="59"/>
      <c r="M1478" s="97"/>
      <c r="N1478" s="77"/>
      <c r="O1478" s="77"/>
      <c r="P1478" s="77"/>
      <c r="Q1478" s="61"/>
      <c r="R1478" s="61"/>
      <c r="S1478" s="62"/>
      <c r="T1478" s="59"/>
      <c r="U1478" s="59"/>
      <c r="V1478" s="59"/>
    </row>
    <row r="1479" spans="1:22" x14ac:dyDescent="0.4">
      <c r="G1479" s="59"/>
      <c r="H1479" s="96"/>
      <c r="I1479" s="60"/>
      <c r="J1479" s="70"/>
      <c r="K1479" s="76"/>
      <c r="L1479" s="59"/>
      <c r="M1479" s="97"/>
      <c r="N1479" s="77"/>
      <c r="O1479" s="77"/>
      <c r="P1479" s="77"/>
      <c r="Q1479" s="61"/>
      <c r="R1479" s="61"/>
      <c r="S1479" s="62"/>
      <c r="T1479" s="59"/>
      <c r="U1479" s="59"/>
      <c r="V1479" s="59"/>
    </row>
    <row r="1480" spans="1:22" x14ac:dyDescent="0.4">
      <c r="G1480" s="59"/>
      <c r="H1480" s="96"/>
      <c r="I1480" s="60"/>
      <c r="J1480" s="70"/>
      <c r="K1480" s="76"/>
      <c r="L1480" s="59"/>
      <c r="M1480" s="97"/>
      <c r="N1480" s="77"/>
      <c r="O1480" s="77"/>
      <c r="P1480" s="77"/>
      <c r="Q1480" s="61"/>
      <c r="R1480" s="61"/>
      <c r="S1480" s="62"/>
      <c r="T1480" s="59"/>
      <c r="U1480" s="59"/>
      <c r="V1480" s="59"/>
    </row>
    <row r="1481" spans="1:22" x14ac:dyDescent="0.4">
      <c r="G1481" s="59"/>
      <c r="H1481" s="96"/>
      <c r="I1481" s="60"/>
      <c r="J1481" s="70"/>
      <c r="K1481" s="76"/>
      <c r="L1481" s="59"/>
      <c r="M1481" s="97"/>
      <c r="N1481" s="77"/>
      <c r="O1481" s="77"/>
      <c r="P1481" s="77"/>
      <c r="Q1481" s="61"/>
      <c r="R1481" s="61"/>
      <c r="S1481" s="62"/>
      <c r="T1481" s="59"/>
      <c r="U1481" s="59"/>
      <c r="V1481" s="59"/>
    </row>
    <row r="1482" spans="1:22" x14ac:dyDescent="0.4">
      <c r="G1482" s="59"/>
      <c r="H1482" s="96"/>
      <c r="I1482" s="60"/>
      <c r="J1482" s="70"/>
      <c r="K1482" s="76"/>
      <c r="L1482" s="59"/>
      <c r="M1482" s="97"/>
      <c r="N1482" s="77"/>
      <c r="O1482" s="77"/>
      <c r="P1482" s="77"/>
      <c r="Q1482" s="61"/>
      <c r="R1482" s="61"/>
      <c r="S1482" s="62"/>
      <c r="T1482" s="59"/>
      <c r="U1482" s="59"/>
      <c r="V1482" s="59"/>
    </row>
    <row r="1483" spans="1:22" x14ac:dyDescent="0.4">
      <c r="E1483" s="4"/>
      <c r="F1483" s="4"/>
      <c r="G1483" s="59"/>
      <c r="H1483" s="96"/>
      <c r="I1483" s="60"/>
      <c r="J1483" s="70"/>
      <c r="K1483" s="76"/>
      <c r="L1483" s="59"/>
      <c r="M1483" s="97"/>
      <c r="N1483" s="77"/>
      <c r="O1483" s="77"/>
      <c r="P1483" s="77"/>
      <c r="Q1483" s="61"/>
      <c r="R1483" s="61"/>
      <c r="S1483" s="62"/>
      <c r="T1483" s="59"/>
      <c r="U1483" s="59"/>
      <c r="V1483" s="59"/>
    </row>
    <row r="1484" spans="1:22" x14ac:dyDescent="0.4">
      <c r="B1484" s="27"/>
      <c r="C1484" s="4"/>
      <c r="D1484" s="4"/>
      <c r="G1484" s="59"/>
      <c r="H1484" s="96"/>
      <c r="I1484" s="60"/>
      <c r="J1484" s="70"/>
      <c r="K1484" s="76"/>
      <c r="L1484" s="59"/>
      <c r="M1484" s="97"/>
      <c r="N1484" s="77"/>
      <c r="O1484" s="77"/>
      <c r="P1484" s="77"/>
      <c r="Q1484" s="61"/>
      <c r="R1484" s="61"/>
      <c r="S1484" s="62"/>
      <c r="T1484" s="59"/>
      <c r="U1484" s="59"/>
      <c r="V1484" s="59"/>
    </row>
    <row r="1485" spans="1:22" x14ac:dyDescent="0.4">
      <c r="G1485" s="59"/>
      <c r="H1485" s="96"/>
      <c r="I1485" s="60"/>
      <c r="J1485" s="70"/>
      <c r="K1485" s="76"/>
      <c r="L1485" s="59"/>
      <c r="M1485" s="97"/>
      <c r="N1485" s="77"/>
      <c r="O1485" s="77"/>
      <c r="P1485" s="77"/>
      <c r="Q1485" s="61"/>
      <c r="R1485" s="61"/>
      <c r="S1485" s="62"/>
      <c r="T1485" s="59"/>
      <c r="U1485" s="59"/>
      <c r="V1485" s="59"/>
    </row>
    <row r="1486" spans="1:22" x14ac:dyDescent="0.4">
      <c r="G1486" s="59"/>
      <c r="H1486" s="96"/>
      <c r="I1486" s="60"/>
      <c r="J1486" s="70"/>
      <c r="K1486" s="76"/>
      <c r="L1486" s="59"/>
      <c r="M1486" s="97"/>
      <c r="N1486" s="77"/>
      <c r="O1486" s="77"/>
      <c r="P1486" s="77"/>
      <c r="Q1486" s="61"/>
      <c r="R1486" s="61"/>
      <c r="S1486" s="62"/>
      <c r="T1486" s="59"/>
      <c r="U1486" s="59"/>
      <c r="V1486" s="59"/>
    </row>
    <row r="1487" spans="1:22" x14ac:dyDescent="0.4">
      <c r="G1487" s="59"/>
      <c r="H1487" s="96"/>
      <c r="I1487" s="60"/>
      <c r="J1487" s="70"/>
      <c r="K1487" s="76"/>
      <c r="L1487" s="59"/>
      <c r="M1487" s="97"/>
      <c r="N1487" s="77"/>
      <c r="O1487" s="77"/>
      <c r="P1487" s="77"/>
      <c r="Q1487" s="61"/>
      <c r="R1487" s="61"/>
      <c r="S1487" s="62"/>
      <c r="T1487" s="59"/>
      <c r="U1487" s="59"/>
      <c r="V1487" s="59"/>
    </row>
    <row r="1488" spans="1:22" x14ac:dyDescent="0.4">
      <c r="G1488" s="59"/>
      <c r="H1488" s="96"/>
      <c r="I1488" s="60"/>
      <c r="J1488" s="70"/>
      <c r="K1488" s="76"/>
      <c r="L1488" s="59"/>
      <c r="M1488" s="97"/>
      <c r="N1488" s="77"/>
      <c r="O1488" s="77"/>
      <c r="P1488" s="77"/>
      <c r="Q1488" s="61"/>
      <c r="R1488" s="61"/>
      <c r="S1488" s="62"/>
      <c r="T1488" s="59"/>
      <c r="U1488" s="59"/>
      <c r="V1488" s="59"/>
    </row>
    <row r="1489" spans="7:22" x14ac:dyDescent="0.4">
      <c r="G1489" s="59"/>
      <c r="H1489" s="96"/>
      <c r="I1489" s="60"/>
      <c r="J1489" s="70"/>
      <c r="K1489" s="76"/>
      <c r="L1489" s="59"/>
      <c r="M1489" s="97"/>
      <c r="N1489" s="77"/>
      <c r="O1489" s="77"/>
      <c r="P1489" s="77"/>
      <c r="Q1489" s="61"/>
      <c r="R1489" s="61"/>
      <c r="S1489" s="62"/>
      <c r="T1489" s="59"/>
      <c r="U1489" s="59"/>
      <c r="V1489" s="59"/>
    </row>
    <row r="1490" spans="7:22" x14ac:dyDescent="0.4">
      <c r="G1490" s="59"/>
      <c r="H1490" s="96"/>
      <c r="I1490" s="60"/>
      <c r="J1490" s="70"/>
      <c r="K1490" s="76"/>
      <c r="L1490" s="59"/>
      <c r="M1490" s="97"/>
      <c r="N1490" s="77"/>
      <c r="O1490" s="77"/>
      <c r="P1490" s="77"/>
      <c r="Q1490" s="61"/>
      <c r="R1490" s="61"/>
      <c r="S1490" s="62"/>
      <c r="T1490" s="59"/>
      <c r="U1490" s="59"/>
      <c r="V1490" s="59"/>
    </row>
    <row r="1491" spans="7:22" x14ac:dyDescent="0.4">
      <c r="G1491" s="59"/>
      <c r="H1491" s="96"/>
      <c r="I1491" s="60"/>
      <c r="J1491" s="70"/>
      <c r="K1491" s="76"/>
      <c r="L1491" s="59"/>
      <c r="M1491" s="97"/>
      <c r="N1491" s="77"/>
      <c r="O1491" s="77"/>
      <c r="P1491" s="77"/>
      <c r="Q1491" s="61"/>
      <c r="R1491" s="61"/>
      <c r="S1491" s="62"/>
      <c r="T1491" s="59"/>
      <c r="U1491" s="59"/>
      <c r="V1491" s="59"/>
    </row>
    <row r="1492" spans="7:22" x14ac:dyDescent="0.4">
      <c r="G1492" s="59"/>
      <c r="H1492" s="96"/>
      <c r="I1492" s="60"/>
      <c r="J1492" s="70"/>
      <c r="K1492" s="76"/>
      <c r="L1492" s="59"/>
      <c r="M1492" s="97"/>
      <c r="N1492" s="77"/>
      <c r="O1492" s="77"/>
      <c r="P1492" s="77"/>
      <c r="Q1492" s="61"/>
      <c r="R1492" s="61"/>
      <c r="S1492" s="62"/>
      <c r="T1492" s="59"/>
      <c r="U1492" s="59"/>
      <c r="V1492" s="59"/>
    </row>
    <row r="1493" spans="7:22" x14ac:dyDescent="0.4">
      <c r="G1493" s="59"/>
      <c r="H1493" s="96"/>
      <c r="I1493" s="60"/>
      <c r="J1493" s="70"/>
      <c r="K1493" s="76"/>
      <c r="L1493" s="59"/>
      <c r="M1493" s="97"/>
      <c r="N1493" s="77"/>
      <c r="O1493" s="77"/>
      <c r="P1493" s="77"/>
      <c r="Q1493" s="61"/>
      <c r="R1493" s="61"/>
      <c r="S1493" s="62"/>
      <c r="T1493" s="59"/>
      <c r="U1493" s="59"/>
      <c r="V1493" s="59"/>
    </row>
    <row r="1494" spans="7:22" x14ac:dyDescent="0.4">
      <c r="G1494" s="59"/>
      <c r="H1494" s="96"/>
      <c r="I1494" s="60"/>
      <c r="J1494" s="70"/>
      <c r="K1494" s="76"/>
      <c r="L1494" s="59"/>
      <c r="M1494" s="97"/>
      <c r="N1494" s="77"/>
      <c r="O1494" s="77"/>
      <c r="P1494" s="77"/>
      <c r="Q1494" s="61"/>
      <c r="R1494" s="61"/>
      <c r="S1494" s="62"/>
      <c r="T1494" s="59"/>
      <c r="U1494" s="59"/>
      <c r="V1494" s="59"/>
    </row>
    <row r="1495" spans="7:22" x14ac:dyDescent="0.4">
      <c r="G1495" s="59"/>
      <c r="H1495" s="96"/>
      <c r="I1495" s="60"/>
      <c r="J1495" s="70"/>
      <c r="K1495" s="76"/>
      <c r="L1495" s="59"/>
      <c r="M1495" s="97"/>
      <c r="N1495" s="77"/>
      <c r="O1495" s="77"/>
      <c r="P1495" s="77"/>
      <c r="Q1495" s="61"/>
      <c r="R1495" s="61"/>
      <c r="S1495" s="62"/>
      <c r="T1495" s="59"/>
      <c r="U1495" s="59"/>
      <c r="V1495" s="59"/>
    </row>
    <row r="1496" spans="7:22" x14ac:dyDescent="0.4">
      <c r="G1496" s="59"/>
      <c r="H1496" s="96"/>
      <c r="I1496" s="60"/>
      <c r="J1496" s="70"/>
      <c r="K1496" s="76"/>
      <c r="L1496" s="59"/>
      <c r="M1496" s="97"/>
      <c r="N1496" s="77"/>
      <c r="O1496" s="77"/>
      <c r="P1496" s="77"/>
      <c r="Q1496" s="61"/>
      <c r="R1496" s="61"/>
      <c r="S1496" s="62"/>
      <c r="T1496" s="59"/>
      <c r="U1496" s="59"/>
      <c r="V1496" s="59"/>
    </row>
    <row r="1497" spans="7:22" x14ac:dyDescent="0.4">
      <c r="G1497" s="59"/>
      <c r="H1497" s="96"/>
      <c r="I1497" s="60"/>
      <c r="J1497" s="70"/>
      <c r="K1497" s="76"/>
      <c r="L1497" s="59"/>
      <c r="M1497" s="97"/>
      <c r="N1497" s="77"/>
      <c r="O1497" s="77"/>
      <c r="P1497" s="77"/>
      <c r="Q1497" s="61"/>
      <c r="R1497" s="61"/>
      <c r="S1497" s="62"/>
      <c r="T1497" s="59"/>
      <c r="U1497" s="59"/>
      <c r="V1497" s="59"/>
    </row>
    <row r="1498" spans="7:22" x14ac:dyDescent="0.4">
      <c r="G1498" s="59"/>
      <c r="H1498" s="96"/>
      <c r="I1498" s="60"/>
      <c r="J1498" s="70"/>
      <c r="K1498" s="76"/>
      <c r="L1498" s="59"/>
      <c r="M1498" s="97"/>
      <c r="N1498" s="77"/>
      <c r="O1498" s="77"/>
      <c r="P1498" s="77"/>
      <c r="Q1498" s="61"/>
      <c r="R1498" s="61"/>
      <c r="S1498" s="62"/>
      <c r="T1498" s="59"/>
      <c r="U1498" s="59"/>
      <c r="V1498" s="59"/>
    </row>
    <row r="1499" spans="7:22" x14ac:dyDescent="0.4">
      <c r="G1499" s="59"/>
      <c r="H1499" s="96"/>
      <c r="I1499" s="60"/>
      <c r="J1499" s="70"/>
      <c r="K1499" s="76"/>
      <c r="L1499" s="59"/>
      <c r="M1499" s="97"/>
      <c r="N1499" s="77"/>
      <c r="O1499" s="77"/>
      <c r="P1499" s="77"/>
      <c r="Q1499" s="61"/>
      <c r="R1499" s="61"/>
      <c r="S1499" s="62"/>
      <c r="T1499" s="59"/>
      <c r="U1499" s="59"/>
      <c r="V1499" s="59"/>
    </row>
    <row r="1500" spans="7:22" x14ac:dyDescent="0.4">
      <c r="G1500" s="59"/>
      <c r="H1500" s="96"/>
      <c r="I1500" s="60"/>
      <c r="J1500" s="70"/>
      <c r="K1500" s="76"/>
      <c r="L1500" s="59"/>
      <c r="M1500" s="97"/>
      <c r="N1500" s="77"/>
      <c r="O1500" s="77"/>
      <c r="P1500" s="77"/>
      <c r="Q1500" s="61"/>
      <c r="R1500" s="61"/>
      <c r="S1500" s="62"/>
      <c r="T1500" s="59"/>
      <c r="U1500" s="59"/>
      <c r="V1500" s="59"/>
    </row>
    <row r="1501" spans="7:22" x14ac:dyDescent="0.4">
      <c r="G1501" s="59"/>
      <c r="H1501" s="96"/>
      <c r="I1501" s="60"/>
      <c r="J1501" s="70"/>
      <c r="K1501" s="76"/>
      <c r="L1501" s="59"/>
      <c r="M1501" s="97"/>
      <c r="N1501" s="77"/>
      <c r="O1501" s="77"/>
      <c r="P1501" s="77"/>
      <c r="Q1501" s="61"/>
      <c r="R1501" s="61"/>
      <c r="S1501" s="62"/>
      <c r="T1501" s="59"/>
      <c r="U1501" s="59"/>
      <c r="V1501" s="59"/>
    </row>
    <row r="1502" spans="7:22" x14ac:dyDescent="0.4">
      <c r="G1502" s="59"/>
      <c r="H1502" s="96"/>
      <c r="I1502" s="60"/>
      <c r="J1502" s="70"/>
      <c r="K1502" s="76"/>
      <c r="L1502" s="59"/>
      <c r="M1502" s="97"/>
      <c r="N1502" s="77"/>
      <c r="O1502" s="77"/>
      <c r="P1502" s="77"/>
      <c r="Q1502" s="61"/>
      <c r="R1502" s="61"/>
      <c r="S1502" s="62"/>
      <c r="T1502" s="59"/>
      <c r="U1502" s="59"/>
      <c r="V1502" s="59"/>
    </row>
    <row r="1503" spans="7:22" x14ac:dyDescent="0.4">
      <c r="G1503" s="59"/>
      <c r="H1503" s="96"/>
      <c r="I1503" s="60"/>
      <c r="J1503" s="70"/>
      <c r="K1503" s="76"/>
      <c r="L1503" s="59"/>
      <c r="M1503" s="97"/>
      <c r="N1503" s="77"/>
      <c r="O1503" s="77"/>
      <c r="P1503" s="77"/>
      <c r="Q1503" s="61"/>
      <c r="R1503" s="61"/>
      <c r="S1503" s="62"/>
      <c r="T1503" s="59"/>
      <c r="U1503" s="59"/>
      <c r="V1503" s="59"/>
    </row>
    <row r="1504" spans="7:22" x14ac:dyDescent="0.4">
      <c r="G1504" s="59"/>
      <c r="H1504" s="96"/>
      <c r="I1504" s="60"/>
      <c r="J1504" s="70"/>
      <c r="K1504" s="76"/>
      <c r="L1504" s="59"/>
      <c r="M1504" s="97"/>
      <c r="N1504" s="77"/>
      <c r="O1504" s="77"/>
      <c r="P1504" s="77"/>
      <c r="Q1504" s="61"/>
      <c r="R1504" s="61"/>
      <c r="S1504" s="62"/>
      <c r="T1504" s="59"/>
      <c r="U1504" s="59"/>
      <c r="V1504" s="59"/>
    </row>
    <row r="1505" spans="7:22" x14ac:dyDescent="0.4">
      <c r="G1505" s="59"/>
      <c r="H1505" s="96"/>
      <c r="I1505" s="60"/>
      <c r="J1505" s="70"/>
      <c r="K1505" s="76"/>
      <c r="L1505" s="59"/>
      <c r="M1505" s="97"/>
      <c r="N1505" s="77"/>
      <c r="O1505" s="77"/>
      <c r="P1505" s="77"/>
      <c r="Q1505" s="61"/>
      <c r="R1505" s="61"/>
      <c r="S1505" s="62"/>
      <c r="T1505" s="59"/>
      <c r="U1505" s="59"/>
      <c r="V1505" s="59"/>
    </row>
    <row r="1506" spans="7:22" x14ac:dyDescent="0.4">
      <c r="G1506" s="59"/>
      <c r="H1506" s="96"/>
      <c r="I1506" s="60"/>
      <c r="J1506" s="70"/>
      <c r="K1506" s="76"/>
      <c r="L1506" s="59"/>
      <c r="M1506" s="97"/>
      <c r="N1506" s="77"/>
      <c r="O1506" s="77"/>
      <c r="P1506" s="77"/>
      <c r="Q1506" s="61"/>
      <c r="R1506" s="61"/>
      <c r="S1506" s="62"/>
      <c r="T1506" s="59"/>
      <c r="U1506" s="59"/>
      <c r="V1506" s="59"/>
    </row>
    <row r="1507" spans="7:22" x14ac:dyDescent="0.4">
      <c r="G1507" s="59"/>
      <c r="H1507" s="96"/>
      <c r="I1507" s="60"/>
      <c r="J1507" s="70"/>
      <c r="K1507" s="76"/>
      <c r="L1507" s="59"/>
      <c r="M1507" s="97"/>
      <c r="N1507" s="77"/>
      <c r="O1507" s="77"/>
      <c r="P1507" s="77"/>
      <c r="Q1507" s="61"/>
      <c r="R1507" s="61"/>
      <c r="S1507" s="62"/>
      <c r="T1507" s="59"/>
      <c r="U1507" s="59"/>
      <c r="V1507" s="59"/>
    </row>
    <row r="1508" spans="7:22" x14ac:dyDescent="0.4">
      <c r="G1508" s="59"/>
      <c r="H1508" s="96"/>
      <c r="I1508" s="60"/>
      <c r="J1508" s="70"/>
      <c r="K1508" s="76"/>
      <c r="L1508" s="59"/>
      <c r="M1508" s="97"/>
      <c r="N1508" s="77"/>
      <c r="O1508" s="77"/>
      <c r="P1508" s="77"/>
      <c r="Q1508" s="61"/>
      <c r="R1508" s="61"/>
      <c r="S1508" s="62"/>
      <c r="T1508" s="59"/>
      <c r="U1508" s="59"/>
      <c r="V1508" s="59"/>
    </row>
    <row r="1509" spans="7:22" x14ac:dyDescent="0.4">
      <c r="G1509" s="59"/>
      <c r="H1509" s="96"/>
      <c r="I1509" s="60"/>
      <c r="J1509" s="70"/>
      <c r="K1509" s="76"/>
      <c r="L1509" s="59"/>
      <c r="M1509" s="97"/>
      <c r="N1509" s="77"/>
      <c r="O1509" s="77"/>
      <c r="P1509" s="77"/>
      <c r="Q1509" s="61"/>
      <c r="R1509" s="61"/>
      <c r="S1509" s="62"/>
      <c r="T1509" s="59"/>
      <c r="U1509" s="59"/>
      <c r="V1509" s="59"/>
    </row>
    <row r="1510" spans="7:22" x14ac:dyDescent="0.4">
      <c r="G1510" s="59"/>
      <c r="H1510" s="96"/>
      <c r="I1510" s="60"/>
      <c r="J1510" s="70"/>
      <c r="K1510" s="76"/>
      <c r="L1510" s="59"/>
      <c r="M1510" s="97"/>
      <c r="N1510" s="77"/>
      <c r="O1510" s="77"/>
      <c r="P1510" s="77"/>
      <c r="Q1510" s="61"/>
      <c r="R1510" s="61"/>
      <c r="S1510" s="62"/>
      <c r="T1510" s="59"/>
      <c r="U1510" s="59"/>
      <c r="V1510" s="59"/>
    </row>
    <row r="1511" spans="7:22" x14ac:dyDescent="0.4">
      <c r="G1511" s="59"/>
      <c r="H1511" s="96"/>
      <c r="I1511" s="60"/>
      <c r="J1511" s="70"/>
      <c r="K1511" s="76"/>
      <c r="L1511" s="59"/>
      <c r="M1511" s="97"/>
      <c r="N1511" s="77"/>
      <c r="O1511" s="77"/>
      <c r="P1511" s="77"/>
      <c r="Q1511" s="61"/>
      <c r="R1511" s="61"/>
      <c r="S1511" s="62"/>
      <c r="T1511" s="59"/>
      <c r="U1511" s="59"/>
      <c r="V1511" s="59"/>
    </row>
    <row r="1512" spans="7:22" x14ac:dyDescent="0.4">
      <c r="G1512" s="59"/>
      <c r="H1512" s="96"/>
      <c r="I1512" s="60"/>
      <c r="J1512" s="70"/>
      <c r="K1512" s="76"/>
      <c r="L1512" s="59"/>
      <c r="M1512" s="97"/>
      <c r="N1512" s="77"/>
      <c r="O1512" s="77"/>
      <c r="P1512" s="77"/>
      <c r="Q1512" s="61"/>
      <c r="R1512" s="61"/>
      <c r="S1512" s="62"/>
      <c r="T1512" s="59"/>
      <c r="U1512" s="59"/>
      <c r="V1512" s="59"/>
    </row>
    <row r="1513" spans="7:22" x14ac:dyDescent="0.4">
      <c r="G1513" s="59"/>
      <c r="H1513" s="96"/>
      <c r="I1513" s="60"/>
      <c r="J1513" s="70"/>
      <c r="K1513" s="76"/>
      <c r="L1513" s="59"/>
      <c r="M1513" s="97"/>
      <c r="N1513" s="77"/>
      <c r="O1513" s="77"/>
      <c r="P1513" s="77"/>
      <c r="Q1513" s="61"/>
      <c r="R1513" s="61"/>
      <c r="S1513" s="62"/>
      <c r="T1513" s="59"/>
      <c r="U1513" s="59"/>
      <c r="V1513" s="59"/>
    </row>
    <row r="1514" spans="7:22" x14ac:dyDescent="0.4">
      <c r="G1514" s="59"/>
      <c r="H1514" s="96"/>
      <c r="I1514" s="60"/>
      <c r="J1514" s="70"/>
      <c r="K1514" s="76"/>
      <c r="L1514" s="59"/>
      <c r="M1514" s="97"/>
      <c r="N1514" s="77"/>
      <c r="O1514" s="77"/>
      <c r="P1514" s="77"/>
      <c r="Q1514" s="61"/>
      <c r="R1514" s="61"/>
      <c r="S1514" s="62"/>
      <c r="T1514" s="59"/>
      <c r="U1514" s="59"/>
      <c r="V1514" s="59"/>
    </row>
    <row r="1515" spans="7:22" x14ac:dyDescent="0.4">
      <c r="G1515" s="59"/>
      <c r="H1515" s="96"/>
      <c r="I1515" s="60"/>
      <c r="J1515" s="70"/>
      <c r="K1515" s="76"/>
      <c r="L1515" s="59"/>
      <c r="M1515" s="97"/>
      <c r="N1515" s="77"/>
      <c r="O1515" s="77"/>
      <c r="P1515" s="77"/>
      <c r="Q1515" s="61"/>
      <c r="R1515" s="61"/>
      <c r="S1515" s="62"/>
      <c r="T1515" s="59"/>
      <c r="U1515" s="59"/>
      <c r="V1515" s="59"/>
    </row>
    <row r="1516" spans="7:22" x14ac:dyDescent="0.4">
      <c r="G1516" s="59"/>
      <c r="H1516" s="96"/>
      <c r="I1516" s="60"/>
      <c r="J1516" s="70"/>
      <c r="K1516" s="76"/>
      <c r="L1516" s="59"/>
      <c r="M1516" s="97"/>
      <c r="N1516" s="77"/>
      <c r="O1516" s="77"/>
      <c r="P1516" s="77"/>
      <c r="Q1516" s="61"/>
      <c r="R1516" s="61"/>
      <c r="S1516" s="62"/>
      <c r="T1516" s="59"/>
      <c r="U1516" s="59"/>
      <c r="V1516" s="59"/>
    </row>
    <row r="1517" spans="7:22" x14ac:dyDescent="0.4">
      <c r="G1517" s="59"/>
      <c r="H1517" s="96"/>
      <c r="I1517" s="60"/>
      <c r="J1517" s="70"/>
      <c r="K1517" s="76"/>
      <c r="L1517" s="59"/>
      <c r="M1517" s="97"/>
      <c r="N1517" s="77"/>
      <c r="O1517" s="77"/>
      <c r="P1517" s="77"/>
      <c r="Q1517" s="61"/>
      <c r="R1517" s="61"/>
      <c r="S1517" s="62"/>
      <c r="T1517" s="59"/>
      <c r="U1517" s="59"/>
      <c r="V1517" s="59"/>
    </row>
    <row r="1518" spans="7:22" x14ac:dyDescent="0.4">
      <c r="G1518" s="59"/>
      <c r="H1518" s="96"/>
      <c r="I1518" s="60"/>
      <c r="J1518" s="70"/>
      <c r="K1518" s="76"/>
      <c r="L1518" s="59"/>
      <c r="M1518" s="97"/>
      <c r="N1518" s="77"/>
      <c r="O1518" s="77"/>
      <c r="P1518" s="77"/>
      <c r="Q1518" s="61"/>
      <c r="R1518" s="61"/>
      <c r="S1518" s="62"/>
      <c r="T1518" s="59"/>
      <c r="U1518" s="59"/>
      <c r="V1518" s="59"/>
    </row>
    <row r="1519" spans="7:22" x14ac:dyDescent="0.4">
      <c r="G1519" s="59"/>
      <c r="H1519" s="96"/>
      <c r="I1519" s="60"/>
      <c r="J1519" s="70"/>
      <c r="K1519" s="76"/>
      <c r="L1519" s="59"/>
      <c r="M1519" s="97"/>
      <c r="N1519" s="77"/>
      <c r="O1519" s="77"/>
      <c r="P1519" s="77"/>
      <c r="Q1519" s="61"/>
      <c r="R1519" s="61"/>
      <c r="S1519" s="62"/>
      <c r="T1519" s="59"/>
      <c r="U1519" s="59"/>
      <c r="V1519" s="59"/>
    </row>
    <row r="1520" spans="7:22" x14ac:dyDescent="0.4">
      <c r="G1520" s="59"/>
      <c r="H1520" s="96"/>
      <c r="I1520" s="60"/>
      <c r="J1520" s="70"/>
      <c r="K1520" s="76"/>
      <c r="L1520" s="59"/>
      <c r="M1520" s="97"/>
      <c r="N1520" s="77"/>
      <c r="O1520" s="77"/>
      <c r="P1520" s="77"/>
      <c r="Q1520" s="61"/>
      <c r="R1520" s="61"/>
      <c r="S1520" s="62"/>
      <c r="T1520" s="59"/>
      <c r="U1520" s="59"/>
      <c r="V1520" s="59"/>
    </row>
    <row r="1521" spans="1:22" x14ac:dyDescent="0.4">
      <c r="G1521" s="59"/>
      <c r="H1521" s="96"/>
      <c r="I1521" s="60"/>
      <c r="J1521" s="70"/>
      <c r="K1521" s="76"/>
      <c r="L1521" s="59"/>
      <c r="M1521" s="97"/>
      <c r="N1521" s="77"/>
      <c r="O1521" s="77"/>
      <c r="P1521" s="77"/>
      <c r="Q1521" s="61"/>
      <c r="R1521" s="61"/>
      <c r="S1521" s="62"/>
      <c r="T1521" s="59"/>
      <c r="U1521" s="59"/>
      <c r="V1521" s="59"/>
    </row>
    <row r="1522" spans="1:22" x14ac:dyDescent="0.4">
      <c r="G1522" s="59"/>
      <c r="H1522" s="96"/>
      <c r="I1522" s="60"/>
      <c r="J1522" s="70"/>
      <c r="K1522" s="76"/>
      <c r="L1522" s="59"/>
      <c r="M1522" s="97"/>
      <c r="N1522" s="77"/>
      <c r="O1522" s="77"/>
      <c r="P1522" s="77"/>
      <c r="Q1522" s="61"/>
      <c r="R1522" s="61"/>
      <c r="S1522" s="62"/>
      <c r="T1522" s="59"/>
      <c r="U1522" s="59"/>
      <c r="V1522" s="59"/>
    </row>
    <row r="1523" spans="1:22" x14ac:dyDescent="0.4">
      <c r="G1523" s="59"/>
      <c r="H1523" s="96"/>
      <c r="I1523" s="60"/>
      <c r="J1523" s="70"/>
      <c r="K1523" s="76"/>
      <c r="L1523" s="59"/>
      <c r="M1523" s="97"/>
      <c r="N1523" s="77"/>
      <c r="O1523" s="77"/>
      <c r="P1523" s="77"/>
      <c r="Q1523" s="61"/>
      <c r="R1523" s="61"/>
      <c r="S1523" s="62"/>
      <c r="T1523" s="59"/>
      <c r="U1523" s="59"/>
      <c r="V1523" s="59"/>
    </row>
    <row r="1524" spans="1:22" x14ac:dyDescent="0.4">
      <c r="G1524" s="59"/>
      <c r="H1524" s="96"/>
      <c r="I1524" s="60"/>
      <c r="J1524" s="70"/>
      <c r="K1524" s="76"/>
      <c r="L1524" s="59"/>
      <c r="M1524" s="97"/>
      <c r="N1524" s="77"/>
      <c r="O1524" s="77"/>
      <c r="P1524" s="77"/>
      <c r="Q1524" s="61"/>
      <c r="R1524" s="61"/>
      <c r="S1524" s="62"/>
      <c r="T1524" s="59"/>
      <c r="U1524" s="59"/>
      <c r="V1524" s="59"/>
    </row>
    <row r="1525" spans="1:22" x14ac:dyDescent="0.4">
      <c r="G1525" s="59"/>
      <c r="H1525" s="96"/>
      <c r="I1525" s="60"/>
      <c r="J1525" s="70"/>
      <c r="K1525" s="76"/>
      <c r="L1525" s="59"/>
      <c r="M1525" s="97"/>
      <c r="N1525" s="77"/>
      <c r="O1525" s="77"/>
      <c r="P1525" s="77"/>
      <c r="Q1525" s="61"/>
      <c r="R1525" s="61"/>
      <c r="S1525" s="62"/>
      <c r="T1525" s="59"/>
      <c r="U1525" s="59"/>
      <c r="V1525" s="59"/>
    </row>
    <row r="1526" spans="1:22" x14ac:dyDescent="0.4">
      <c r="G1526" s="59"/>
      <c r="H1526" s="96"/>
      <c r="I1526" s="60"/>
      <c r="J1526" s="70"/>
      <c r="K1526" s="76"/>
      <c r="L1526" s="59"/>
      <c r="M1526" s="97"/>
      <c r="N1526" s="77"/>
      <c r="O1526" s="77"/>
      <c r="P1526" s="77"/>
      <c r="Q1526" s="61"/>
      <c r="R1526" s="61"/>
      <c r="S1526" s="62"/>
      <c r="T1526" s="59"/>
      <c r="U1526" s="59"/>
      <c r="V1526" s="59"/>
    </row>
    <row r="1527" spans="1:22" x14ac:dyDescent="0.4">
      <c r="G1527" s="59"/>
      <c r="H1527" s="96"/>
      <c r="I1527" s="60"/>
      <c r="J1527" s="70"/>
      <c r="K1527" s="76"/>
      <c r="L1527" s="59"/>
      <c r="M1527" s="97"/>
      <c r="N1527" s="77"/>
      <c r="O1527" s="77"/>
      <c r="P1527" s="77"/>
      <c r="Q1527" s="61"/>
      <c r="R1527" s="61"/>
      <c r="S1527" s="62"/>
      <c r="T1527" s="59"/>
      <c r="U1527" s="59"/>
      <c r="V1527" s="59"/>
    </row>
    <row r="1528" spans="1:22" ht="17.5" customHeight="1" thickBot="1" x14ac:dyDescent="0.45">
      <c r="A1528" s="4"/>
      <c r="G1528" s="59"/>
      <c r="H1528" s="96"/>
      <c r="I1528" s="60"/>
      <c r="J1528" s="70"/>
      <c r="K1528" s="76"/>
      <c r="L1528" s="76"/>
      <c r="M1528" s="97"/>
      <c r="N1528" s="89"/>
      <c r="O1528" s="77"/>
      <c r="P1528" s="77"/>
      <c r="Q1528" s="61"/>
      <c r="R1528" s="63"/>
      <c r="S1528" s="62"/>
      <c r="T1528" s="59"/>
      <c r="U1528" s="59"/>
      <c r="V1528" s="59"/>
    </row>
    <row r="1529" spans="1:22" ht="17.5" customHeight="1" thickTop="1" x14ac:dyDescent="0.4">
      <c r="G1529" s="59"/>
      <c r="H1529" s="96"/>
      <c r="I1529" s="60"/>
      <c r="J1529" s="70"/>
      <c r="K1529" s="76"/>
      <c r="L1529" s="59"/>
      <c r="M1529" s="97"/>
      <c r="N1529" s="77"/>
      <c r="O1529" s="77"/>
      <c r="P1529" s="77"/>
      <c r="Q1529" s="61"/>
      <c r="R1529" s="61"/>
      <c r="S1529" s="62"/>
      <c r="T1529" s="59"/>
      <c r="U1529" s="59"/>
      <c r="V1529" s="59"/>
    </row>
    <row r="1530" spans="1:22" x14ac:dyDescent="0.4">
      <c r="G1530" s="59"/>
      <c r="H1530" s="96"/>
      <c r="I1530" s="60"/>
      <c r="J1530" s="70"/>
      <c r="K1530" s="76"/>
      <c r="L1530" s="59"/>
      <c r="M1530" s="97"/>
      <c r="N1530" s="77"/>
      <c r="O1530" s="77"/>
      <c r="P1530" s="77"/>
      <c r="Q1530" s="61"/>
      <c r="R1530" s="61"/>
      <c r="S1530" s="62"/>
      <c r="T1530" s="59"/>
      <c r="U1530" s="59"/>
      <c r="V1530" s="59"/>
    </row>
    <row r="1531" spans="1:22" x14ac:dyDescent="0.4">
      <c r="G1531" s="59"/>
      <c r="H1531" s="96"/>
      <c r="I1531" s="60"/>
      <c r="J1531" s="70"/>
      <c r="K1531" s="76"/>
      <c r="L1531" s="59"/>
      <c r="M1531" s="97"/>
      <c r="N1531" s="77"/>
      <c r="O1531" s="77"/>
      <c r="P1531" s="77"/>
      <c r="Q1531" s="61"/>
      <c r="R1531" s="61"/>
      <c r="S1531" s="62"/>
      <c r="T1531" s="59"/>
      <c r="U1531" s="59"/>
      <c r="V1531" s="59"/>
    </row>
    <row r="1532" spans="1:22" x14ac:dyDescent="0.4">
      <c r="G1532" s="59"/>
      <c r="H1532" s="96"/>
      <c r="I1532" s="60"/>
      <c r="J1532" s="70"/>
      <c r="K1532" s="76"/>
      <c r="L1532" s="59"/>
      <c r="M1532" s="97"/>
      <c r="N1532" s="77"/>
      <c r="O1532" s="77"/>
      <c r="P1532" s="77"/>
      <c r="Q1532" s="61"/>
      <c r="R1532" s="61"/>
      <c r="S1532" s="62"/>
      <c r="T1532" s="59"/>
      <c r="U1532" s="59"/>
      <c r="V1532" s="59"/>
    </row>
    <row r="1533" spans="1:22" x14ac:dyDescent="0.4">
      <c r="G1533" s="59"/>
      <c r="H1533" s="96"/>
      <c r="I1533" s="60"/>
      <c r="J1533" s="70"/>
      <c r="K1533" s="76"/>
      <c r="L1533" s="59"/>
      <c r="M1533" s="97"/>
      <c r="N1533" s="77"/>
      <c r="O1533" s="77"/>
      <c r="P1533" s="77"/>
      <c r="Q1533" s="61"/>
      <c r="R1533" s="61"/>
      <c r="S1533" s="62"/>
      <c r="T1533" s="59"/>
      <c r="U1533" s="59"/>
      <c r="V1533" s="59"/>
    </row>
    <row r="1534" spans="1:22" x14ac:dyDescent="0.4">
      <c r="G1534" s="59"/>
      <c r="H1534" s="96"/>
      <c r="I1534" s="60"/>
      <c r="J1534" s="70"/>
      <c r="K1534" s="76"/>
      <c r="L1534" s="59"/>
      <c r="M1534" s="97"/>
      <c r="N1534" s="77"/>
      <c r="O1534" s="77"/>
      <c r="P1534" s="77"/>
      <c r="Q1534" s="61"/>
      <c r="R1534" s="61"/>
      <c r="S1534" s="62"/>
      <c r="T1534" s="59"/>
      <c r="U1534" s="59"/>
      <c r="V1534" s="59"/>
    </row>
    <row r="1535" spans="1:22" x14ac:dyDescent="0.4">
      <c r="E1535" s="4"/>
      <c r="F1535" s="4"/>
      <c r="G1535" s="59"/>
      <c r="H1535" s="96"/>
      <c r="I1535" s="60"/>
      <c r="J1535" s="70"/>
      <c r="K1535" s="76"/>
      <c r="L1535" s="59"/>
      <c r="M1535" s="97"/>
      <c r="N1535" s="77"/>
      <c r="O1535" s="77"/>
      <c r="P1535" s="77"/>
      <c r="Q1535" s="61"/>
      <c r="R1535" s="61"/>
      <c r="S1535" s="62"/>
      <c r="T1535" s="59"/>
      <c r="U1535" s="59"/>
      <c r="V1535" s="59"/>
    </row>
    <row r="1536" spans="1:22" x14ac:dyDescent="0.4">
      <c r="B1536" s="27"/>
      <c r="C1536" s="4"/>
      <c r="D1536" s="4"/>
      <c r="G1536" s="59"/>
      <c r="H1536" s="96"/>
      <c r="I1536" s="60"/>
      <c r="J1536" s="70"/>
      <c r="K1536" s="76"/>
      <c r="L1536" s="59"/>
      <c r="M1536" s="97"/>
      <c r="N1536" s="77"/>
      <c r="O1536" s="77"/>
      <c r="P1536" s="77"/>
      <c r="Q1536" s="61"/>
      <c r="R1536" s="61"/>
      <c r="S1536" s="62"/>
      <c r="T1536" s="59"/>
      <c r="U1536" s="59"/>
      <c r="V1536" s="59"/>
    </row>
    <row r="1537" spans="7:22" x14ac:dyDescent="0.4">
      <c r="G1537" s="59"/>
      <c r="H1537" s="96"/>
      <c r="I1537" s="60"/>
      <c r="J1537" s="70"/>
      <c r="K1537" s="76"/>
      <c r="L1537" s="59"/>
      <c r="M1537" s="97"/>
      <c r="N1537" s="77"/>
      <c r="O1537" s="77"/>
      <c r="P1537" s="77"/>
      <c r="Q1537" s="61"/>
      <c r="R1537" s="61"/>
      <c r="S1537" s="62"/>
      <c r="T1537" s="59"/>
      <c r="U1537" s="59"/>
      <c r="V1537" s="59"/>
    </row>
    <row r="1538" spans="7:22" x14ac:dyDescent="0.4">
      <c r="G1538" s="59"/>
      <c r="H1538" s="96"/>
      <c r="I1538" s="60"/>
      <c r="J1538" s="70"/>
      <c r="K1538" s="76"/>
      <c r="L1538" s="59"/>
      <c r="M1538" s="97"/>
      <c r="N1538" s="77"/>
      <c r="O1538" s="77"/>
      <c r="P1538" s="77"/>
      <c r="Q1538" s="61"/>
      <c r="R1538" s="61"/>
      <c r="S1538" s="62"/>
      <c r="T1538" s="59"/>
      <c r="U1538" s="59"/>
      <c r="V1538" s="59"/>
    </row>
    <row r="1539" spans="7:22" x14ac:dyDescent="0.4">
      <c r="G1539" s="59"/>
      <c r="H1539" s="96"/>
      <c r="I1539" s="60"/>
      <c r="J1539" s="70"/>
      <c r="K1539" s="76"/>
      <c r="L1539" s="59"/>
      <c r="M1539" s="97"/>
      <c r="N1539" s="77"/>
      <c r="O1539" s="77"/>
      <c r="P1539" s="77"/>
      <c r="Q1539" s="61"/>
      <c r="R1539" s="61"/>
      <c r="S1539" s="62"/>
      <c r="T1539" s="59"/>
      <c r="U1539" s="59"/>
      <c r="V1539" s="59"/>
    </row>
    <row r="1540" spans="7:22" x14ac:dyDescent="0.4">
      <c r="G1540" s="59"/>
      <c r="H1540" s="96"/>
      <c r="I1540" s="60"/>
      <c r="J1540" s="70"/>
      <c r="K1540" s="76"/>
      <c r="L1540" s="59"/>
      <c r="M1540" s="97"/>
      <c r="N1540" s="77"/>
      <c r="O1540" s="77"/>
      <c r="P1540" s="77"/>
      <c r="Q1540" s="61"/>
      <c r="R1540" s="61"/>
      <c r="S1540" s="62"/>
      <c r="T1540" s="59"/>
      <c r="U1540" s="59"/>
      <c r="V1540" s="59"/>
    </row>
    <row r="1541" spans="7:22" x14ac:dyDescent="0.4">
      <c r="G1541" s="59"/>
      <c r="H1541" s="96"/>
      <c r="I1541" s="60"/>
      <c r="J1541" s="70"/>
      <c r="K1541" s="76"/>
      <c r="L1541" s="59"/>
      <c r="M1541" s="97"/>
      <c r="N1541" s="77"/>
      <c r="O1541" s="77"/>
      <c r="P1541" s="77"/>
      <c r="Q1541" s="61"/>
      <c r="R1541" s="61"/>
      <c r="S1541" s="62"/>
      <c r="T1541" s="59"/>
      <c r="U1541" s="59"/>
      <c r="V1541" s="59"/>
    </row>
    <row r="1542" spans="7:22" x14ac:dyDescent="0.4">
      <c r="G1542" s="59"/>
      <c r="H1542" s="96"/>
      <c r="I1542" s="60"/>
      <c r="J1542" s="70"/>
      <c r="K1542" s="76"/>
      <c r="L1542" s="59"/>
      <c r="M1542" s="97"/>
      <c r="N1542" s="77"/>
      <c r="O1542" s="77"/>
      <c r="P1542" s="77"/>
      <c r="Q1542" s="61"/>
      <c r="R1542" s="61"/>
      <c r="S1542" s="62"/>
      <c r="T1542" s="59"/>
      <c r="U1542" s="59"/>
      <c r="V1542" s="59"/>
    </row>
    <row r="1543" spans="7:22" x14ac:dyDescent="0.4">
      <c r="G1543" s="59"/>
      <c r="H1543" s="96"/>
      <c r="I1543" s="60"/>
      <c r="J1543" s="70"/>
      <c r="K1543" s="76"/>
      <c r="L1543" s="59"/>
      <c r="M1543" s="97"/>
      <c r="N1543" s="77"/>
      <c r="O1543" s="77"/>
      <c r="P1543" s="77"/>
      <c r="Q1543" s="61"/>
      <c r="R1543" s="61"/>
      <c r="S1543" s="62"/>
      <c r="T1543" s="59"/>
      <c r="U1543" s="59"/>
      <c r="V1543" s="59"/>
    </row>
    <row r="1544" spans="7:22" x14ac:dyDescent="0.4">
      <c r="G1544" s="59"/>
      <c r="H1544" s="96"/>
      <c r="I1544" s="60"/>
      <c r="J1544" s="70"/>
      <c r="K1544" s="76"/>
      <c r="L1544" s="59"/>
      <c r="M1544" s="97"/>
      <c r="N1544" s="77"/>
      <c r="O1544" s="77"/>
      <c r="P1544" s="77"/>
      <c r="Q1544" s="61"/>
      <c r="R1544" s="61"/>
      <c r="S1544" s="62"/>
      <c r="T1544" s="59"/>
      <c r="U1544" s="59"/>
      <c r="V1544" s="59"/>
    </row>
    <row r="1545" spans="7:22" x14ac:dyDescent="0.4">
      <c r="G1545" s="59"/>
      <c r="H1545" s="96"/>
      <c r="I1545" s="60"/>
      <c r="J1545" s="70"/>
      <c r="K1545" s="76"/>
      <c r="L1545" s="59"/>
      <c r="M1545" s="97"/>
      <c r="N1545" s="77"/>
      <c r="O1545" s="77"/>
      <c r="P1545" s="77"/>
      <c r="Q1545" s="61"/>
      <c r="R1545" s="61"/>
      <c r="S1545" s="62"/>
      <c r="T1545" s="59"/>
      <c r="U1545" s="59"/>
      <c r="V1545" s="59"/>
    </row>
    <row r="1546" spans="7:22" x14ac:dyDescent="0.4">
      <c r="G1546" s="59"/>
      <c r="H1546" s="96"/>
      <c r="I1546" s="60"/>
      <c r="J1546" s="70"/>
      <c r="K1546" s="76"/>
      <c r="L1546" s="59"/>
      <c r="M1546" s="97"/>
      <c r="N1546" s="77"/>
      <c r="O1546" s="77"/>
      <c r="P1546" s="77"/>
      <c r="Q1546" s="61"/>
      <c r="R1546" s="61"/>
      <c r="S1546" s="62"/>
      <c r="T1546" s="59"/>
      <c r="U1546" s="59"/>
      <c r="V1546" s="59"/>
    </row>
    <row r="1547" spans="7:22" x14ac:dyDescent="0.4">
      <c r="G1547" s="59"/>
      <c r="H1547" s="96"/>
      <c r="I1547" s="60"/>
      <c r="J1547" s="70"/>
      <c r="K1547" s="76"/>
      <c r="L1547" s="59"/>
      <c r="M1547" s="97"/>
      <c r="N1547" s="77"/>
      <c r="O1547" s="77"/>
      <c r="P1547" s="77"/>
      <c r="Q1547" s="61"/>
      <c r="R1547" s="61"/>
      <c r="S1547" s="62"/>
      <c r="T1547" s="59"/>
      <c r="U1547" s="59"/>
      <c r="V1547" s="59"/>
    </row>
    <row r="1548" spans="7:22" x14ac:dyDescent="0.4">
      <c r="G1548" s="59"/>
      <c r="H1548" s="96"/>
      <c r="I1548" s="60"/>
      <c r="J1548" s="70"/>
      <c r="K1548" s="76"/>
      <c r="L1548" s="59"/>
      <c r="M1548" s="97"/>
      <c r="N1548" s="77"/>
      <c r="O1548" s="77"/>
      <c r="P1548" s="77"/>
      <c r="Q1548" s="61"/>
      <c r="R1548" s="61"/>
      <c r="S1548" s="62"/>
      <c r="T1548" s="59"/>
      <c r="U1548" s="59"/>
      <c r="V1548" s="59"/>
    </row>
    <row r="1549" spans="7:22" x14ac:dyDescent="0.4">
      <c r="G1549" s="59"/>
      <c r="H1549" s="96"/>
      <c r="I1549" s="60"/>
      <c r="J1549" s="70"/>
      <c r="K1549" s="76"/>
      <c r="L1549" s="59"/>
      <c r="M1549" s="97"/>
      <c r="N1549" s="77"/>
      <c r="O1549" s="77"/>
      <c r="P1549" s="77"/>
      <c r="Q1549" s="61"/>
      <c r="R1549" s="61"/>
      <c r="S1549" s="62"/>
      <c r="T1549" s="59"/>
      <c r="U1549" s="59"/>
      <c r="V1549" s="59"/>
    </row>
    <row r="1550" spans="7:22" x14ac:dyDescent="0.4">
      <c r="G1550" s="59"/>
      <c r="H1550" s="96"/>
      <c r="I1550" s="60"/>
      <c r="J1550" s="70"/>
      <c r="K1550" s="76"/>
      <c r="L1550" s="59"/>
      <c r="M1550" s="97"/>
      <c r="N1550" s="77"/>
      <c r="O1550" s="77"/>
      <c r="P1550" s="77"/>
      <c r="Q1550" s="61"/>
      <c r="R1550" s="61"/>
      <c r="S1550" s="62"/>
      <c r="T1550" s="59"/>
      <c r="U1550" s="59"/>
      <c r="V1550" s="59"/>
    </row>
    <row r="1551" spans="7:22" x14ac:dyDescent="0.4">
      <c r="G1551" s="59"/>
      <c r="H1551" s="96"/>
      <c r="I1551" s="60"/>
      <c r="J1551" s="70"/>
      <c r="K1551" s="76"/>
      <c r="L1551" s="59"/>
      <c r="M1551" s="97"/>
      <c r="N1551" s="77"/>
      <c r="O1551" s="77"/>
      <c r="P1551" s="77"/>
      <c r="Q1551" s="61"/>
      <c r="R1551" s="61"/>
      <c r="S1551" s="62"/>
      <c r="T1551" s="59"/>
      <c r="U1551" s="59"/>
      <c r="V1551" s="59"/>
    </row>
    <row r="1552" spans="7:22" x14ac:dyDescent="0.4">
      <c r="G1552" s="59"/>
      <c r="H1552" s="96"/>
      <c r="I1552" s="60"/>
      <c r="J1552" s="70"/>
      <c r="K1552" s="76"/>
      <c r="L1552" s="59"/>
      <c r="M1552" s="97"/>
      <c r="N1552" s="77"/>
      <c r="O1552" s="77"/>
      <c r="P1552" s="77"/>
      <c r="Q1552" s="61"/>
      <c r="R1552" s="61"/>
      <c r="S1552" s="62"/>
      <c r="T1552" s="59"/>
      <c r="U1552" s="59"/>
      <c r="V1552" s="59"/>
    </row>
    <row r="1553" spans="7:22" x14ac:dyDescent="0.4">
      <c r="G1553" s="59"/>
      <c r="H1553" s="96"/>
      <c r="I1553" s="60"/>
      <c r="J1553" s="70"/>
      <c r="K1553" s="76"/>
      <c r="L1553" s="59"/>
      <c r="M1553" s="97"/>
      <c r="N1553" s="77"/>
      <c r="O1553" s="77"/>
      <c r="P1553" s="77"/>
      <c r="Q1553" s="61"/>
      <c r="R1553" s="61"/>
      <c r="S1553" s="62"/>
      <c r="T1553" s="59"/>
      <c r="U1553" s="59"/>
      <c r="V1553" s="59"/>
    </row>
    <row r="1554" spans="7:22" x14ac:dyDescent="0.4">
      <c r="G1554" s="59"/>
      <c r="H1554" s="96"/>
      <c r="I1554" s="60"/>
      <c r="J1554" s="70"/>
      <c r="K1554" s="76"/>
      <c r="L1554" s="59"/>
      <c r="M1554" s="97"/>
      <c r="N1554" s="77"/>
      <c r="O1554" s="77"/>
      <c r="P1554" s="77"/>
      <c r="Q1554" s="61"/>
      <c r="R1554" s="61"/>
      <c r="S1554" s="62"/>
      <c r="T1554" s="59"/>
      <c r="U1554" s="59"/>
      <c r="V1554" s="59"/>
    </row>
    <row r="1555" spans="7:22" x14ac:dyDescent="0.4">
      <c r="G1555" s="59"/>
      <c r="H1555" s="96"/>
      <c r="I1555" s="60"/>
      <c r="J1555" s="70"/>
      <c r="K1555" s="76"/>
      <c r="L1555" s="59"/>
      <c r="M1555" s="97"/>
      <c r="N1555" s="77"/>
      <c r="O1555" s="77"/>
      <c r="P1555" s="77"/>
      <c r="Q1555" s="61"/>
      <c r="R1555" s="61"/>
      <c r="S1555" s="62"/>
      <c r="T1555" s="59"/>
      <c r="U1555" s="59"/>
      <c r="V1555" s="59"/>
    </row>
    <row r="1556" spans="7:22" x14ac:dyDescent="0.4">
      <c r="G1556" s="59"/>
      <c r="H1556" s="96"/>
      <c r="I1556" s="60"/>
      <c r="J1556" s="70"/>
      <c r="K1556" s="76"/>
      <c r="L1556" s="59"/>
      <c r="M1556" s="97"/>
      <c r="N1556" s="77"/>
      <c r="O1556" s="77"/>
      <c r="P1556" s="77"/>
      <c r="Q1556" s="61"/>
      <c r="R1556" s="61"/>
      <c r="S1556" s="62"/>
      <c r="T1556" s="59"/>
      <c r="U1556" s="59"/>
      <c r="V1556" s="59"/>
    </row>
    <row r="1557" spans="7:22" x14ac:dyDescent="0.4">
      <c r="G1557" s="59"/>
      <c r="H1557" s="96"/>
      <c r="I1557" s="60"/>
      <c r="J1557" s="70"/>
      <c r="K1557" s="76"/>
      <c r="L1557" s="59"/>
      <c r="M1557" s="97"/>
      <c r="N1557" s="77"/>
      <c r="O1557" s="77"/>
      <c r="P1557" s="77"/>
      <c r="Q1557" s="61"/>
      <c r="R1557" s="61"/>
      <c r="S1557" s="62"/>
      <c r="T1557" s="59"/>
      <c r="U1557" s="59"/>
      <c r="V1557" s="59"/>
    </row>
    <row r="1558" spans="7:22" x14ac:dyDescent="0.4">
      <c r="G1558" s="59"/>
      <c r="H1558" s="96"/>
      <c r="I1558" s="60"/>
      <c r="J1558" s="70"/>
      <c r="K1558" s="76"/>
      <c r="L1558" s="59"/>
      <c r="M1558" s="97"/>
      <c r="N1558" s="77"/>
      <c r="O1558" s="77"/>
      <c r="P1558" s="77"/>
      <c r="Q1558" s="61"/>
      <c r="R1558" s="61"/>
      <c r="S1558" s="62"/>
      <c r="T1558" s="59"/>
      <c r="U1558" s="59"/>
      <c r="V1558" s="59"/>
    </row>
    <row r="1559" spans="7:22" x14ac:dyDescent="0.4">
      <c r="G1559" s="59"/>
      <c r="H1559" s="96"/>
      <c r="I1559" s="60"/>
      <c r="J1559" s="70"/>
      <c r="K1559" s="76"/>
      <c r="L1559" s="59"/>
      <c r="M1559" s="97"/>
      <c r="N1559" s="77"/>
      <c r="O1559" s="77"/>
      <c r="P1559" s="77"/>
      <c r="Q1559" s="61"/>
      <c r="R1559" s="61"/>
      <c r="S1559" s="62"/>
      <c r="T1559" s="59"/>
      <c r="U1559" s="59"/>
      <c r="V1559" s="59"/>
    </row>
    <row r="1560" spans="7:22" x14ac:dyDescent="0.4">
      <c r="G1560" s="59"/>
      <c r="H1560" s="96"/>
      <c r="I1560" s="60"/>
      <c r="J1560" s="70"/>
      <c r="K1560" s="76"/>
      <c r="L1560" s="59"/>
      <c r="M1560" s="97"/>
      <c r="N1560" s="77"/>
      <c r="O1560" s="77"/>
      <c r="P1560" s="77"/>
      <c r="Q1560" s="61"/>
      <c r="R1560" s="61"/>
      <c r="S1560" s="62"/>
      <c r="T1560" s="59"/>
      <c r="U1560" s="59"/>
      <c r="V1560" s="59"/>
    </row>
    <row r="1561" spans="7:22" x14ac:dyDescent="0.4">
      <c r="G1561" s="59"/>
      <c r="H1561" s="96"/>
      <c r="I1561" s="60"/>
      <c r="J1561" s="70"/>
      <c r="K1561" s="76"/>
      <c r="L1561" s="59"/>
      <c r="M1561" s="97"/>
      <c r="N1561" s="77"/>
      <c r="O1561" s="77"/>
      <c r="P1561" s="77"/>
      <c r="Q1561" s="61"/>
      <c r="R1561" s="61"/>
      <c r="S1561" s="62"/>
      <c r="T1561" s="59"/>
      <c r="U1561" s="59"/>
      <c r="V1561" s="59"/>
    </row>
    <row r="1562" spans="7:22" x14ac:dyDescent="0.4">
      <c r="G1562" s="59"/>
      <c r="H1562" s="96"/>
      <c r="I1562" s="60"/>
      <c r="J1562" s="70"/>
      <c r="K1562" s="76"/>
      <c r="L1562" s="59"/>
      <c r="M1562" s="97"/>
      <c r="N1562" s="77"/>
      <c r="O1562" s="77"/>
      <c r="P1562" s="77"/>
      <c r="Q1562" s="61"/>
      <c r="R1562" s="61"/>
      <c r="S1562" s="62"/>
      <c r="T1562" s="59"/>
      <c r="U1562" s="59"/>
      <c r="V1562" s="59"/>
    </row>
    <row r="1563" spans="7:22" x14ac:dyDescent="0.4">
      <c r="G1563" s="59"/>
      <c r="H1563" s="96"/>
      <c r="I1563" s="60"/>
      <c r="J1563" s="70"/>
      <c r="K1563" s="76"/>
      <c r="L1563" s="59"/>
      <c r="M1563" s="97"/>
      <c r="N1563" s="77"/>
      <c r="O1563" s="77"/>
      <c r="P1563" s="77"/>
      <c r="Q1563" s="61"/>
      <c r="R1563" s="61"/>
      <c r="S1563" s="62"/>
      <c r="T1563" s="59"/>
      <c r="U1563" s="59"/>
      <c r="V1563" s="59"/>
    </row>
    <row r="1564" spans="7:22" x14ac:dyDescent="0.4">
      <c r="G1564" s="59"/>
      <c r="H1564" s="96"/>
      <c r="I1564" s="60"/>
      <c r="J1564" s="70"/>
      <c r="K1564" s="76"/>
      <c r="L1564" s="59"/>
      <c r="M1564" s="97"/>
      <c r="N1564" s="77"/>
      <c r="O1564" s="77"/>
      <c r="P1564" s="77"/>
      <c r="Q1564" s="61"/>
      <c r="R1564" s="61"/>
      <c r="S1564" s="62"/>
      <c r="T1564" s="59"/>
      <c r="U1564" s="59"/>
      <c r="V1564" s="59"/>
    </row>
    <row r="1565" spans="7:22" x14ac:dyDescent="0.4">
      <c r="G1565" s="59"/>
      <c r="H1565" s="96"/>
      <c r="I1565" s="60"/>
      <c r="J1565" s="70"/>
      <c r="K1565" s="76"/>
      <c r="L1565" s="59"/>
      <c r="M1565" s="97"/>
      <c r="N1565" s="77"/>
      <c r="O1565" s="77"/>
      <c r="P1565" s="77"/>
      <c r="Q1565" s="61"/>
      <c r="R1565" s="61"/>
      <c r="S1565" s="62"/>
      <c r="T1565" s="59"/>
      <c r="U1565" s="59"/>
      <c r="V1565" s="59"/>
    </row>
    <row r="1566" spans="7:22" x14ac:dyDescent="0.4">
      <c r="G1566" s="59"/>
      <c r="H1566" s="96"/>
      <c r="I1566" s="60"/>
      <c r="J1566" s="70"/>
      <c r="K1566" s="76"/>
      <c r="L1566" s="59"/>
      <c r="M1566" s="97"/>
      <c r="N1566" s="77"/>
      <c r="O1566" s="77"/>
      <c r="P1566" s="77"/>
      <c r="Q1566" s="61"/>
      <c r="R1566" s="61"/>
      <c r="S1566" s="62"/>
      <c r="T1566" s="59"/>
      <c r="U1566" s="59"/>
      <c r="V1566" s="59"/>
    </row>
    <row r="1567" spans="7:22" x14ac:dyDescent="0.4">
      <c r="G1567" s="59"/>
      <c r="H1567" s="96"/>
      <c r="I1567" s="60"/>
      <c r="J1567" s="70"/>
      <c r="K1567" s="76"/>
      <c r="L1567" s="59"/>
      <c r="M1567" s="97"/>
      <c r="N1567" s="77"/>
      <c r="O1567" s="77"/>
      <c r="P1567" s="77"/>
      <c r="Q1567" s="61"/>
      <c r="R1567" s="61"/>
      <c r="S1567" s="62"/>
      <c r="T1567" s="59"/>
      <c r="U1567" s="59"/>
      <c r="V1567" s="59"/>
    </row>
    <row r="1568" spans="7:22" x14ac:dyDescent="0.4">
      <c r="G1568" s="59"/>
      <c r="H1568" s="96"/>
      <c r="I1568" s="60"/>
      <c r="J1568" s="70"/>
      <c r="K1568" s="76"/>
      <c r="L1568" s="59"/>
      <c r="M1568" s="97"/>
      <c r="N1568" s="77"/>
      <c r="O1568" s="77"/>
      <c r="P1568" s="77"/>
      <c r="Q1568" s="61"/>
      <c r="R1568" s="61"/>
      <c r="S1568" s="62"/>
      <c r="T1568" s="59"/>
      <c r="U1568" s="59"/>
      <c r="V1568" s="59"/>
    </row>
    <row r="1569" spans="1:22" x14ac:dyDescent="0.4">
      <c r="G1569" s="59"/>
      <c r="H1569" s="96"/>
      <c r="I1569" s="60"/>
      <c r="J1569" s="70"/>
      <c r="K1569" s="76"/>
      <c r="L1569" s="59"/>
      <c r="M1569" s="97"/>
      <c r="N1569" s="77"/>
      <c r="O1569" s="77"/>
      <c r="P1569" s="77"/>
      <c r="Q1569" s="61"/>
      <c r="R1569" s="61"/>
      <c r="S1569" s="62"/>
      <c r="T1569" s="59"/>
      <c r="U1569" s="59"/>
      <c r="V1569" s="59"/>
    </row>
    <row r="1570" spans="1:22" x14ac:dyDescent="0.4">
      <c r="G1570" s="59"/>
      <c r="H1570" s="96"/>
      <c r="I1570" s="60"/>
      <c r="J1570" s="70"/>
      <c r="K1570" s="76"/>
      <c r="L1570" s="59"/>
      <c r="M1570" s="97"/>
      <c r="N1570" s="77"/>
      <c r="O1570" s="77"/>
      <c r="P1570" s="77"/>
      <c r="Q1570" s="61"/>
      <c r="R1570" s="61"/>
      <c r="S1570" s="62"/>
      <c r="T1570" s="59"/>
      <c r="U1570" s="59"/>
      <c r="V1570" s="59"/>
    </row>
    <row r="1571" spans="1:22" x14ac:dyDescent="0.4">
      <c r="G1571" s="59"/>
      <c r="H1571" s="96"/>
      <c r="I1571" s="60"/>
      <c r="J1571" s="70"/>
      <c r="K1571" s="76"/>
      <c r="L1571" s="59"/>
      <c r="M1571" s="97"/>
      <c r="N1571" s="77"/>
      <c r="O1571" s="77"/>
      <c r="P1571" s="77"/>
      <c r="Q1571" s="61"/>
      <c r="R1571" s="61"/>
      <c r="S1571" s="62"/>
      <c r="T1571" s="59"/>
      <c r="U1571" s="59"/>
      <c r="V1571" s="59"/>
    </row>
    <row r="1572" spans="1:22" ht="17.5" customHeight="1" thickBot="1" x14ac:dyDescent="0.45">
      <c r="G1572" s="59"/>
      <c r="H1572" s="96"/>
      <c r="I1572" s="60"/>
      <c r="J1572" s="70"/>
      <c r="K1572" s="76"/>
      <c r="L1572" s="59"/>
      <c r="M1572" s="97"/>
      <c r="N1572" s="77"/>
      <c r="O1572" s="77"/>
      <c r="P1572" s="77"/>
      <c r="Q1572" s="61"/>
      <c r="R1572" s="61"/>
      <c r="S1572" s="62"/>
      <c r="T1572" s="59"/>
      <c r="U1572" s="59"/>
      <c r="V1572" s="59"/>
    </row>
    <row r="1573" spans="1:22" x14ac:dyDescent="0.4">
      <c r="G1573" s="59"/>
      <c r="H1573" s="96"/>
      <c r="I1573" s="60"/>
      <c r="J1573" s="70"/>
      <c r="K1573" s="76"/>
      <c r="L1573" s="59"/>
      <c r="M1573" s="97"/>
      <c r="N1573" s="77"/>
      <c r="O1573" s="77"/>
      <c r="P1573" s="77"/>
      <c r="Q1573" s="61"/>
      <c r="R1573" s="61"/>
      <c r="S1573" s="62"/>
      <c r="T1573" s="59"/>
      <c r="U1573" s="59"/>
      <c r="V1573" s="59"/>
    </row>
    <row r="1574" spans="1:22" x14ac:dyDescent="0.4">
      <c r="G1574" s="59"/>
      <c r="H1574" s="96"/>
      <c r="I1574" s="60"/>
      <c r="J1574" s="70"/>
      <c r="K1574" s="76"/>
      <c r="L1574" s="59"/>
      <c r="M1574" s="97"/>
      <c r="N1574" s="77"/>
      <c r="O1574" s="77"/>
      <c r="P1574" s="77"/>
      <c r="Q1574" s="61"/>
      <c r="R1574" s="61"/>
      <c r="S1574" s="62"/>
      <c r="T1574" s="59"/>
      <c r="U1574" s="59"/>
      <c r="V1574" s="59"/>
    </row>
    <row r="1575" spans="1:22" x14ac:dyDescent="0.4">
      <c r="G1575" s="59"/>
      <c r="H1575" s="96"/>
      <c r="I1575" s="60"/>
      <c r="J1575" s="70"/>
      <c r="K1575" s="76"/>
      <c r="L1575" s="59"/>
      <c r="M1575" s="97"/>
      <c r="N1575" s="77"/>
      <c r="O1575" s="77"/>
      <c r="P1575" s="77"/>
      <c r="Q1575" s="61"/>
      <c r="R1575" s="61"/>
      <c r="S1575" s="62"/>
      <c r="T1575" s="59"/>
      <c r="U1575" s="59"/>
      <c r="V1575" s="59"/>
    </row>
    <row r="1576" spans="1:22" x14ac:dyDescent="0.4">
      <c r="G1576" s="59"/>
      <c r="H1576" s="96"/>
      <c r="I1576" s="60"/>
      <c r="J1576" s="70"/>
      <c r="K1576" s="76"/>
      <c r="L1576" s="59"/>
      <c r="M1576" s="97"/>
      <c r="N1576" s="77"/>
      <c r="O1576" s="77"/>
      <c r="P1576" s="77"/>
      <c r="Q1576" s="61"/>
      <c r="R1576" s="61"/>
      <c r="S1576" s="62"/>
      <c r="T1576" s="59"/>
      <c r="U1576" s="59"/>
      <c r="V1576" s="59"/>
    </row>
    <row r="1577" spans="1:22" x14ac:dyDescent="0.4">
      <c r="G1577" s="59"/>
      <c r="H1577" s="96"/>
      <c r="I1577" s="60"/>
      <c r="J1577" s="70"/>
      <c r="K1577" s="76"/>
      <c r="L1577" s="59"/>
      <c r="M1577" s="97"/>
      <c r="N1577" s="77"/>
      <c r="O1577" s="77"/>
      <c r="P1577" s="77"/>
      <c r="Q1577" s="61"/>
      <c r="R1577" s="61"/>
      <c r="S1577" s="62"/>
      <c r="T1577" s="59"/>
      <c r="U1577" s="59"/>
      <c r="V1577" s="59"/>
    </row>
    <row r="1578" spans="1:22" x14ac:dyDescent="0.4">
      <c r="G1578" s="59"/>
      <c r="H1578" s="96"/>
      <c r="I1578" s="60"/>
      <c r="J1578" s="70"/>
      <c r="K1578" s="76"/>
      <c r="L1578" s="59"/>
      <c r="M1578" s="97"/>
      <c r="N1578" s="77"/>
      <c r="O1578" s="77"/>
      <c r="P1578" s="77"/>
      <c r="Q1578" s="61"/>
      <c r="R1578" s="61"/>
      <c r="S1578" s="62"/>
      <c r="T1578" s="59"/>
      <c r="U1578" s="59"/>
      <c r="V1578" s="59"/>
    </row>
    <row r="1579" spans="1:22" x14ac:dyDescent="0.4">
      <c r="G1579" s="59"/>
      <c r="H1579" s="96"/>
      <c r="I1579" s="60"/>
      <c r="J1579" s="70"/>
      <c r="K1579" s="76"/>
      <c r="L1579" s="59"/>
      <c r="M1579" s="97"/>
      <c r="N1579" s="77"/>
      <c r="O1579" s="77"/>
      <c r="P1579" s="77"/>
      <c r="Q1579" s="61"/>
      <c r="R1579" s="61"/>
      <c r="S1579" s="62"/>
      <c r="T1579" s="59"/>
      <c r="U1579" s="59"/>
      <c r="V1579" s="59"/>
    </row>
    <row r="1580" spans="1:22" ht="17.5" customHeight="1" thickBot="1" x14ac:dyDescent="0.45">
      <c r="A1580" s="4"/>
      <c r="G1580" s="59"/>
      <c r="H1580" s="96"/>
      <c r="I1580" s="60"/>
      <c r="J1580" s="70"/>
      <c r="K1580" s="76"/>
      <c r="L1580" s="76"/>
      <c r="M1580" s="97"/>
      <c r="N1580" s="89"/>
      <c r="O1580" s="77"/>
      <c r="P1580" s="77"/>
      <c r="Q1580" s="61"/>
      <c r="R1580" s="63"/>
      <c r="S1580" s="62"/>
      <c r="T1580" s="59"/>
      <c r="U1580" s="59"/>
      <c r="V1580" s="59"/>
    </row>
    <row r="1581" spans="1:22" ht="17.5" customHeight="1" thickTop="1" x14ac:dyDescent="0.4">
      <c r="G1581" s="59"/>
      <c r="H1581" s="96"/>
      <c r="I1581" s="60"/>
      <c r="J1581" s="70"/>
      <c r="K1581" s="76"/>
      <c r="L1581" s="59"/>
      <c r="M1581" s="97"/>
      <c r="N1581" s="77"/>
      <c r="O1581" s="77"/>
      <c r="P1581" s="77"/>
      <c r="Q1581" s="61"/>
      <c r="R1581" s="61"/>
      <c r="S1581" s="62"/>
      <c r="T1581" s="59"/>
      <c r="U1581" s="59"/>
      <c r="V1581" s="59"/>
    </row>
    <row r="1582" spans="1:22" ht="17.5" customHeight="1" thickBot="1" x14ac:dyDescent="0.45">
      <c r="G1582" s="59"/>
      <c r="H1582" s="96"/>
      <c r="I1582" s="60"/>
      <c r="J1582" s="70"/>
      <c r="K1582" s="76"/>
      <c r="L1582" s="59"/>
      <c r="M1582" s="97"/>
      <c r="N1582" s="77"/>
      <c r="O1582" s="77"/>
      <c r="P1582" s="77"/>
      <c r="Q1582" s="61"/>
      <c r="R1582" s="61"/>
      <c r="S1582" s="62"/>
      <c r="T1582" s="59"/>
      <c r="U1582" s="59"/>
      <c r="V1582" s="59"/>
    </row>
    <row r="1583" spans="1:22" ht="17.5" customHeight="1" thickBot="1" x14ac:dyDescent="0.45">
      <c r="G1583" s="59"/>
      <c r="H1583" s="96"/>
      <c r="I1583" s="60"/>
      <c r="J1583" s="70"/>
      <c r="K1583" s="76"/>
      <c r="L1583" s="59"/>
      <c r="M1583" s="97"/>
      <c r="N1583" s="77"/>
      <c r="O1583" s="77"/>
      <c r="P1583" s="77"/>
      <c r="Q1583" s="61"/>
      <c r="R1583" s="61"/>
      <c r="S1583" s="62"/>
      <c r="T1583" s="59"/>
      <c r="U1583" s="59"/>
      <c r="V1583" s="59"/>
    </row>
    <row r="1584" spans="1:22" x14ac:dyDescent="0.4">
      <c r="G1584" s="59"/>
      <c r="H1584" s="96"/>
      <c r="I1584" s="60"/>
      <c r="J1584" s="70"/>
      <c r="K1584" s="76"/>
      <c r="L1584" s="59"/>
      <c r="M1584" s="97"/>
      <c r="N1584" s="77"/>
      <c r="O1584" s="77"/>
      <c r="P1584" s="77"/>
      <c r="Q1584" s="61"/>
      <c r="R1584" s="61"/>
      <c r="S1584" s="62"/>
      <c r="T1584" s="59"/>
      <c r="U1584" s="59"/>
      <c r="V1584" s="59"/>
    </row>
    <row r="1585" spans="2:22" ht="17.5" customHeight="1" thickBot="1" x14ac:dyDescent="0.45">
      <c r="G1585" s="59"/>
      <c r="H1585" s="96"/>
      <c r="I1585" s="60"/>
      <c r="J1585" s="70"/>
      <c r="K1585" s="76"/>
      <c r="L1585" s="59"/>
      <c r="M1585" s="97"/>
      <c r="N1585" s="77"/>
      <c r="O1585" s="77"/>
      <c r="P1585" s="77"/>
      <c r="Q1585" s="61"/>
      <c r="R1585" s="61"/>
      <c r="S1585" s="62"/>
      <c r="T1585" s="59"/>
      <c r="U1585" s="59"/>
      <c r="V1585" s="59"/>
    </row>
    <row r="1586" spans="2:22" x14ac:dyDescent="0.4">
      <c r="G1586" s="59"/>
      <c r="H1586" s="96"/>
      <c r="I1586" s="60"/>
      <c r="J1586" s="70"/>
      <c r="K1586" s="76"/>
      <c r="L1586" s="59"/>
      <c r="M1586" s="97"/>
      <c r="N1586" s="77"/>
      <c r="O1586" s="77"/>
      <c r="P1586" s="77"/>
      <c r="Q1586" s="61"/>
      <c r="R1586" s="61"/>
      <c r="S1586" s="62"/>
      <c r="T1586" s="59"/>
      <c r="U1586" s="59"/>
      <c r="V1586" s="59"/>
    </row>
    <row r="1587" spans="2:22" x14ac:dyDescent="0.4">
      <c r="E1587" s="4"/>
      <c r="F1587" s="4"/>
      <c r="G1587" s="59"/>
      <c r="H1587" s="96"/>
      <c r="I1587" s="60"/>
      <c r="J1587" s="70"/>
      <c r="K1587" s="76"/>
      <c r="L1587" s="59"/>
      <c r="M1587" s="97"/>
      <c r="N1587" s="77"/>
      <c r="O1587" s="77"/>
      <c r="P1587" s="77"/>
      <c r="Q1587" s="61"/>
      <c r="R1587" s="61"/>
      <c r="S1587" s="62"/>
      <c r="T1587" s="59"/>
      <c r="U1587" s="59"/>
      <c r="V1587" s="59"/>
    </row>
    <row r="1588" spans="2:22" ht="17.5" customHeight="1" thickBot="1" x14ac:dyDescent="0.45">
      <c r="B1588" s="27"/>
      <c r="C1588" s="4"/>
      <c r="D1588" s="4"/>
      <c r="G1588" s="59"/>
      <c r="H1588" s="96"/>
      <c r="I1588" s="60"/>
      <c r="J1588" s="70"/>
      <c r="K1588" s="76"/>
      <c r="L1588" s="59"/>
      <c r="M1588" s="97"/>
      <c r="N1588" s="77"/>
      <c r="O1588" s="77"/>
      <c r="P1588" s="77"/>
      <c r="Q1588" s="61"/>
      <c r="R1588" s="61"/>
      <c r="S1588" s="62"/>
      <c r="T1588" s="59"/>
      <c r="U1588" s="59"/>
      <c r="V1588" s="59"/>
    </row>
    <row r="1589" spans="2:22" x14ac:dyDescent="0.4">
      <c r="G1589" s="59"/>
      <c r="H1589" s="96"/>
      <c r="I1589" s="60"/>
      <c r="J1589" s="70"/>
      <c r="K1589" s="76"/>
      <c r="L1589" s="59"/>
      <c r="M1589" s="97"/>
      <c r="N1589" s="77"/>
      <c r="O1589" s="77"/>
      <c r="P1589" s="77"/>
      <c r="Q1589" s="61"/>
      <c r="R1589" s="61"/>
      <c r="S1589" s="62"/>
      <c r="T1589" s="59"/>
      <c r="U1589" s="59"/>
      <c r="V1589" s="59"/>
    </row>
    <row r="1590" spans="2:22" x14ac:dyDescent="0.4">
      <c r="G1590" s="59"/>
      <c r="H1590" s="96"/>
      <c r="I1590" s="60"/>
      <c r="J1590" s="70"/>
      <c r="K1590" s="76"/>
      <c r="L1590" s="59"/>
      <c r="M1590" s="97"/>
      <c r="N1590" s="77"/>
      <c r="O1590" s="77"/>
      <c r="P1590" s="77"/>
      <c r="Q1590" s="61"/>
      <c r="R1590" s="61"/>
      <c r="S1590" s="62"/>
      <c r="T1590" s="59"/>
      <c r="U1590" s="59"/>
      <c r="V1590" s="59"/>
    </row>
    <row r="1591" spans="2:22" x14ac:dyDescent="0.4">
      <c r="G1591" s="59"/>
      <c r="H1591" s="96"/>
      <c r="I1591" s="60"/>
      <c r="J1591" s="70"/>
      <c r="K1591" s="76"/>
      <c r="L1591" s="59"/>
      <c r="M1591" s="97"/>
      <c r="N1591" s="77"/>
      <c r="O1591" s="77"/>
      <c r="P1591" s="77"/>
      <c r="Q1591" s="61"/>
      <c r="R1591" s="61"/>
      <c r="S1591" s="62"/>
      <c r="T1591" s="59"/>
      <c r="U1591" s="59"/>
      <c r="V1591" s="59"/>
    </row>
    <row r="1592" spans="2:22" x14ac:dyDescent="0.4">
      <c r="G1592" s="59"/>
      <c r="H1592" s="96"/>
      <c r="I1592" s="60"/>
      <c r="J1592" s="70"/>
      <c r="K1592" s="76"/>
      <c r="L1592" s="59"/>
      <c r="M1592" s="97"/>
      <c r="N1592" s="77"/>
      <c r="O1592" s="77"/>
      <c r="P1592" s="77"/>
      <c r="Q1592" s="61"/>
      <c r="R1592" s="61"/>
      <c r="S1592" s="62"/>
      <c r="T1592" s="59"/>
      <c r="U1592" s="59"/>
      <c r="V1592" s="59"/>
    </row>
    <row r="1593" spans="2:22" x14ac:dyDescent="0.4">
      <c r="G1593" s="59"/>
      <c r="H1593" s="96"/>
      <c r="I1593" s="60"/>
      <c r="J1593" s="70"/>
      <c r="K1593" s="76"/>
      <c r="L1593" s="59"/>
      <c r="M1593" s="97"/>
      <c r="N1593" s="77"/>
      <c r="O1593" s="77"/>
      <c r="P1593" s="77"/>
      <c r="Q1593" s="61"/>
      <c r="R1593" s="61"/>
      <c r="S1593" s="62"/>
      <c r="T1593" s="59"/>
      <c r="U1593" s="59"/>
      <c r="V1593" s="59"/>
    </row>
    <row r="1594" spans="2:22" x14ac:dyDescent="0.4">
      <c r="G1594" s="59"/>
      <c r="H1594" s="96"/>
      <c r="I1594" s="60"/>
      <c r="J1594" s="70"/>
      <c r="K1594" s="76"/>
      <c r="L1594" s="59"/>
      <c r="M1594" s="97"/>
      <c r="N1594" s="77"/>
      <c r="O1594" s="77"/>
      <c r="P1594" s="77"/>
      <c r="Q1594" s="61"/>
      <c r="R1594" s="61"/>
      <c r="S1594" s="62"/>
      <c r="T1594" s="59"/>
      <c r="U1594" s="59"/>
      <c r="V1594" s="59"/>
    </row>
    <row r="1595" spans="2:22" x14ac:dyDescent="0.4">
      <c r="G1595" s="59"/>
      <c r="H1595" s="96"/>
      <c r="I1595" s="60"/>
      <c r="J1595" s="70"/>
      <c r="K1595" s="76"/>
      <c r="L1595" s="59"/>
      <c r="M1595" s="97"/>
      <c r="N1595" s="77"/>
      <c r="O1595" s="77"/>
      <c r="P1595" s="77"/>
      <c r="Q1595" s="61"/>
      <c r="R1595" s="61"/>
      <c r="S1595" s="62"/>
      <c r="T1595" s="59"/>
      <c r="U1595" s="59"/>
      <c r="V1595" s="59"/>
    </row>
    <row r="1596" spans="2:22" x14ac:dyDescent="0.4">
      <c r="G1596" s="59"/>
      <c r="H1596" s="96"/>
      <c r="I1596" s="60"/>
      <c r="J1596" s="70"/>
      <c r="K1596" s="76"/>
      <c r="L1596" s="59"/>
      <c r="M1596" s="97"/>
      <c r="N1596" s="77"/>
      <c r="O1596" s="77"/>
      <c r="P1596" s="77"/>
      <c r="Q1596" s="61"/>
      <c r="R1596" s="61"/>
      <c r="S1596" s="62"/>
      <c r="T1596" s="59"/>
      <c r="U1596" s="59"/>
      <c r="V1596" s="59"/>
    </row>
    <row r="1597" spans="2:22" x14ac:dyDescent="0.4">
      <c r="G1597" s="59"/>
      <c r="H1597" s="96"/>
      <c r="I1597" s="60"/>
      <c r="J1597" s="70"/>
      <c r="K1597" s="76"/>
      <c r="L1597" s="59"/>
      <c r="M1597" s="97"/>
      <c r="N1597" s="77"/>
      <c r="O1597" s="77"/>
      <c r="P1597" s="77"/>
      <c r="Q1597" s="61"/>
      <c r="R1597" s="61"/>
      <c r="S1597" s="62"/>
      <c r="T1597" s="59"/>
      <c r="U1597" s="59"/>
      <c r="V1597" s="59"/>
    </row>
    <row r="1598" spans="2:22" x14ac:dyDescent="0.4">
      <c r="G1598" s="59"/>
      <c r="H1598" s="96"/>
      <c r="I1598" s="60"/>
      <c r="J1598" s="70"/>
      <c r="K1598" s="76"/>
      <c r="L1598" s="59"/>
      <c r="M1598" s="97"/>
      <c r="N1598" s="77"/>
      <c r="O1598" s="77"/>
      <c r="P1598" s="77"/>
      <c r="Q1598" s="61"/>
      <c r="R1598" s="61"/>
      <c r="S1598" s="62"/>
      <c r="T1598" s="59"/>
      <c r="U1598" s="59"/>
      <c r="V1598" s="59"/>
    </row>
    <row r="1599" spans="2:22" x14ac:dyDescent="0.4">
      <c r="G1599" s="59"/>
      <c r="H1599" s="96"/>
      <c r="I1599" s="60"/>
      <c r="J1599" s="70"/>
      <c r="K1599" s="76"/>
      <c r="L1599" s="59"/>
      <c r="M1599" s="97"/>
      <c r="N1599" s="77"/>
      <c r="O1599" s="77"/>
      <c r="P1599" s="77"/>
      <c r="Q1599" s="61"/>
      <c r="R1599" s="61"/>
      <c r="S1599" s="62"/>
      <c r="T1599" s="59"/>
      <c r="U1599" s="59"/>
      <c r="V1599" s="59"/>
    </row>
    <row r="1600" spans="2:22" x14ac:dyDescent="0.4">
      <c r="G1600" s="59"/>
      <c r="H1600" s="96"/>
      <c r="I1600" s="60"/>
      <c r="J1600" s="70"/>
      <c r="K1600" s="76"/>
      <c r="L1600" s="59"/>
      <c r="M1600" s="97"/>
      <c r="N1600" s="77"/>
      <c r="O1600" s="77"/>
      <c r="P1600" s="77"/>
      <c r="Q1600" s="61"/>
      <c r="R1600" s="61"/>
      <c r="S1600" s="62"/>
      <c r="T1600" s="59"/>
      <c r="U1600" s="59"/>
      <c r="V1600" s="59"/>
    </row>
    <row r="1601" spans="7:22" x14ac:dyDescent="0.4">
      <c r="G1601" s="59"/>
      <c r="H1601" s="96"/>
      <c r="I1601" s="60"/>
      <c r="J1601" s="70"/>
      <c r="K1601" s="76"/>
      <c r="L1601" s="59"/>
      <c r="M1601" s="97"/>
      <c r="N1601" s="77"/>
      <c r="O1601" s="77"/>
      <c r="P1601" s="77"/>
      <c r="Q1601" s="61"/>
      <c r="R1601" s="61"/>
      <c r="S1601" s="62"/>
      <c r="T1601" s="59"/>
      <c r="U1601" s="59"/>
      <c r="V1601" s="59"/>
    </row>
    <row r="1602" spans="7:22" x14ac:dyDescent="0.4">
      <c r="G1602" s="59"/>
      <c r="H1602" s="96"/>
      <c r="I1602" s="60"/>
      <c r="J1602" s="70"/>
      <c r="K1602" s="76"/>
      <c r="L1602" s="59"/>
      <c r="M1602" s="97"/>
      <c r="N1602" s="77"/>
      <c r="O1602" s="77"/>
      <c r="P1602" s="77"/>
      <c r="Q1602" s="61"/>
      <c r="R1602" s="61"/>
      <c r="S1602" s="62"/>
      <c r="T1602" s="59"/>
      <c r="U1602" s="59"/>
      <c r="V1602" s="59"/>
    </row>
    <row r="1603" spans="7:22" x14ac:dyDescent="0.4">
      <c r="G1603" s="59"/>
      <c r="H1603" s="96"/>
      <c r="I1603" s="60"/>
      <c r="J1603" s="70"/>
      <c r="K1603" s="76"/>
      <c r="L1603" s="59"/>
      <c r="M1603" s="97"/>
      <c r="N1603" s="77"/>
      <c r="O1603" s="77"/>
      <c r="P1603" s="77"/>
      <c r="Q1603" s="61"/>
      <c r="R1603" s="61"/>
      <c r="S1603" s="62"/>
      <c r="T1603" s="59"/>
      <c r="U1603" s="59"/>
      <c r="V1603" s="59"/>
    </row>
    <row r="1604" spans="7:22" x14ac:dyDescent="0.4">
      <c r="G1604" s="59"/>
      <c r="H1604" s="96"/>
      <c r="I1604" s="60"/>
      <c r="J1604" s="70"/>
      <c r="K1604" s="76"/>
      <c r="L1604" s="59"/>
      <c r="M1604" s="97"/>
      <c r="N1604" s="77"/>
      <c r="O1604" s="77"/>
      <c r="P1604" s="77"/>
      <c r="Q1604" s="61"/>
      <c r="R1604" s="61"/>
      <c r="S1604" s="62"/>
      <c r="T1604" s="59"/>
      <c r="U1604" s="59"/>
      <c r="V1604" s="59"/>
    </row>
    <row r="1605" spans="7:22" ht="17.5" customHeight="1" thickBot="1" x14ac:dyDescent="0.45">
      <c r="G1605" s="59"/>
      <c r="H1605" s="96"/>
      <c r="I1605" s="60"/>
      <c r="J1605" s="70"/>
      <c r="K1605" s="76"/>
      <c r="L1605" s="59"/>
      <c r="M1605" s="97"/>
      <c r="N1605" s="77"/>
      <c r="O1605" s="77"/>
      <c r="P1605" s="77"/>
      <c r="Q1605" s="61"/>
      <c r="R1605" s="61"/>
      <c r="S1605" s="62"/>
      <c r="T1605" s="59"/>
      <c r="U1605" s="59"/>
      <c r="V1605" s="59"/>
    </row>
    <row r="1606" spans="7:22" ht="17.5" customHeight="1" thickBot="1" x14ac:dyDescent="0.45">
      <c r="G1606" s="59"/>
      <c r="H1606" s="96"/>
      <c r="I1606" s="60"/>
      <c r="J1606" s="70"/>
      <c r="K1606" s="76"/>
      <c r="L1606" s="59"/>
      <c r="M1606" s="97"/>
      <c r="N1606" s="77"/>
      <c r="O1606" s="77"/>
      <c r="P1606" s="77"/>
      <c r="Q1606" s="61"/>
      <c r="R1606" s="61"/>
      <c r="S1606" s="62"/>
      <c r="T1606" s="59"/>
      <c r="U1606" s="59"/>
      <c r="V1606" s="59"/>
    </row>
    <row r="1607" spans="7:22" x14ac:dyDescent="0.4">
      <c r="G1607" s="59"/>
      <c r="H1607" s="96"/>
      <c r="I1607" s="60"/>
      <c r="J1607" s="70"/>
      <c r="K1607" s="76"/>
      <c r="L1607" s="59"/>
      <c r="M1607" s="97"/>
      <c r="N1607" s="77"/>
      <c r="O1607" s="77"/>
      <c r="P1607" s="77"/>
      <c r="Q1607" s="61"/>
      <c r="R1607" s="61"/>
      <c r="S1607" s="62"/>
      <c r="T1607" s="59"/>
      <c r="U1607" s="59"/>
      <c r="V1607" s="59"/>
    </row>
    <row r="1608" spans="7:22" x14ac:dyDescent="0.4">
      <c r="G1608" s="59"/>
      <c r="H1608" s="96"/>
      <c r="I1608" s="60"/>
      <c r="J1608" s="70"/>
      <c r="K1608" s="76"/>
      <c r="L1608" s="59"/>
      <c r="M1608" s="97"/>
      <c r="N1608" s="77"/>
      <c r="O1608" s="77"/>
      <c r="P1608" s="77"/>
      <c r="Q1608" s="61"/>
      <c r="R1608" s="61"/>
      <c r="S1608" s="62"/>
      <c r="T1608" s="59"/>
      <c r="U1608" s="59"/>
      <c r="V1608" s="59"/>
    </row>
    <row r="1609" spans="7:22" x14ac:dyDescent="0.4">
      <c r="G1609" s="59"/>
      <c r="H1609" s="96"/>
      <c r="I1609" s="60"/>
      <c r="J1609" s="70"/>
      <c r="K1609" s="76"/>
      <c r="L1609" s="59"/>
      <c r="M1609" s="97"/>
      <c r="N1609" s="77"/>
      <c r="O1609" s="77"/>
      <c r="P1609" s="77"/>
      <c r="Q1609" s="61"/>
      <c r="R1609" s="61"/>
      <c r="S1609" s="62"/>
      <c r="T1609" s="59"/>
      <c r="U1609" s="59"/>
      <c r="V1609" s="59"/>
    </row>
    <row r="1610" spans="7:22" ht="17.5" customHeight="1" thickBot="1" x14ac:dyDescent="0.45">
      <c r="G1610" s="59"/>
      <c r="H1610" s="96"/>
      <c r="I1610" s="60"/>
      <c r="J1610" s="70"/>
      <c r="K1610" s="76"/>
      <c r="L1610" s="59"/>
      <c r="M1610" s="97"/>
      <c r="N1610" s="77"/>
      <c r="O1610" s="77"/>
      <c r="P1610" s="77"/>
      <c r="Q1610" s="61"/>
      <c r="R1610" s="61"/>
      <c r="S1610" s="62"/>
      <c r="T1610" s="59"/>
      <c r="U1610" s="59"/>
      <c r="V1610" s="59"/>
    </row>
    <row r="1611" spans="7:22" x14ac:dyDescent="0.4">
      <c r="G1611" s="59"/>
      <c r="H1611" s="96"/>
      <c r="I1611" s="60"/>
      <c r="J1611" s="70"/>
      <c r="K1611" s="76"/>
      <c r="L1611" s="59"/>
      <c r="M1611" s="97"/>
      <c r="N1611" s="77"/>
      <c r="O1611" s="77"/>
      <c r="P1611" s="77"/>
      <c r="Q1611" s="61"/>
      <c r="R1611" s="61"/>
      <c r="S1611" s="62"/>
      <c r="T1611" s="59"/>
      <c r="U1611" s="59"/>
      <c r="V1611" s="59"/>
    </row>
    <row r="1612" spans="7:22" x14ac:dyDescent="0.4">
      <c r="G1612" s="59"/>
      <c r="H1612" s="96"/>
      <c r="I1612" s="60"/>
      <c r="J1612" s="70"/>
      <c r="K1612" s="76"/>
      <c r="L1612" s="59"/>
      <c r="M1612" s="97"/>
      <c r="N1612" s="77"/>
      <c r="O1612" s="77"/>
      <c r="P1612" s="77"/>
      <c r="Q1612" s="61"/>
      <c r="R1612" s="61"/>
      <c r="S1612" s="62"/>
      <c r="T1612" s="59"/>
      <c r="U1612" s="59"/>
      <c r="V1612" s="59"/>
    </row>
    <row r="1613" spans="7:22" x14ac:dyDescent="0.4">
      <c r="G1613" s="59"/>
      <c r="H1613" s="96"/>
      <c r="I1613" s="60"/>
      <c r="J1613" s="70"/>
      <c r="K1613" s="76"/>
      <c r="L1613" s="59"/>
      <c r="M1613" s="97"/>
      <c r="N1613" s="77"/>
      <c r="O1613" s="77"/>
      <c r="P1613" s="77"/>
      <c r="Q1613" s="61"/>
      <c r="R1613" s="61"/>
      <c r="S1613" s="62"/>
      <c r="T1613" s="59"/>
      <c r="U1613" s="59"/>
      <c r="V1613" s="59"/>
    </row>
    <row r="1614" spans="7:22" x14ac:dyDescent="0.4">
      <c r="G1614" s="59"/>
      <c r="H1614" s="96"/>
      <c r="I1614" s="60"/>
      <c r="J1614" s="70"/>
      <c r="K1614" s="76"/>
      <c r="L1614" s="59"/>
      <c r="M1614" s="97"/>
      <c r="N1614" s="77"/>
      <c r="O1614" s="77"/>
      <c r="P1614" s="77"/>
      <c r="Q1614" s="61"/>
      <c r="R1614" s="61"/>
      <c r="S1614" s="62"/>
      <c r="T1614" s="59"/>
      <c r="U1614" s="59"/>
      <c r="V1614" s="59"/>
    </row>
    <row r="1615" spans="7:22" x14ac:dyDescent="0.4">
      <c r="G1615" s="59"/>
      <c r="H1615" s="96"/>
      <c r="I1615" s="60"/>
      <c r="J1615" s="70"/>
      <c r="K1615" s="76"/>
      <c r="L1615" s="59"/>
      <c r="M1615" s="97"/>
      <c r="N1615" s="77"/>
      <c r="O1615" s="77"/>
      <c r="P1615" s="77"/>
      <c r="Q1615" s="61"/>
      <c r="R1615" s="61"/>
      <c r="S1615" s="62"/>
      <c r="T1615" s="59"/>
      <c r="U1615" s="59"/>
      <c r="V1615" s="59"/>
    </row>
    <row r="1616" spans="7:22" x14ac:dyDescent="0.4">
      <c r="G1616" s="59"/>
      <c r="H1616" s="96"/>
      <c r="I1616" s="60"/>
      <c r="J1616" s="70"/>
      <c r="K1616" s="76"/>
      <c r="L1616" s="59"/>
      <c r="M1616" s="97"/>
      <c r="N1616" s="77"/>
      <c r="O1616" s="77"/>
      <c r="P1616" s="77"/>
      <c r="Q1616" s="61"/>
      <c r="R1616" s="61"/>
      <c r="S1616" s="62"/>
      <c r="T1616" s="59"/>
      <c r="U1616" s="59"/>
      <c r="V1616" s="59"/>
    </row>
    <row r="1617" spans="1:22" x14ac:dyDescent="0.4">
      <c r="G1617" s="59"/>
      <c r="H1617" s="96"/>
      <c r="I1617" s="60"/>
      <c r="J1617" s="70"/>
      <c r="K1617" s="76"/>
      <c r="L1617" s="59"/>
      <c r="M1617" s="97"/>
      <c r="N1617" s="77"/>
      <c r="O1617" s="77"/>
      <c r="P1617" s="77"/>
      <c r="Q1617" s="61"/>
      <c r="R1617" s="61"/>
      <c r="S1617" s="62"/>
      <c r="T1617" s="59"/>
      <c r="U1617" s="59"/>
      <c r="V1617" s="59"/>
    </row>
    <row r="1618" spans="1:22" x14ac:dyDescent="0.4">
      <c r="G1618" s="59"/>
      <c r="H1618" s="96"/>
      <c r="I1618" s="60"/>
      <c r="J1618" s="70"/>
      <c r="K1618" s="76"/>
      <c r="L1618" s="59"/>
      <c r="M1618" s="97"/>
      <c r="N1618" s="77"/>
      <c r="O1618" s="77"/>
      <c r="P1618" s="77"/>
      <c r="Q1618" s="61"/>
      <c r="R1618" s="61"/>
      <c r="S1618" s="62"/>
      <c r="T1618" s="59"/>
      <c r="U1618" s="59"/>
      <c r="V1618" s="59"/>
    </row>
    <row r="1619" spans="1:22" x14ac:dyDescent="0.4">
      <c r="G1619" s="59"/>
      <c r="H1619" s="96"/>
      <c r="I1619" s="60"/>
      <c r="J1619" s="70"/>
      <c r="K1619" s="76"/>
      <c r="L1619" s="59"/>
      <c r="M1619" s="97"/>
      <c r="N1619" s="77"/>
      <c r="O1619" s="77"/>
      <c r="P1619" s="77"/>
      <c r="Q1619" s="61"/>
      <c r="R1619" s="61"/>
      <c r="S1619" s="62"/>
      <c r="T1619" s="59"/>
      <c r="U1619" s="59"/>
      <c r="V1619" s="59"/>
    </row>
    <row r="1620" spans="1:22" x14ac:dyDescent="0.4">
      <c r="G1620" s="59"/>
      <c r="H1620" s="96"/>
      <c r="I1620" s="60"/>
      <c r="J1620" s="70"/>
      <c r="K1620" s="76"/>
      <c r="L1620" s="59"/>
      <c r="M1620" s="97"/>
      <c r="N1620" s="77"/>
      <c r="O1620" s="77"/>
      <c r="P1620" s="77"/>
      <c r="Q1620" s="61"/>
      <c r="R1620" s="61"/>
      <c r="S1620" s="62"/>
      <c r="T1620" s="59"/>
      <c r="U1620" s="59"/>
      <c r="V1620" s="59"/>
    </row>
    <row r="1621" spans="1:22" x14ac:dyDescent="0.4">
      <c r="G1621" s="59"/>
      <c r="H1621" s="96"/>
      <c r="I1621" s="60"/>
      <c r="J1621" s="70"/>
      <c r="K1621" s="76"/>
      <c r="L1621" s="59"/>
      <c r="M1621" s="97"/>
      <c r="N1621" s="77"/>
      <c r="O1621" s="77"/>
      <c r="P1621" s="77"/>
      <c r="Q1621" s="61"/>
      <c r="R1621" s="61"/>
      <c r="S1621" s="62"/>
      <c r="T1621" s="59"/>
      <c r="U1621" s="59"/>
      <c r="V1621" s="59"/>
    </row>
    <row r="1622" spans="1:22" x14ac:dyDescent="0.4">
      <c r="G1622" s="59"/>
      <c r="H1622" s="96"/>
      <c r="I1622" s="60"/>
      <c r="J1622" s="70"/>
      <c r="K1622" s="76"/>
      <c r="L1622" s="59"/>
      <c r="M1622" s="97"/>
      <c r="N1622" s="77"/>
      <c r="O1622" s="77"/>
      <c r="P1622" s="77"/>
      <c r="Q1622" s="61"/>
      <c r="R1622" s="61"/>
      <c r="S1622" s="62"/>
      <c r="T1622" s="59"/>
      <c r="U1622" s="59"/>
      <c r="V1622" s="59"/>
    </row>
    <row r="1623" spans="1:22" x14ac:dyDescent="0.4">
      <c r="G1623" s="59"/>
      <c r="H1623" s="96"/>
      <c r="I1623" s="60"/>
      <c r="J1623" s="70"/>
      <c r="K1623" s="76"/>
      <c r="L1623" s="59"/>
      <c r="M1623" s="97"/>
      <c r="N1623" s="77"/>
      <c r="O1623" s="77"/>
      <c r="P1623" s="77"/>
      <c r="Q1623" s="61"/>
      <c r="R1623" s="61"/>
      <c r="S1623" s="62"/>
      <c r="T1623" s="59"/>
      <c r="U1623" s="59"/>
      <c r="V1623" s="59"/>
    </row>
    <row r="1624" spans="1:22" x14ac:dyDescent="0.4">
      <c r="G1624" s="59"/>
      <c r="H1624" s="96"/>
      <c r="I1624" s="60"/>
      <c r="J1624" s="70"/>
      <c r="K1624" s="76"/>
      <c r="L1624" s="59"/>
      <c r="M1624" s="97"/>
      <c r="N1624" s="77"/>
      <c r="O1624" s="77"/>
      <c r="P1624" s="77"/>
      <c r="Q1624" s="61"/>
      <c r="R1624" s="61"/>
      <c r="S1624" s="62"/>
      <c r="T1624" s="59"/>
      <c r="U1624" s="59"/>
      <c r="V1624" s="59"/>
    </row>
    <row r="1625" spans="1:22" x14ac:dyDescent="0.4">
      <c r="G1625" s="59"/>
      <c r="H1625" s="96"/>
      <c r="I1625" s="60"/>
      <c r="J1625" s="70"/>
      <c r="K1625" s="76"/>
      <c r="L1625" s="59"/>
      <c r="M1625" s="97"/>
      <c r="N1625" s="77"/>
      <c r="O1625" s="77"/>
      <c r="P1625" s="77"/>
      <c r="Q1625" s="61"/>
      <c r="R1625" s="61"/>
      <c r="S1625" s="62"/>
      <c r="T1625" s="59"/>
      <c r="U1625" s="59"/>
      <c r="V1625" s="59"/>
    </row>
    <row r="1626" spans="1:22" x14ac:dyDescent="0.4">
      <c r="G1626" s="59"/>
      <c r="H1626" s="96"/>
      <c r="I1626" s="60"/>
      <c r="J1626" s="70"/>
      <c r="K1626" s="76"/>
      <c r="L1626" s="59"/>
      <c r="M1626" s="97"/>
      <c r="N1626" s="77"/>
      <c r="O1626" s="77"/>
      <c r="P1626" s="77"/>
      <c r="Q1626" s="61"/>
      <c r="R1626" s="61"/>
      <c r="S1626" s="62"/>
      <c r="T1626" s="59"/>
      <c r="U1626" s="59"/>
      <c r="V1626" s="59"/>
    </row>
    <row r="1627" spans="1:22" x14ac:dyDescent="0.4">
      <c r="G1627" s="59"/>
      <c r="H1627" s="96"/>
      <c r="I1627" s="60"/>
      <c r="J1627" s="70"/>
      <c r="K1627" s="76"/>
      <c r="L1627" s="59"/>
      <c r="M1627" s="97"/>
      <c r="N1627" s="77"/>
      <c r="O1627" s="77"/>
      <c r="P1627" s="77"/>
      <c r="Q1627" s="61"/>
      <c r="R1627" s="61"/>
      <c r="S1627" s="62"/>
      <c r="T1627" s="59"/>
      <c r="U1627" s="59"/>
      <c r="V1627" s="59"/>
    </row>
    <row r="1628" spans="1:22" x14ac:dyDescent="0.4">
      <c r="G1628" s="59"/>
      <c r="H1628" s="96"/>
      <c r="I1628" s="60"/>
      <c r="J1628" s="70"/>
      <c r="K1628" s="76"/>
      <c r="L1628" s="59"/>
      <c r="M1628" s="97"/>
      <c r="N1628" s="77"/>
      <c r="O1628" s="77"/>
      <c r="P1628" s="77"/>
      <c r="Q1628" s="61"/>
      <c r="R1628" s="61"/>
      <c r="S1628" s="62"/>
      <c r="T1628" s="59"/>
      <c r="U1628" s="59"/>
      <c r="V1628" s="59"/>
    </row>
    <row r="1629" spans="1:22" x14ac:dyDescent="0.4">
      <c r="G1629" s="59"/>
      <c r="H1629" s="96"/>
      <c r="I1629" s="60"/>
      <c r="J1629" s="70"/>
      <c r="K1629" s="76"/>
      <c r="L1629" s="59"/>
      <c r="M1629" s="97"/>
      <c r="N1629" s="77"/>
      <c r="O1629" s="77"/>
      <c r="P1629" s="77"/>
      <c r="Q1629" s="61"/>
      <c r="R1629" s="61"/>
      <c r="S1629" s="62"/>
      <c r="T1629" s="59"/>
      <c r="U1629" s="59"/>
      <c r="V1629" s="59"/>
    </row>
    <row r="1630" spans="1:22" x14ac:dyDescent="0.4">
      <c r="G1630" s="59"/>
      <c r="H1630" s="96"/>
      <c r="I1630" s="60"/>
      <c r="J1630" s="70"/>
      <c r="K1630" s="76"/>
      <c r="L1630" s="59"/>
      <c r="M1630" s="97"/>
      <c r="N1630" s="77"/>
      <c r="O1630" s="77"/>
      <c r="P1630" s="77"/>
      <c r="Q1630" s="61"/>
      <c r="R1630" s="61"/>
      <c r="S1630" s="62"/>
      <c r="T1630" s="59"/>
      <c r="U1630" s="59"/>
      <c r="V1630" s="59"/>
    </row>
    <row r="1631" spans="1:22" x14ac:dyDescent="0.4">
      <c r="G1631" s="59"/>
      <c r="H1631" s="96"/>
      <c r="I1631" s="60"/>
      <c r="J1631" s="70"/>
      <c r="K1631" s="76"/>
      <c r="L1631" s="59"/>
      <c r="M1631" s="97"/>
      <c r="N1631" s="77"/>
      <c r="O1631" s="77"/>
      <c r="P1631" s="77"/>
      <c r="Q1631" s="61"/>
      <c r="R1631" s="61"/>
      <c r="S1631" s="62"/>
      <c r="T1631" s="59"/>
      <c r="U1631" s="59"/>
      <c r="V1631" s="59"/>
    </row>
    <row r="1632" spans="1:22" ht="17.5" customHeight="1" thickBot="1" x14ac:dyDescent="0.45">
      <c r="A1632" s="4"/>
      <c r="G1632" s="59"/>
      <c r="H1632" s="96"/>
      <c r="I1632" s="60"/>
      <c r="J1632" s="70"/>
      <c r="K1632" s="76"/>
      <c r="L1632" s="76"/>
      <c r="M1632" s="97"/>
      <c r="N1632" s="89"/>
      <c r="O1632" s="77"/>
      <c r="P1632" s="77"/>
      <c r="Q1632" s="61"/>
      <c r="R1632" s="63"/>
      <c r="S1632" s="62"/>
      <c r="T1632" s="59"/>
      <c r="U1632" s="59"/>
      <c r="V1632" s="59"/>
    </row>
    <row r="1633" spans="2:22" ht="17.5" customHeight="1" thickTop="1" x14ac:dyDescent="0.4">
      <c r="G1633" s="59"/>
      <c r="H1633" s="96"/>
      <c r="I1633" s="60"/>
      <c r="J1633" s="70"/>
      <c r="K1633" s="76"/>
      <c r="L1633" s="59"/>
      <c r="M1633" s="97"/>
      <c r="N1633" s="77"/>
      <c r="O1633" s="77"/>
      <c r="P1633" s="77"/>
      <c r="Q1633" s="61"/>
      <c r="R1633" s="61"/>
      <c r="S1633" s="62"/>
      <c r="T1633" s="59"/>
      <c r="U1633" s="59"/>
      <c r="V1633" s="59"/>
    </row>
    <row r="1634" spans="2:22" x14ac:dyDescent="0.4">
      <c r="G1634" s="59"/>
      <c r="H1634" s="96"/>
      <c r="I1634" s="60"/>
      <c r="J1634" s="70"/>
      <c r="K1634" s="76"/>
      <c r="L1634" s="59"/>
      <c r="M1634" s="97"/>
      <c r="N1634" s="77"/>
      <c r="O1634" s="77"/>
      <c r="P1634" s="77"/>
      <c r="Q1634" s="61"/>
      <c r="R1634" s="61"/>
      <c r="S1634" s="62"/>
      <c r="T1634" s="59"/>
      <c r="U1634" s="59"/>
      <c r="V1634" s="59"/>
    </row>
    <row r="1635" spans="2:22" x14ac:dyDescent="0.4">
      <c r="G1635" s="59"/>
      <c r="H1635" s="96"/>
      <c r="I1635" s="60"/>
      <c r="J1635" s="70"/>
      <c r="K1635" s="76"/>
      <c r="L1635" s="59"/>
      <c r="M1635" s="97"/>
      <c r="N1635" s="77"/>
      <c r="O1635" s="77"/>
      <c r="P1635" s="77"/>
      <c r="Q1635" s="61"/>
      <c r="R1635" s="61"/>
      <c r="S1635" s="62"/>
      <c r="T1635" s="59"/>
      <c r="U1635" s="59"/>
      <c r="V1635" s="59"/>
    </row>
    <row r="1636" spans="2:22" x14ac:dyDescent="0.4">
      <c r="G1636" s="59"/>
      <c r="H1636" s="96"/>
      <c r="I1636" s="60"/>
      <c r="J1636" s="70"/>
      <c r="K1636" s="76"/>
      <c r="L1636" s="59"/>
      <c r="M1636" s="97"/>
      <c r="N1636" s="77"/>
      <c r="O1636" s="77"/>
      <c r="P1636" s="77"/>
      <c r="Q1636" s="61"/>
      <c r="R1636" s="61"/>
      <c r="S1636" s="62"/>
      <c r="T1636" s="59"/>
      <c r="U1636" s="59"/>
      <c r="V1636" s="59"/>
    </row>
    <row r="1637" spans="2:22" x14ac:dyDescent="0.4">
      <c r="G1637" s="59"/>
      <c r="H1637" s="96"/>
      <c r="I1637" s="60"/>
      <c r="J1637" s="70"/>
      <c r="K1637" s="76"/>
      <c r="L1637" s="59"/>
      <c r="M1637" s="97"/>
      <c r="N1637" s="77"/>
      <c r="O1637" s="77"/>
      <c r="P1637" s="77"/>
      <c r="Q1637" s="61"/>
      <c r="R1637" s="61"/>
      <c r="S1637" s="62"/>
      <c r="T1637" s="59"/>
      <c r="U1637" s="59"/>
      <c r="V1637" s="59"/>
    </row>
    <row r="1638" spans="2:22" x14ac:dyDescent="0.4">
      <c r="G1638" s="59"/>
      <c r="H1638" s="96"/>
      <c r="I1638" s="60"/>
      <c r="J1638" s="70"/>
      <c r="K1638" s="76"/>
      <c r="L1638" s="59"/>
      <c r="M1638" s="97"/>
      <c r="N1638" s="77"/>
      <c r="O1638" s="77"/>
      <c r="P1638" s="77"/>
      <c r="Q1638" s="61"/>
      <c r="R1638" s="61"/>
      <c r="S1638" s="62"/>
      <c r="T1638" s="59"/>
      <c r="U1638" s="59"/>
      <c r="V1638" s="59"/>
    </row>
    <row r="1639" spans="2:22" x14ac:dyDescent="0.4">
      <c r="E1639" s="4"/>
      <c r="F1639" s="4"/>
      <c r="G1639" s="59"/>
      <c r="H1639" s="96"/>
      <c r="I1639" s="60"/>
      <c r="J1639" s="70"/>
      <c r="K1639" s="76"/>
      <c r="L1639" s="59"/>
      <c r="M1639" s="97"/>
      <c r="N1639" s="77"/>
      <c r="O1639" s="77"/>
      <c r="P1639" s="77"/>
      <c r="Q1639" s="61"/>
      <c r="R1639" s="61"/>
      <c r="S1639" s="62"/>
      <c r="T1639" s="59"/>
      <c r="U1639" s="59"/>
      <c r="V1639" s="59"/>
    </row>
    <row r="1640" spans="2:22" x14ac:dyDescent="0.4">
      <c r="B1640" s="27"/>
      <c r="C1640" s="4"/>
      <c r="D1640" s="4"/>
      <c r="G1640" s="59"/>
      <c r="H1640" s="96"/>
      <c r="I1640" s="60"/>
      <c r="J1640" s="70"/>
      <c r="K1640" s="76"/>
      <c r="L1640" s="59"/>
      <c r="M1640" s="97"/>
      <c r="N1640" s="77"/>
      <c r="O1640" s="77"/>
      <c r="P1640" s="77"/>
      <c r="Q1640" s="61"/>
      <c r="R1640" s="61"/>
      <c r="S1640" s="62"/>
      <c r="T1640" s="59"/>
      <c r="U1640" s="59"/>
      <c r="V1640" s="59"/>
    </row>
    <row r="1641" spans="2:22" x14ac:dyDescent="0.4">
      <c r="G1641" s="59"/>
      <c r="H1641" s="96"/>
      <c r="I1641" s="60"/>
      <c r="J1641" s="70"/>
      <c r="K1641" s="76"/>
      <c r="L1641" s="59"/>
      <c r="M1641" s="97"/>
      <c r="N1641" s="77"/>
      <c r="O1641" s="77"/>
      <c r="P1641" s="77"/>
      <c r="Q1641" s="61"/>
      <c r="R1641" s="61"/>
      <c r="S1641" s="62"/>
      <c r="T1641" s="59"/>
      <c r="U1641" s="59"/>
      <c r="V1641" s="59"/>
    </row>
    <row r="1642" spans="2:22" x14ac:dyDescent="0.4">
      <c r="G1642" s="59"/>
      <c r="H1642" s="96"/>
      <c r="I1642" s="60"/>
      <c r="J1642" s="70"/>
      <c r="K1642" s="76"/>
      <c r="L1642" s="59"/>
      <c r="M1642" s="97"/>
      <c r="N1642" s="77"/>
      <c r="O1642" s="77"/>
      <c r="P1642" s="77"/>
      <c r="Q1642" s="61"/>
      <c r="R1642" s="61"/>
      <c r="S1642" s="62"/>
      <c r="T1642" s="59"/>
      <c r="U1642" s="59"/>
      <c r="V1642" s="59"/>
    </row>
    <row r="1643" spans="2:22" x14ac:dyDescent="0.4">
      <c r="G1643" s="59"/>
      <c r="H1643" s="96"/>
      <c r="I1643" s="60"/>
      <c r="J1643" s="70"/>
      <c r="K1643" s="76"/>
      <c r="L1643" s="59"/>
      <c r="M1643" s="97"/>
      <c r="N1643" s="77"/>
      <c r="O1643" s="77"/>
      <c r="P1643" s="77"/>
      <c r="Q1643" s="61"/>
      <c r="R1643" s="61"/>
      <c r="S1643" s="62"/>
      <c r="T1643" s="59"/>
      <c r="U1643" s="59"/>
      <c r="V1643" s="59"/>
    </row>
    <row r="1644" spans="2:22" x14ac:dyDescent="0.4">
      <c r="G1644" s="59"/>
      <c r="H1644" s="96"/>
      <c r="I1644" s="60"/>
      <c r="J1644" s="70"/>
      <c r="K1644" s="76"/>
      <c r="L1644" s="59"/>
      <c r="M1644" s="97"/>
      <c r="N1644" s="77"/>
      <c r="O1644" s="77"/>
      <c r="P1644" s="77"/>
      <c r="Q1644" s="61"/>
      <c r="R1644" s="61"/>
      <c r="S1644" s="62"/>
      <c r="T1644" s="59"/>
      <c r="U1644" s="59"/>
      <c r="V1644" s="59"/>
    </row>
    <row r="1645" spans="2:22" x14ac:dyDescent="0.4">
      <c r="G1645" s="59"/>
      <c r="H1645" s="96"/>
      <c r="I1645" s="60"/>
      <c r="J1645" s="70"/>
      <c r="K1645" s="76"/>
      <c r="L1645" s="59"/>
      <c r="M1645" s="97"/>
      <c r="N1645" s="77"/>
      <c r="O1645" s="77"/>
      <c r="P1645" s="77"/>
      <c r="Q1645" s="61"/>
      <c r="R1645" s="61"/>
      <c r="S1645" s="62"/>
      <c r="T1645" s="59"/>
      <c r="U1645" s="59"/>
      <c r="V1645" s="59"/>
    </row>
    <row r="1646" spans="2:22" x14ac:dyDescent="0.4">
      <c r="G1646" s="59"/>
      <c r="H1646" s="96"/>
      <c r="I1646" s="60"/>
      <c r="J1646" s="70"/>
      <c r="K1646" s="76"/>
      <c r="L1646" s="59"/>
      <c r="M1646" s="97"/>
      <c r="N1646" s="77"/>
      <c r="O1646" s="77"/>
      <c r="P1646" s="77"/>
      <c r="Q1646" s="61"/>
      <c r="R1646" s="61"/>
      <c r="S1646" s="62"/>
      <c r="T1646" s="59"/>
      <c r="U1646" s="59"/>
      <c r="V1646" s="59"/>
    </row>
    <row r="1647" spans="2:22" x14ac:dyDescent="0.4">
      <c r="G1647" s="59"/>
      <c r="H1647" s="96"/>
      <c r="I1647" s="60"/>
      <c r="J1647" s="70"/>
      <c r="K1647" s="76"/>
      <c r="L1647" s="59"/>
      <c r="M1647" s="97"/>
      <c r="N1647" s="77"/>
      <c r="O1647" s="77"/>
      <c r="P1647" s="77"/>
      <c r="Q1647" s="61"/>
      <c r="R1647" s="61"/>
      <c r="S1647" s="62"/>
      <c r="T1647" s="59"/>
      <c r="U1647" s="59"/>
      <c r="V1647" s="59"/>
    </row>
    <row r="1648" spans="2:22" x14ac:dyDescent="0.4">
      <c r="G1648" s="59"/>
      <c r="H1648" s="96"/>
      <c r="I1648" s="60"/>
      <c r="J1648" s="70"/>
      <c r="K1648" s="76"/>
      <c r="L1648" s="59"/>
      <c r="M1648" s="97"/>
      <c r="N1648" s="77"/>
      <c r="O1648" s="77"/>
      <c r="P1648" s="77"/>
      <c r="Q1648" s="61"/>
      <c r="R1648" s="61"/>
      <c r="S1648" s="62"/>
      <c r="T1648" s="59"/>
      <c r="U1648" s="59"/>
      <c r="V1648" s="59"/>
    </row>
    <row r="1649" spans="7:22" x14ac:dyDescent="0.4">
      <c r="G1649" s="59"/>
      <c r="H1649" s="96"/>
      <c r="I1649" s="60"/>
      <c r="J1649" s="70"/>
      <c r="K1649" s="76"/>
      <c r="L1649" s="59"/>
      <c r="M1649" s="97"/>
      <c r="N1649" s="77"/>
      <c r="O1649" s="77"/>
      <c r="P1649" s="77"/>
      <c r="Q1649" s="61"/>
      <c r="R1649" s="61"/>
      <c r="S1649" s="62"/>
      <c r="T1649" s="59"/>
      <c r="U1649" s="59"/>
      <c r="V1649" s="59"/>
    </row>
    <row r="1650" spans="7:22" x14ac:dyDescent="0.4">
      <c r="G1650" s="59"/>
      <c r="H1650" s="96"/>
      <c r="I1650" s="60"/>
      <c r="J1650" s="70"/>
      <c r="K1650" s="76"/>
      <c r="L1650" s="59"/>
      <c r="M1650" s="97"/>
      <c r="N1650" s="77"/>
      <c r="O1650" s="77"/>
      <c r="P1650" s="77"/>
      <c r="Q1650" s="61"/>
      <c r="R1650" s="61"/>
      <c r="S1650" s="62"/>
      <c r="T1650" s="59"/>
      <c r="U1650" s="59"/>
      <c r="V1650" s="59"/>
    </row>
    <row r="1651" spans="7:22" x14ac:dyDescent="0.4">
      <c r="G1651" s="59"/>
      <c r="H1651" s="96"/>
      <c r="I1651" s="60"/>
      <c r="J1651" s="70"/>
      <c r="K1651" s="76"/>
      <c r="L1651" s="59"/>
      <c r="M1651" s="97"/>
      <c r="N1651" s="77"/>
      <c r="O1651" s="77"/>
      <c r="P1651" s="77"/>
      <c r="Q1651" s="61"/>
      <c r="R1651" s="61"/>
      <c r="S1651" s="62"/>
      <c r="T1651" s="59"/>
      <c r="U1651" s="59"/>
      <c r="V1651" s="59"/>
    </row>
    <row r="1652" spans="7:22" x14ac:dyDescent="0.4">
      <c r="G1652" s="59"/>
      <c r="H1652" s="96"/>
      <c r="I1652" s="60"/>
      <c r="J1652" s="70"/>
      <c r="K1652" s="76"/>
      <c r="L1652" s="59"/>
      <c r="M1652" s="97"/>
      <c r="N1652" s="77"/>
      <c r="O1652" s="77"/>
      <c r="P1652" s="77"/>
      <c r="Q1652" s="61"/>
      <c r="R1652" s="61"/>
      <c r="S1652" s="62"/>
      <c r="T1652" s="59"/>
      <c r="U1652" s="59"/>
      <c r="V1652" s="59"/>
    </row>
    <row r="1653" spans="7:22" x14ac:dyDescent="0.4">
      <c r="G1653" s="59"/>
      <c r="H1653" s="96"/>
      <c r="I1653" s="60"/>
      <c r="J1653" s="70"/>
      <c r="K1653" s="76"/>
      <c r="L1653" s="59"/>
      <c r="M1653" s="97"/>
      <c r="N1653" s="77"/>
      <c r="O1653" s="77"/>
      <c r="P1653" s="77"/>
      <c r="Q1653" s="61"/>
      <c r="R1653" s="61"/>
      <c r="S1653" s="62"/>
      <c r="T1653" s="59"/>
      <c r="U1653" s="59"/>
      <c r="V1653" s="59"/>
    </row>
    <row r="1654" spans="7:22" x14ac:dyDescent="0.4">
      <c r="G1654" s="59"/>
      <c r="H1654" s="96"/>
      <c r="I1654" s="60"/>
      <c r="J1654" s="70"/>
      <c r="K1654" s="76"/>
      <c r="L1654" s="59"/>
      <c r="M1654" s="97"/>
      <c r="N1654" s="77"/>
      <c r="O1654" s="77"/>
      <c r="P1654" s="77"/>
      <c r="Q1654" s="61"/>
      <c r="R1654" s="61"/>
      <c r="S1654" s="62"/>
      <c r="T1654" s="59"/>
      <c r="U1654" s="59"/>
      <c r="V1654" s="59"/>
    </row>
    <row r="1655" spans="7:22" x14ac:dyDescent="0.4">
      <c r="G1655" s="59"/>
      <c r="H1655" s="96"/>
      <c r="I1655" s="60"/>
      <c r="J1655" s="70"/>
      <c r="K1655" s="76"/>
      <c r="L1655" s="59"/>
      <c r="M1655" s="97"/>
      <c r="N1655" s="77"/>
      <c r="O1655" s="77"/>
      <c r="P1655" s="77"/>
      <c r="Q1655" s="61"/>
      <c r="R1655" s="61"/>
      <c r="S1655" s="62"/>
      <c r="T1655" s="59"/>
      <c r="U1655" s="59"/>
      <c r="V1655" s="59"/>
    </row>
    <row r="1656" spans="7:22" x14ac:dyDescent="0.4">
      <c r="G1656" s="59"/>
      <c r="H1656" s="96"/>
      <c r="I1656" s="60"/>
      <c r="J1656" s="70"/>
      <c r="K1656" s="76"/>
      <c r="L1656" s="59"/>
      <c r="M1656" s="97"/>
      <c r="N1656" s="77"/>
      <c r="O1656" s="77"/>
      <c r="P1656" s="77"/>
      <c r="Q1656" s="61"/>
      <c r="R1656" s="61"/>
      <c r="S1656" s="62"/>
      <c r="T1656" s="59"/>
      <c r="U1656" s="59"/>
      <c r="V1656" s="59"/>
    </row>
    <row r="1657" spans="7:22" x14ac:dyDescent="0.4">
      <c r="G1657" s="59"/>
      <c r="H1657" s="96"/>
      <c r="I1657" s="60"/>
      <c r="J1657" s="70"/>
      <c r="K1657" s="76"/>
      <c r="L1657" s="59"/>
      <c r="M1657" s="97"/>
      <c r="N1657" s="77"/>
      <c r="O1657" s="77"/>
      <c r="P1657" s="77"/>
      <c r="Q1657" s="61"/>
      <c r="R1657" s="61"/>
      <c r="S1657" s="62"/>
      <c r="T1657" s="59"/>
      <c r="U1657" s="59"/>
      <c r="V1657" s="59"/>
    </row>
    <row r="1658" spans="7:22" x14ac:dyDescent="0.4">
      <c r="G1658" s="59"/>
      <c r="H1658" s="96"/>
      <c r="I1658" s="60"/>
      <c r="J1658" s="70"/>
      <c r="K1658" s="76"/>
      <c r="L1658" s="59"/>
      <c r="M1658" s="97"/>
      <c r="N1658" s="77"/>
      <c r="O1658" s="77"/>
      <c r="P1658" s="77"/>
      <c r="Q1658" s="61"/>
      <c r="R1658" s="61"/>
      <c r="S1658" s="62"/>
      <c r="T1658" s="59"/>
      <c r="U1658" s="59"/>
      <c r="V1658" s="59"/>
    </row>
    <row r="1659" spans="7:22" x14ac:dyDescent="0.4">
      <c r="G1659" s="59"/>
      <c r="H1659" s="96"/>
      <c r="I1659" s="60"/>
      <c r="J1659" s="70"/>
      <c r="K1659" s="76"/>
      <c r="L1659" s="59"/>
      <c r="M1659" s="97"/>
      <c r="N1659" s="77"/>
      <c r="O1659" s="77"/>
      <c r="P1659" s="77"/>
      <c r="Q1659" s="61"/>
      <c r="R1659" s="61"/>
      <c r="S1659" s="62"/>
      <c r="T1659" s="59"/>
      <c r="U1659" s="59"/>
      <c r="V1659" s="59"/>
    </row>
    <row r="1660" spans="7:22" x14ac:dyDescent="0.4">
      <c r="G1660" s="59"/>
      <c r="H1660" s="96"/>
      <c r="I1660" s="60"/>
      <c r="J1660" s="70"/>
      <c r="K1660" s="76"/>
      <c r="L1660" s="59"/>
      <c r="M1660" s="97"/>
      <c r="N1660" s="77"/>
      <c r="O1660" s="77"/>
      <c r="P1660" s="77"/>
      <c r="Q1660" s="61"/>
      <c r="R1660" s="61"/>
      <c r="S1660" s="62"/>
      <c r="T1660" s="59"/>
      <c r="U1660" s="59"/>
      <c r="V1660" s="59"/>
    </row>
    <row r="1661" spans="7:22" x14ac:dyDescent="0.4">
      <c r="G1661" s="59"/>
      <c r="H1661" s="96"/>
      <c r="I1661" s="60"/>
      <c r="J1661" s="70"/>
      <c r="K1661" s="76"/>
      <c r="L1661" s="59"/>
      <c r="M1661" s="97"/>
      <c r="N1661" s="77"/>
      <c r="O1661" s="77"/>
      <c r="P1661" s="77"/>
      <c r="Q1661" s="61"/>
      <c r="R1661" s="61"/>
      <c r="S1661" s="62"/>
      <c r="T1661" s="59"/>
      <c r="U1661" s="59"/>
      <c r="V1661" s="59"/>
    </row>
    <row r="1662" spans="7:22" x14ac:dyDescent="0.4">
      <c r="G1662" s="59"/>
      <c r="H1662" s="96"/>
      <c r="I1662" s="60"/>
      <c r="J1662" s="70"/>
      <c r="K1662" s="76"/>
      <c r="L1662" s="59"/>
      <c r="M1662" s="97"/>
      <c r="N1662" s="77"/>
      <c r="O1662" s="77"/>
      <c r="P1662" s="77"/>
      <c r="Q1662" s="61"/>
      <c r="R1662" s="61"/>
      <c r="S1662" s="62"/>
      <c r="T1662" s="59"/>
      <c r="U1662" s="59"/>
      <c r="V1662" s="59"/>
    </row>
    <row r="1663" spans="7:22" x14ac:dyDescent="0.4">
      <c r="G1663" s="59"/>
      <c r="H1663" s="96"/>
      <c r="I1663" s="60"/>
      <c r="J1663" s="70"/>
      <c r="K1663" s="76"/>
      <c r="L1663" s="59"/>
      <c r="M1663" s="97"/>
      <c r="N1663" s="77"/>
      <c r="O1663" s="77"/>
      <c r="P1663" s="77"/>
      <c r="Q1663" s="61"/>
      <c r="R1663" s="61"/>
      <c r="S1663" s="62"/>
      <c r="T1663" s="59"/>
      <c r="U1663" s="59"/>
      <c r="V1663" s="59"/>
    </row>
    <row r="1664" spans="7:22" x14ac:dyDescent="0.4">
      <c r="G1664" s="59"/>
      <c r="H1664" s="96"/>
      <c r="I1664" s="60"/>
      <c r="J1664" s="70"/>
      <c r="K1664" s="76"/>
      <c r="L1664" s="59"/>
      <c r="M1664" s="97"/>
      <c r="N1664" s="77"/>
      <c r="O1664" s="77"/>
      <c r="P1664" s="77"/>
      <c r="Q1664" s="61"/>
      <c r="R1664" s="61"/>
      <c r="S1664" s="62"/>
      <c r="T1664" s="59"/>
      <c r="U1664" s="59"/>
      <c r="V1664" s="59"/>
    </row>
    <row r="1665" spans="7:22" x14ac:dyDescent="0.4">
      <c r="G1665" s="59"/>
      <c r="H1665" s="96"/>
      <c r="I1665" s="60"/>
      <c r="J1665" s="70"/>
      <c r="K1665" s="76"/>
      <c r="L1665" s="59"/>
      <c r="M1665" s="97"/>
      <c r="N1665" s="77"/>
      <c r="O1665" s="77"/>
      <c r="P1665" s="77"/>
      <c r="Q1665" s="61"/>
      <c r="R1665" s="61"/>
      <c r="S1665" s="62"/>
      <c r="T1665" s="59"/>
      <c r="U1665" s="59"/>
      <c r="V1665" s="59"/>
    </row>
    <row r="1666" spans="7:22" x14ac:dyDescent="0.4">
      <c r="G1666" s="59"/>
      <c r="H1666" s="96"/>
      <c r="I1666" s="60"/>
      <c r="J1666" s="70"/>
      <c r="K1666" s="76"/>
      <c r="L1666" s="59"/>
      <c r="M1666" s="97"/>
      <c r="N1666" s="77"/>
      <c r="O1666" s="77"/>
      <c r="P1666" s="77"/>
      <c r="Q1666" s="61"/>
      <c r="R1666" s="61"/>
      <c r="S1666" s="62"/>
      <c r="T1666" s="59"/>
      <c r="U1666" s="59"/>
      <c r="V1666" s="59"/>
    </row>
    <row r="1667" spans="7:22" x14ac:dyDescent="0.4">
      <c r="G1667" s="59"/>
      <c r="H1667" s="96"/>
      <c r="I1667" s="60"/>
      <c r="J1667" s="70"/>
      <c r="K1667" s="76"/>
      <c r="L1667" s="59"/>
      <c r="M1667" s="97"/>
      <c r="N1667" s="77"/>
      <c r="O1667" s="77"/>
      <c r="P1667" s="77"/>
      <c r="Q1667" s="61"/>
      <c r="R1667" s="61"/>
      <c r="S1667" s="62"/>
      <c r="T1667" s="59"/>
      <c r="U1667" s="59"/>
      <c r="V1667" s="59"/>
    </row>
    <row r="1668" spans="7:22" x14ac:dyDescent="0.4">
      <c r="G1668" s="59"/>
      <c r="H1668" s="96"/>
      <c r="I1668" s="60"/>
      <c r="J1668" s="70"/>
      <c r="K1668" s="76"/>
      <c r="L1668" s="59"/>
      <c r="M1668" s="97"/>
      <c r="N1668" s="77"/>
      <c r="O1668" s="77"/>
      <c r="P1668" s="77"/>
      <c r="Q1668" s="61"/>
      <c r="R1668" s="61"/>
      <c r="S1668" s="62"/>
      <c r="T1668" s="59"/>
      <c r="U1668" s="59"/>
      <c r="V1668" s="59"/>
    </row>
    <row r="1669" spans="7:22" x14ac:dyDescent="0.4">
      <c r="G1669" s="59"/>
      <c r="H1669" s="96"/>
      <c r="I1669" s="60"/>
      <c r="J1669" s="70"/>
      <c r="K1669" s="76"/>
      <c r="L1669" s="59"/>
      <c r="M1669" s="97"/>
      <c r="N1669" s="77"/>
      <c r="O1669" s="77"/>
      <c r="P1669" s="77"/>
      <c r="Q1669" s="61"/>
      <c r="R1669" s="61"/>
      <c r="S1669" s="62"/>
      <c r="T1669" s="59"/>
      <c r="U1669" s="59"/>
      <c r="V1669" s="59"/>
    </row>
    <row r="1670" spans="7:22" x14ac:dyDescent="0.4">
      <c r="G1670" s="59"/>
      <c r="H1670" s="96"/>
      <c r="I1670" s="60"/>
      <c r="J1670" s="70"/>
      <c r="K1670" s="76"/>
      <c r="L1670" s="59"/>
      <c r="M1670" s="97"/>
      <c r="N1670" s="77"/>
      <c r="O1670" s="77"/>
      <c r="P1670" s="77"/>
      <c r="Q1670" s="61"/>
      <c r="R1670" s="61"/>
      <c r="S1670" s="62"/>
      <c r="T1670" s="59"/>
      <c r="U1670" s="59"/>
      <c r="V1670" s="59"/>
    </row>
    <row r="1671" spans="7:22" x14ac:dyDescent="0.4">
      <c r="G1671" s="59"/>
      <c r="H1671" s="96"/>
      <c r="I1671" s="60"/>
      <c r="J1671" s="70"/>
      <c r="K1671" s="76"/>
      <c r="L1671" s="59"/>
      <c r="M1671" s="97"/>
      <c r="N1671" s="77"/>
      <c r="O1671" s="77"/>
      <c r="P1671" s="77"/>
      <c r="Q1671" s="61"/>
      <c r="R1671" s="61"/>
      <c r="S1671" s="62"/>
      <c r="T1671" s="59"/>
      <c r="U1671" s="59"/>
      <c r="V1671" s="59"/>
    </row>
    <row r="1672" spans="7:22" x14ac:dyDescent="0.4">
      <c r="G1672" s="59"/>
      <c r="H1672" s="96"/>
      <c r="I1672" s="60"/>
      <c r="J1672" s="70"/>
      <c r="K1672" s="76"/>
      <c r="L1672" s="59"/>
      <c r="M1672" s="97"/>
      <c r="N1672" s="77"/>
      <c r="O1672" s="77"/>
      <c r="P1672" s="77"/>
      <c r="Q1672" s="61"/>
      <c r="R1672" s="61"/>
      <c r="S1672" s="62"/>
      <c r="T1672" s="59"/>
      <c r="U1672" s="59"/>
      <c r="V1672" s="59"/>
    </row>
    <row r="1673" spans="7:22" x14ac:dyDescent="0.4">
      <c r="G1673" s="59"/>
      <c r="H1673" s="96"/>
      <c r="I1673" s="60"/>
      <c r="J1673" s="70"/>
      <c r="K1673" s="76"/>
      <c r="L1673" s="59"/>
      <c r="M1673" s="97"/>
      <c r="N1673" s="77"/>
      <c r="O1673" s="77"/>
      <c r="P1673" s="77"/>
      <c r="Q1673" s="61"/>
      <c r="R1673" s="61"/>
      <c r="S1673" s="62"/>
      <c r="T1673" s="59"/>
      <c r="U1673" s="59"/>
      <c r="V1673" s="59"/>
    </row>
    <row r="1674" spans="7:22" x14ac:dyDescent="0.4">
      <c r="G1674" s="59"/>
      <c r="H1674" s="96"/>
      <c r="I1674" s="60"/>
      <c r="J1674" s="70"/>
      <c r="K1674" s="76"/>
      <c r="L1674" s="59"/>
      <c r="M1674" s="97"/>
      <c r="N1674" s="77"/>
      <c r="O1674" s="77"/>
      <c r="P1674" s="77"/>
      <c r="Q1674" s="61"/>
      <c r="R1674" s="61"/>
      <c r="S1674" s="62"/>
      <c r="T1674" s="59"/>
      <c r="U1674" s="59"/>
      <c r="V1674" s="59"/>
    </row>
    <row r="1675" spans="7:22" x14ac:dyDescent="0.4">
      <c r="G1675" s="59"/>
      <c r="H1675" s="96"/>
      <c r="I1675" s="60"/>
      <c r="J1675" s="70"/>
      <c r="K1675" s="76"/>
      <c r="L1675" s="59"/>
      <c r="M1675" s="97"/>
      <c r="N1675" s="77"/>
      <c r="O1675" s="77"/>
      <c r="P1675" s="77"/>
      <c r="Q1675" s="61"/>
      <c r="R1675" s="61"/>
      <c r="S1675" s="62"/>
      <c r="T1675" s="59"/>
      <c r="U1675" s="59"/>
      <c r="V1675" s="59"/>
    </row>
    <row r="1676" spans="7:22" x14ac:dyDescent="0.4">
      <c r="G1676" s="59"/>
      <c r="H1676" s="96"/>
      <c r="I1676" s="60"/>
      <c r="J1676" s="70"/>
      <c r="K1676" s="76"/>
      <c r="L1676" s="59"/>
      <c r="M1676" s="97"/>
      <c r="N1676" s="77"/>
      <c r="O1676" s="77"/>
      <c r="P1676" s="77"/>
      <c r="Q1676" s="61"/>
      <c r="R1676" s="61"/>
      <c r="S1676" s="62"/>
      <c r="T1676" s="59"/>
      <c r="U1676" s="59"/>
      <c r="V1676" s="59"/>
    </row>
    <row r="1677" spans="7:22" x14ac:dyDescent="0.4">
      <c r="G1677" s="59"/>
      <c r="H1677" s="96"/>
      <c r="I1677" s="60"/>
      <c r="J1677" s="70"/>
      <c r="K1677" s="76"/>
      <c r="L1677" s="59"/>
      <c r="M1677" s="97"/>
      <c r="N1677" s="77"/>
      <c r="O1677" s="77"/>
      <c r="P1677" s="77"/>
      <c r="Q1677" s="61"/>
      <c r="R1677" s="61"/>
      <c r="S1677" s="62"/>
      <c r="T1677" s="59"/>
      <c r="U1677" s="59"/>
      <c r="V1677" s="59"/>
    </row>
    <row r="1678" spans="7:22" x14ac:dyDescent="0.4">
      <c r="G1678" s="59"/>
      <c r="H1678" s="96"/>
      <c r="I1678" s="60"/>
      <c r="J1678" s="70"/>
      <c r="K1678" s="76"/>
      <c r="L1678" s="59"/>
      <c r="M1678" s="97"/>
      <c r="N1678" s="77"/>
      <c r="O1678" s="77"/>
      <c r="P1678" s="77"/>
      <c r="Q1678" s="61"/>
      <c r="R1678" s="61"/>
      <c r="S1678" s="62"/>
      <c r="T1678" s="59"/>
      <c r="U1678" s="59"/>
      <c r="V1678" s="59"/>
    </row>
    <row r="1679" spans="7:22" x14ac:dyDescent="0.4">
      <c r="G1679" s="59"/>
      <c r="H1679" s="96"/>
      <c r="I1679" s="60"/>
      <c r="J1679" s="70"/>
      <c r="K1679" s="76"/>
      <c r="L1679" s="59"/>
      <c r="M1679" s="97"/>
      <c r="N1679" s="77"/>
      <c r="O1679" s="77"/>
      <c r="P1679" s="77"/>
      <c r="Q1679" s="61"/>
      <c r="R1679" s="61"/>
      <c r="S1679" s="62"/>
      <c r="T1679" s="59"/>
      <c r="U1679" s="59"/>
      <c r="V1679" s="59"/>
    </row>
    <row r="1680" spans="7:22" x14ac:dyDescent="0.4">
      <c r="G1680" s="59"/>
      <c r="H1680" s="96"/>
      <c r="I1680" s="60"/>
      <c r="J1680" s="70"/>
      <c r="K1680" s="76"/>
      <c r="L1680" s="59"/>
      <c r="M1680" s="97"/>
      <c r="N1680" s="77"/>
      <c r="O1680" s="77"/>
      <c r="P1680" s="77"/>
      <c r="Q1680" s="61"/>
      <c r="R1680" s="61"/>
      <c r="S1680" s="62"/>
      <c r="T1680" s="59"/>
      <c r="U1680" s="59"/>
      <c r="V1680" s="59"/>
    </row>
    <row r="1681" spans="1:22" x14ac:dyDescent="0.4">
      <c r="G1681" s="59"/>
      <c r="H1681" s="96"/>
      <c r="I1681" s="60"/>
      <c r="J1681" s="70"/>
      <c r="K1681" s="76"/>
      <c r="L1681" s="59"/>
      <c r="M1681" s="97"/>
      <c r="N1681" s="77"/>
      <c r="O1681" s="77"/>
      <c r="P1681" s="77"/>
      <c r="Q1681" s="61"/>
      <c r="R1681" s="61"/>
      <c r="S1681" s="62"/>
      <c r="T1681" s="59"/>
      <c r="U1681" s="59"/>
      <c r="V1681" s="59"/>
    </row>
    <row r="1682" spans="1:22" x14ac:dyDescent="0.4">
      <c r="G1682" s="59"/>
      <c r="H1682" s="96"/>
      <c r="I1682" s="60"/>
      <c r="J1682" s="70"/>
      <c r="K1682" s="76"/>
      <c r="L1682" s="59"/>
      <c r="M1682" s="97"/>
      <c r="N1682" s="77"/>
      <c r="O1682" s="77"/>
      <c r="P1682" s="77"/>
      <c r="Q1682" s="61"/>
      <c r="R1682" s="61"/>
      <c r="S1682" s="62"/>
      <c r="T1682" s="59"/>
      <c r="U1682" s="59"/>
      <c r="V1682" s="59"/>
    </row>
    <row r="1683" spans="1:22" x14ac:dyDescent="0.4">
      <c r="G1683" s="59"/>
      <c r="H1683" s="96"/>
      <c r="I1683" s="60"/>
      <c r="J1683" s="70"/>
      <c r="K1683" s="76"/>
      <c r="L1683" s="59"/>
      <c r="M1683" s="97"/>
      <c r="N1683" s="77"/>
      <c r="O1683" s="77"/>
      <c r="P1683" s="77"/>
      <c r="Q1683" s="61"/>
      <c r="R1683" s="61"/>
      <c r="S1683" s="62"/>
      <c r="T1683" s="59"/>
      <c r="U1683" s="59"/>
      <c r="V1683" s="59"/>
    </row>
    <row r="1684" spans="1:22" ht="17.5" customHeight="1" thickBot="1" x14ac:dyDescent="0.45">
      <c r="A1684" s="4"/>
      <c r="G1684" s="59"/>
      <c r="H1684" s="96"/>
      <c r="I1684" s="60"/>
      <c r="J1684" s="70"/>
      <c r="K1684" s="76"/>
      <c r="L1684" s="76"/>
      <c r="M1684" s="97"/>
      <c r="N1684" s="89"/>
      <c r="O1684" s="77"/>
      <c r="P1684" s="77"/>
      <c r="Q1684" s="61"/>
      <c r="R1684" s="63"/>
      <c r="S1684" s="62"/>
      <c r="T1684" s="59"/>
      <c r="U1684" s="59"/>
      <c r="V1684" s="59"/>
    </row>
    <row r="1685" spans="1:22" ht="17.5" customHeight="1" thickTop="1" x14ac:dyDescent="0.4">
      <c r="G1685" s="59"/>
      <c r="H1685" s="96"/>
      <c r="I1685" s="60"/>
      <c r="J1685" s="70"/>
      <c r="K1685" s="76"/>
      <c r="L1685" s="59"/>
      <c r="M1685" s="97"/>
      <c r="N1685" s="77"/>
      <c r="O1685" s="77"/>
      <c r="P1685" s="77"/>
      <c r="Q1685" s="61"/>
      <c r="R1685" s="61"/>
      <c r="S1685" s="62"/>
      <c r="T1685" s="59"/>
      <c r="U1685" s="59"/>
      <c r="V1685" s="59"/>
    </row>
    <row r="1686" spans="1:22" x14ac:dyDescent="0.4">
      <c r="G1686" s="59"/>
      <c r="H1686" s="96"/>
      <c r="I1686" s="60"/>
      <c r="J1686" s="70"/>
      <c r="K1686" s="76"/>
      <c r="L1686" s="59"/>
      <c r="M1686" s="97"/>
      <c r="N1686" s="77"/>
      <c r="O1686" s="77"/>
      <c r="P1686" s="77"/>
      <c r="Q1686" s="61"/>
      <c r="R1686" s="61"/>
      <c r="S1686" s="62"/>
      <c r="T1686" s="59"/>
      <c r="U1686" s="59"/>
      <c r="V1686" s="59"/>
    </row>
    <row r="1687" spans="1:22" x14ac:dyDescent="0.4">
      <c r="G1687" s="59"/>
      <c r="H1687" s="96"/>
      <c r="I1687" s="60"/>
      <c r="J1687" s="70"/>
      <c r="K1687" s="76"/>
      <c r="L1687" s="59"/>
      <c r="M1687" s="97"/>
      <c r="N1687" s="77"/>
      <c r="O1687" s="77"/>
      <c r="P1687" s="77"/>
      <c r="Q1687" s="61"/>
      <c r="R1687" s="61"/>
      <c r="S1687" s="62"/>
      <c r="T1687" s="59"/>
      <c r="U1687" s="59"/>
      <c r="V1687" s="59"/>
    </row>
    <row r="1688" spans="1:22" x14ac:dyDescent="0.4">
      <c r="G1688" s="59"/>
      <c r="H1688" s="96"/>
      <c r="I1688" s="60"/>
      <c r="J1688" s="70"/>
      <c r="K1688" s="76"/>
      <c r="L1688" s="59"/>
      <c r="M1688" s="97"/>
      <c r="N1688" s="77"/>
      <c r="O1688" s="77"/>
      <c r="P1688" s="77"/>
      <c r="Q1688" s="61"/>
      <c r="R1688" s="61"/>
      <c r="S1688" s="62"/>
      <c r="T1688" s="59"/>
      <c r="U1688" s="59"/>
      <c r="V1688" s="59"/>
    </row>
    <row r="1689" spans="1:22" x14ac:dyDescent="0.4">
      <c r="G1689" s="59"/>
      <c r="H1689" s="96"/>
      <c r="I1689" s="60"/>
      <c r="J1689" s="70"/>
      <c r="K1689" s="76"/>
      <c r="L1689" s="59"/>
      <c r="M1689" s="97"/>
      <c r="N1689" s="77"/>
      <c r="O1689" s="77"/>
      <c r="P1689" s="77"/>
      <c r="Q1689" s="61"/>
      <c r="R1689" s="61"/>
      <c r="S1689" s="62"/>
      <c r="T1689" s="59"/>
      <c r="U1689" s="59"/>
      <c r="V1689" s="59"/>
    </row>
    <row r="1690" spans="1:22" x14ac:dyDescent="0.4">
      <c r="G1690" s="59"/>
      <c r="H1690" s="96"/>
      <c r="I1690" s="60"/>
      <c r="J1690" s="70"/>
      <c r="K1690" s="76"/>
      <c r="L1690" s="59"/>
      <c r="M1690" s="97"/>
      <c r="N1690" s="77"/>
      <c r="O1690" s="77"/>
      <c r="P1690" s="77"/>
      <c r="Q1690" s="61"/>
      <c r="R1690" s="61"/>
      <c r="S1690" s="62"/>
      <c r="T1690" s="59"/>
      <c r="U1690" s="59"/>
      <c r="V1690" s="59"/>
    </row>
    <row r="1691" spans="1:22" x14ac:dyDescent="0.4">
      <c r="E1691" s="4"/>
      <c r="F1691" s="4"/>
      <c r="G1691" s="59"/>
      <c r="H1691" s="96"/>
      <c r="I1691" s="60"/>
      <c r="J1691" s="70"/>
      <c r="K1691" s="76"/>
      <c r="L1691" s="59"/>
      <c r="M1691" s="97"/>
      <c r="N1691" s="77"/>
      <c r="O1691" s="77"/>
      <c r="P1691" s="77"/>
      <c r="Q1691" s="61"/>
      <c r="R1691" s="61"/>
      <c r="S1691" s="62"/>
      <c r="T1691" s="59"/>
      <c r="U1691" s="59"/>
      <c r="V1691" s="59"/>
    </row>
    <row r="1692" spans="1:22" x14ac:dyDescent="0.4">
      <c r="B1692" s="27"/>
      <c r="C1692" s="4"/>
      <c r="D1692" s="4"/>
      <c r="G1692" s="59"/>
      <c r="H1692" s="96"/>
      <c r="I1692" s="60"/>
      <c r="J1692" s="70"/>
      <c r="K1692" s="76"/>
      <c r="L1692" s="59"/>
      <c r="M1692" s="97"/>
      <c r="N1692" s="77"/>
      <c r="O1692" s="77"/>
      <c r="P1692" s="77"/>
      <c r="Q1692" s="61"/>
      <c r="R1692" s="61"/>
      <c r="S1692" s="62"/>
      <c r="T1692" s="59"/>
      <c r="U1692" s="59"/>
      <c r="V1692" s="59"/>
    </row>
    <row r="1693" spans="1:22" x14ac:dyDescent="0.4">
      <c r="G1693" s="59"/>
      <c r="H1693" s="96"/>
      <c r="I1693" s="60"/>
      <c r="J1693" s="70"/>
      <c r="K1693" s="76"/>
      <c r="L1693" s="59"/>
      <c r="M1693" s="97"/>
      <c r="N1693" s="77"/>
      <c r="O1693" s="77"/>
      <c r="P1693" s="77"/>
      <c r="Q1693" s="61"/>
      <c r="R1693" s="61"/>
      <c r="S1693" s="62"/>
      <c r="T1693" s="59"/>
      <c r="U1693" s="59"/>
      <c r="V1693" s="59"/>
    </row>
    <row r="1694" spans="1:22" x14ac:dyDescent="0.4">
      <c r="G1694" s="59"/>
      <c r="H1694" s="96"/>
      <c r="I1694" s="60"/>
      <c r="J1694" s="70"/>
      <c r="K1694" s="76"/>
      <c r="L1694" s="59"/>
      <c r="M1694" s="97"/>
      <c r="N1694" s="77"/>
      <c r="O1694" s="77"/>
      <c r="P1694" s="77"/>
      <c r="Q1694" s="61"/>
      <c r="R1694" s="61"/>
      <c r="S1694" s="62"/>
      <c r="T1694" s="59"/>
      <c r="U1694" s="59"/>
      <c r="V1694" s="59"/>
    </row>
    <row r="1695" spans="1:22" x14ac:dyDescent="0.4">
      <c r="G1695" s="59"/>
      <c r="H1695" s="96"/>
      <c r="I1695" s="60"/>
      <c r="J1695" s="70"/>
      <c r="K1695" s="76"/>
      <c r="L1695" s="59"/>
      <c r="M1695" s="97"/>
      <c r="N1695" s="77"/>
      <c r="O1695" s="77"/>
      <c r="P1695" s="77"/>
      <c r="Q1695" s="61"/>
      <c r="R1695" s="61"/>
      <c r="S1695" s="62"/>
      <c r="T1695" s="59"/>
      <c r="U1695" s="59"/>
      <c r="V1695" s="59"/>
    </row>
    <row r="1696" spans="1:22" x14ac:dyDescent="0.4">
      <c r="G1696" s="59"/>
      <c r="H1696" s="96"/>
      <c r="I1696" s="60"/>
      <c r="J1696" s="70"/>
      <c r="K1696" s="76"/>
      <c r="L1696" s="59"/>
      <c r="M1696" s="97"/>
      <c r="N1696" s="77"/>
      <c r="O1696" s="77"/>
      <c r="P1696" s="77"/>
      <c r="Q1696" s="61"/>
      <c r="R1696" s="61"/>
      <c r="S1696" s="62"/>
      <c r="T1696" s="59"/>
      <c r="U1696" s="59"/>
      <c r="V1696" s="59"/>
    </row>
    <row r="1697" spans="7:22" x14ac:dyDescent="0.4">
      <c r="G1697" s="59"/>
      <c r="H1697" s="96"/>
      <c r="I1697" s="60"/>
      <c r="J1697" s="70"/>
      <c r="K1697" s="76"/>
      <c r="L1697" s="59"/>
      <c r="M1697" s="97"/>
      <c r="N1697" s="77"/>
      <c r="O1697" s="77"/>
      <c r="P1697" s="77"/>
      <c r="Q1697" s="61"/>
      <c r="R1697" s="61"/>
      <c r="S1697" s="62"/>
      <c r="T1697" s="59"/>
      <c r="U1697" s="59"/>
      <c r="V1697" s="59"/>
    </row>
    <row r="1698" spans="7:22" x14ac:dyDescent="0.4">
      <c r="G1698" s="59"/>
      <c r="H1698" s="96"/>
      <c r="I1698" s="60"/>
      <c r="J1698" s="70"/>
      <c r="K1698" s="76"/>
      <c r="L1698" s="59"/>
      <c r="M1698" s="97"/>
      <c r="N1698" s="77"/>
      <c r="O1698" s="77"/>
      <c r="P1698" s="77"/>
      <c r="Q1698" s="61"/>
      <c r="R1698" s="61"/>
      <c r="S1698" s="62"/>
      <c r="T1698" s="59"/>
      <c r="U1698" s="59"/>
      <c r="V1698" s="59"/>
    </row>
    <row r="1699" spans="7:22" x14ac:dyDescent="0.4">
      <c r="G1699" s="59"/>
      <c r="H1699" s="96"/>
      <c r="I1699" s="60"/>
      <c r="J1699" s="70"/>
      <c r="K1699" s="76"/>
      <c r="L1699" s="59"/>
      <c r="M1699" s="97"/>
      <c r="N1699" s="77"/>
      <c r="O1699" s="77"/>
      <c r="P1699" s="77"/>
      <c r="Q1699" s="61"/>
      <c r="R1699" s="61"/>
      <c r="S1699" s="62"/>
      <c r="T1699" s="59"/>
      <c r="U1699" s="59"/>
      <c r="V1699" s="59"/>
    </row>
    <row r="1700" spans="7:22" x14ac:dyDescent="0.4">
      <c r="G1700" s="59"/>
      <c r="H1700" s="96"/>
      <c r="I1700" s="60"/>
      <c r="J1700" s="70"/>
      <c r="K1700" s="76"/>
      <c r="L1700" s="59"/>
      <c r="M1700" s="97"/>
      <c r="N1700" s="77"/>
      <c r="O1700" s="77"/>
      <c r="P1700" s="77"/>
      <c r="Q1700" s="61"/>
      <c r="R1700" s="61"/>
      <c r="S1700" s="62"/>
      <c r="T1700" s="59"/>
      <c r="U1700" s="59"/>
      <c r="V1700" s="59"/>
    </row>
    <row r="1701" spans="7:22" x14ac:dyDescent="0.4">
      <c r="G1701" s="59"/>
      <c r="H1701" s="96"/>
      <c r="I1701" s="60"/>
      <c r="J1701" s="70"/>
      <c r="K1701" s="76"/>
      <c r="L1701" s="59"/>
      <c r="M1701" s="97"/>
      <c r="N1701" s="77"/>
      <c r="O1701" s="77"/>
      <c r="P1701" s="77"/>
      <c r="Q1701" s="61"/>
      <c r="R1701" s="61"/>
      <c r="S1701" s="62"/>
      <c r="T1701" s="59"/>
      <c r="U1701" s="59"/>
      <c r="V1701" s="59"/>
    </row>
    <row r="1702" spans="7:22" x14ac:dyDescent="0.4">
      <c r="G1702" s="59"/>
      <c r="H1702" s="96"/>
      <c r="I1702" s="60"/>
      <c r="J1702" s="70"/>
      <c r="K1702" s="76"/>
      <c r="L1702" s="59"/>
      <c r="M1702" s="97"/>
      <c r="N1702" s="77"/>
      <c r="O1702" s="77"/>
      <c r="P1702" s="77"/>
      <c r="Q1702" s="61"/>
      <c r="R1702" s="61"/>
      <c r="S1702" s="62"/>
      <c r="T1702" s="59"/>
      <c r="U1702" s="59"/>
      <c r="V1702" s="59"/>
    </row>
    <row r="1703" spans="7:22" x14ac:dyDescent="0.4">
      <c r="G1703" s="59"/>
      <c r="H1703" s="96"/>
      <c r="I1703" s="60"/>
      <c r="J1703" s="70"/>
      <c r="K1703" s="76"/>
      <c r="L1703" s="59"/>
      <c r="M1703" s="97"/>
      <c r="N1703" s="77"/>
      <c r="O1703" s="77"/>
      <c r="P1703" s="77"/>
      <c r="Q1703" s="61"/>
      <c r="R1703" s="61"/>
      <c r="S1703" s="62"/>
      <c r="T1703" s="59"/>
      <c r="U1703" s="59"/>
      <c r="V1703" s="59"/>
    </row>
    <row r="1704" spans="7:22" x14ac:dyDescent="0.4">
      <c r="G1704" s="59"/>
      <c r="H1704" s="96"/>
      <c r="I1704" s="60"/>
      <c r="J1704" s="70"/>
      <c r="K1704" s="76"/>
      <c r="L1704" s="59"/>
      <c r="M1704" s="97"/>
      <c r="N1704" s="77"/>
      <c r="O1704" s="77"/>
      <c r="P1704" s="77"/>
      <c r="Q1704" s="61"/>
      <c r="R1704" s="61"/>
      <c r="S1704" s="62"/>
      <c r="T1704" s="59"/>
      <c r="U1704" s="59"/>
      <c r="V1704" s="59"/>
    </row>
    <row r="1705" spans="7:22" x14ac:dyDescent="0.4">
      <c r="G1705" s="59"/>
      <c r="H1705" s="96"/>
      <c r="I1705" s="60"/>
      <c r="J1705" s="70"/>
      <c r="K1705" s="76"/>
      <c r="L1705" s="59"/>
      <c r="M1705" s="97"/>
      <c r="N1705" s="77"/>
      <c r="O1705" s="77"/>
      <c r="P1705" s="77"/>
      <c r="Q1705" s="61"/>
      <c r="R1705" s="61"/>
      <c r="S1705" s="62"/>
      <c r="T1705" s="59"/>
      <c r="U1705" s="59"/>
      <c r="V1705" s="59"/>
    </row>
    <row r="1706" spans="7:22" x14ac:dyDescent="0.4">
      <c r="G1706" s="59"/>
      <c r="H1706" s="96"/>
      <c r="I1706" s="60"/>
      <c r="J1706" s="70"/>
      <c r="K1706" s="76"/>
      <c r="L1706" s="59"/>
      <c r="M1706" s="97"/>
      <c r="N1706" s="77"/>
      <c r="O1706" s="77"/>
      <c r="P1706" s="77"/>
      <c r="Q1706" s="61"/>
      <c r="R1706" s="61"/>
      <c r="S1706" s="62"/>
      <c r="T1706" s="59"/>
      <c r="U1706" s="59"/>
      <c r="V1706" s="59"/>
    </row>
    <row r="1707" spans="7:22" x14ac:dyDescent="0.4">
      <c r="G1707" s="59"/>
      <c r="H1707" s="96"/>
      <c r="I1707" s="60"/>
      <c r="J1707" s="70"/>
      <c r="K1707" s="76"/>
      <c r="L1707" s="59"/>
      <c r="M1707" s="97"/>
      <c r="N1707" s="77"/>
      <c r="O1707" s="77"/>
      <c r="P1707" s="77"/>
      <c r="Q1707" s="61"/>
      <c r="R1707" s="61"/>
      <c r="S1707" s="62"/>
      <c r="T1707" s="59"/>
      <c r="U1707" s="59"/>
      <c r="V1707" s="59"/>
    </row>
    <row r="1708" spans="7:22" x14ac:dyDescent="0.4">
      <c r="G1708" s="59"/>
      <c r="H1708" s="96"/>
      <c r="I1708" s="60"/>
      <c r="J1708" s="70"/>
      <c r="K1708" s="76"/>
      <c r="L1708" s="59"/>
      <c r="M1708" s="97"/>
      <c r="N1708" s="77"/>
      <c r="O1708" s="77"/>
      <c r="P1708" s="77"/>
      <c r="Q1708" s="61"/>
      <c r="R1708" s="61"/>
      <c r="S1708" s="62"/>
      <c r="T1708" s="59"/>
      <c r="U1708" s="59"/>
      <c r="V1708" s="59"/>
    </row>
    <row r="1709" spans="7:22" x14ac:dyDescent="0.4">
      <c r="G1709" s="59"/>
      <c r="H1709" s="96"/>
      <c r="I1709" s="60"/>
      <c r="J1709" s="70"/>
      <c r="K1709" s="76"/>
      <c r="L1709" s="59"/>
      <c r="M1709" s="97"/>
      <c r="N1709" s="77"/>
      <c r="O1709" s="77"/>
      <c r="P1709" s="77"/>
      <c r="Q1709" s="61"/>
      <c r="R1709" s="61"/>
      <c r="S1709" s="62"/>
      <c r="T1709" s="59"/>
      <c r="U1709" s="59"/>
      <c r="V1709" s="59"/>
    </row>
    <row r="1710" spans="7:22" x14ac:dyDescent="0.4">
      <c r="G1710" s="59"/>
      <c r="H1710" s="96"/>
      <c r="I1710" s="60"/>
      <c r="J1710" s="70"/>
      <c r="K1710" s="76"/>
      <c r="L1710" s="59"/>
      <c r="M1710" s="97"/>
      <c r="N1710" s="77"/>
      <c r="O1710" s="77"/>
      <c r="P1710" s="77"/>
      <c r="Q1710" s="61"/>
      <c r="R1710" s="61"/>
      <c r="S1710" s="62"/>
      <c r="T1710" s="59"/>
      <c r="U1710" s="59"/>
      <c r="V1710" s="59"/>
    </row>
    <row r="1711" spans="7:22" x14ac:dyDescent="0.4">
      <c r="G1711" s="59"/>
      <c r="H1711" s="96"/>
      <c r="I1711" s="60"/>
      <c r="J1711" s="70"/>
      <c r="K1711" s="76"/>
      <c r="L1711" s="59"/>
      <c r="M1711" s="97"/>
      <c r="N1711" s="77"/>
      <c r="O1711" s="77"/>
      <c r="P1711" s="77"/>
      <c r="Q1711" s="61"/>
      <c r="R1711" s="61"/>
      <c r="S1711" s="62"/>
      <c r="T1711" s="59"/>
      <c r="U1711" s="59"/>
      <c r="V1711" s="59"/>
    </row>
    <row r="1712" spans="7:22" x14ac:dyDescent="0.4">
      <c r="G1712" s="59"/>
      <c r="H1712" s="96"/>
      <c r="I1712" s="60"/>
      <c r="J1712" s="70"/>
      <c r="K1712" s="76"/>
      <c r="L1712" s="59"/>
      <c r="M1712" s="97"/>
      <c r="N1712" s="77"/>
      <c r="O1712" s="77"/>
      <c r="P1712" s="77"/>
      <c r="Q1712" s="61"/>
      <c r="R1712" s="61"/>
      <c r="S1712" s="62"/>
      <c r="T1712" s="59"/>
      <c r="U1712" s="59"/>
      <c r="V1712" s="59"/>
    </row>
    <row r="1713" spans="7:22" x14ac:dyDescent="0.4">
      <c r="G1713" s="59"/>
      <c r="H1713" s="96"/>
      <c r="I1713" s="60"/>
      <c r="J1713" s="70"/>
      <c r="K1713" s="76"/>
      <c r="L1713" s="59"/>
      <c r="M1713" s="97"/>
      <c r="N1713" s="77"/>
      <c r="O1713" s="77"/>
      <c r="P1713" s="77"/>
      <c r="Q1713" s="61"/>
      <c r="R1713" s="61"/>
      <c r="S1713" s="62"/>
      <c r="T1713" s="59"/>
      <c r="U1713" s="59"/>
      <c r="V1713" s="59"/>
    </row>
    <row r="1714" spans="7:22" x14ac:dyDescent="0.4">
      <c r="G1714" s="59"/>
      <c r="H1714" s="96"/>
      <c r="I1714" s="60"/>
      <c r="J1714" s="70"/>
      <c r="K1714" s="76"/>
      <c r="L1714" s="59"/>
      <c r="M1714" s="97"/>
      <c r="N1714" s="77"/>
      <c r="O1714" s="77"/>
      <c r="P1714" s="77"/>
      <c r="Q1714" s="61"/>
      <c r="R1714" s="61"/>
      <c r="S1714" s="62"/>
      <c r="T1714" s="59"/>
      <c r="U1714" s="59"/>
      <c r="V1714" s="59"/>
    </row>
    <row r="1715" spans="7:22" x14ac:dyDescent="0.4">
      <c r="G1715" s="59"/>
      <c r="H1715" s="96"/>
      <c r="I1715" s="60"/>
      <c r="J1715" s="70"/>
      <c r="K1715" s="76"/>
      <c r="L1715" s="59"/>
      <c r="M1715" s="97"/>
      <c r="N1715" s="77"/>
      <c r="O1715" s="77"/>
      <c r="P1715" s="77"/>
      <c r="Q1715" s="61"/>
      <c r="R1715" s="61"/>
      <c r="S1715" s="62"/>
      <c r="T1715" s="59"/>
      <c r="U1715" s="59"/>
      <c r="V1715" s="59"/>
    </row>
    <row r="1716" spans="7:22" x14ac:dyDescent="0.4">
      <c r="G1716" s="59"/>
      <c r="H1716" s="96"/>
      <c r="I1716" s="60"/>
      <c r="J1716" s="70"/>
      <c r="K1716" s="76"/>
      <c r="L1716" s="59"/>
      <c r="M1716" s="97"/>
      <c r="N1716" s="77"/>
      <c r="O1716" s="77"/>
      <c r="P1716" s="77"/>
      <c r="Q1716" s="61"/>
      <c r="R1716" s="61"/>
      <c r="S1716" s="62"/>
      <c r="T1716" s="59"/>
      <c r="U1716" s="59"/>
      <c r="V1716" s="59"/>
    </row>
    <row r="1717" spans="7:22" x14ac:dyDescent="0.4">
      <c r="G1717" s="59"/>
      <c r="H1717" s="96"/>
      <c r="I1717" s="60"/>
      <c r="J1717" s="70"/>
      <c r="K1717" s="76"/>
      <c r="L1717" s="59"/>
      <c r="M1717" s="97"/>
      <c r="N1717" s="77"/>
      <c r="O1717" s="77"/>
      <c r="P1717" s="77"/>
      <c r="Q1717" s="61"/>
      <c r="R1717" s="61"/>
      <c r="S1717" s="62"/>
      <c r="T1717" s="59"/>
      <c r="U1717" s="59"/>
      <c r="V1717" s="59"/>
    </row>
    <row r="1718" spans="7:22" x14ac:dyDescent="0.4">
      <c r="G1718" s="59"/>
      <c r="H1718" s="96"/>
      <c r="I1718" s="60"/>
      <c r="J1718" s="70"/>
      <c r="K1718" s="76"/>
      <c r="L1718" s="59"/>
      <c r="M1718" s="97"/>
      <c r="N1718" s="77"/>
      <c r="O1718" s="77"/>
      <c r="P1718" s="77"/>
      <c r="Q1718" s="61"/>
      <c r="R1718" s="61"/>
      <c r="S1718" s="62"/>
      <c r="T1718" s="59"/>
      <c r="U1718" s="59"/>
      <c r="V1718" s="59"/>
    </row>
    <row r="1719" spans="7:22" x14ac:dyDescent="0.4">
      <c r="G1719" s="59"/>
      <c r="H1719" s="96"/>
      <c r="I1719" s="60"/>
      <c r="J1719" s="70"/>
      <c r="K1719" s="76"/>
      <c r="L1719" s="59"/>
      <c r="M1719" s="97"/>
      <c r="N1719" s="77"/>
      <c r="O1719" s="77"/>
      <c r="P1719" s="77"/>
      <c r="Q1719" s="61"/>
      <c r="R1719" s="61"/>
      <c r="S1719" s="62"/>
      <c r="T1719" s="59"/>
      <c r="U1719" s="59"/>
      <c r="V1719" s="59"/>
    </row>
    <row r="1720" spans="7:22" x14ac:dyDescent="0.4">
      <c r="G1720" s="59"/>
      <c r="H1720" s="96"/>
      <c r="I1720" s="60"/>
      <c r="J1720" s="70"/>
      <c r="K1720" s="76"/>
      <c r="L1720" s="59"/>
      <c r="M1720" s="97"/>
      <c r="N1720" s="77"/>
      <c r="O1720" s="77"/>
      <c r="P1720" s="77"/>
      <c r="Q1720" s="61"/>
      <c r="R1720" s="61"/>
      <c r="S1720" s="62"/>
      <c r="T1720" s="59"/>
      <c r="U1720" s="59"/>
      <c r="V1720" s="59"/>
    </row>
    <row r="1721" spans="7:22" x14ac:dyDescent="0.4">
      <c r="G1721" s="59"/>
      <c r="H1721" s="96"/>
      <c r="I1721" s="60"/>
      <c r="J1721" s="70"/>
      <c r="K1721" s="76"/>
      <c r="L1721" s="59"/>
      <c r="M1721" s="97"/>
      <c r="N1721" s="77"/>
      <c r="O1721" s="77"/>
      <c r="P1721" s="77"/>
      <c r="Q1721" s="61"/>
      <c r="R1721" s="61"/>
      <c r="S1721" s="62"/>
      <c r="T1721" s="59"/>
      <c r="U1721" s="59"/>
      <c r="V1721" s="59"/>
    </row>
    <row r="1722" spans="7:22" x14ac:dyDescent="0.4">
      <c r="G1722" s="59"/>
      <c r="H1722" s="96"/>
      <c r="I1722" s="60"/>
      <c r="J1722" s="70"/>
      <c r="K1722" s="76"/>
      <c r="L1722" s="59"/>
      <c r="M1722" s="97"/>
      <c r="N1722" s="77"/>
      <c r="O1722" s="77"/>
      <c r="P1722" s="77"/>
      <c r="Q1722" s="61"/>
      <c r="R1722" s="61"/>
      <c r="S1722" s="62"/>
      <c r="T1722" s="59"/>
      <c r="U1722" s="59"/>
      <c r="V1722" s="59"/>
    </row>
    <row r="1723" spans="7:22" x14ac:dyDescent="0.4">
      <c r="G1723" s="59"/>
      <c r="H1723" s="96"/>
      <c r="I1723" s="60"/>
      <c r="J1723" s="70"/>
      <c r="K1723" s="76"/>
      <c r="L1723" s="59"/>
      <c r="M1723" s="97"/>
      <c r="N1723" s="77"/>
      <c r="O1723" s="77"/>
      <c r="P1723" s="77"/>
      <c r="Q1723" s="61"/>
      <c r="R1723" s="61"/>
      <c r="S1723" s="62"/>
      <c r="T1723" s="59"/>
      <c r="U1723" s="59"/>
      <c r="V1723" s="59"/>
    </row>
    <row r="1724" spans="7:22" x14ac:dyDescent="0.4">
      <c r="G1724" s="59"/>
      <c r="H1724" s="96"/>
      <c r="I1724" s="60"/>
      <c r="J1724" s="70"/>
      <c r="K1724" s="76"/>
      <c r="L1724" s="59"/>
      <c r="M1724" s="97"/>
      <c r="N1724" s="77"/>
      <c r="O1724" s="77"/>
      <c r="P1724" s="77"/>
      <c r="Q1724" s="61"/>
      <c r="R1724" s="61"/>
      <c r="S1724" s="62"/>
      <c r="T1724" s="59"/>
      <c r="U1724" s="59"/>
      <c r="V1724" s="59"/>
    </row>
    <row r="1725" spans="7:22" x14ac:dyDescent="0.4">
      <c r="G1725" s="59"/>
      <c r="H1725" s="96"/>
      <c r="I1725" s="60"/>
      <c r="J1725" s="70"/>
      <c r="K1725" s="76"/>
      <c r="L1725" s="59"/>
      <c r="M1725" s="97"/>
      <c r="N1725" s="77"/>
      <c r="O1725" s="77"/>
      <c r="P1725" s="77"/>
      <c r="Q1725" s="61"/>
      <c r="R1725" s="61"/>
      <c r="S1725" s="62"/>
      <c r="T1725" s="59"/>
      <c r="U1725" s="59"/>
      <c r="V1725" s="59"/>
    </row>
    <row r="1726" spans="7:22" x14ac:dyDescent="0.4">
      <c r="G1726" s="59"/>
      <c r="H1726" s="96"/>
      <c r="I1726" s="60"/>
      <c r="J1726" s="70"/>
      <c r="K1726" s="76"/>
      <c r="L1726" s="59"/>
      <c r="M1726" s="97"/>
      <c r="N1726" s="77"/>
      <c r="O1726" s="77"/>
      <c r="P1726" s="77"/>
      <c r="Q1726" s="61"/>
      <c r="R1726" s="61"/>
      <c r="S1726" s="62"/>
      <c r="T1726" s="59"/>
      <c r="U1726" s="59"/>
      <c r="V1726" s="59"/>
    </row>
    <row r="1727" spans="7:22" x14ac:dyDescent="0.4">
      <c r="G1727" s="59"/>
      <c r="H1727" s="96"/>
      <c r="I1727" s="60"/>
      <c r="J1727" s="70"/>
      <c r="K1727" s="76"/>
      <c r="L1727" s="59"/>
      <c r="M1727" s="97"/>
      <c r="N1727" s="77"/>
      <c r="O1727" s="77"/>
      <c r="P1727" s="77"/>
      <c r="Q1727" s="61"/>
      <c r="R1727" s="61"/>
      <c r="S1727" s="62"/>
      <c r="T1727" s="59"/>
      <c r="U1727" s="59"/>
      <c r="V1727" s="59"/>
    </row>
    <row r="1728" spans="7:22" x14ac:dyDescent="0.4">
      <c r="G1728" s="59"/>
      <c r="H1728" s="96"/>
      <c r="I1728" s="60"/>
      <c r="J1728" s="70"/>
      <c r="K1728" s="76"/>
      <c r="L1728" s="59"/>
      <c r="M1728" s="97"/>
      <c r="N1728" s="77"/>
      <c r="O1728" s="77"/>
      <c r="P1728" s="77"/>
      <c r="Q1728" s="61"/>
      <c r="R1728" s="61"/>
      <c r="S1728" s="62"/>
      <c r="T1728" s="59"/>
      <c r="U1728" s="59"/>
      <c r="V1728" s="59"/>
    </row>
    <row r="1729" spans="1:22" x14ac:dyDescent="0.4">
      <c r="G1729" s="59"/>
      <c r="H1729" s="96"/>
      <c r="I1729" s="60"/>
      <c r="J1729" s="70"/>
      <c r="K1729" s="76"/>
      <c r="L1729" s="59"/>
      <c r="M1729" s="97"/>
      <c r="N1729" s="77"/>
      <c r="O1729" s="77"/>
      <c r="P1729" s="77"/>
      <c r="Q1729" s="61"/>
      <c r="R1729" s="61"/>
      <c r="S1729" s="62"/>
      <c r="T1729" s="59"/>
      <c r="U1729" s="59"/>
      <c r="V1729" s="59"/>
    </row>
    <row r="1730" spans="1:22" x14ac:dyDescent="0.4">
      <c r="G1730" s="59"/>
      <c r="H1730" s="96"/>
      <c r="I1730" s="60"/>
      <c r="J1730" s="70"/>
      <c r="K1730" s="76"/>
      <c r="L1730" s="59"/>
      <c r="M1730" s="97"/>
      <c r="N1730" s="77"/>
      <c r="O1730" s="77"/>
      <c r="P1730" s="77"/>
      <c r="Q1730" s="61"/>
      <c r="R1730" s="61"/>
      <c r="S1730" s="62"/>
      <c r="T1730" s="59"/>
      <c r="U1730" s="59"/>
      <c r="V1730" s="59"/>
    </row>
    <row r="1731" spans="1:22" x14ac:dyDescent="0.4">
      <c r="G1731" s="59"/>
      <c r="H1731" s="96"/>
      <c r="I1731" s="60"/>
      <c r="J1731" s="70"/>
      <c r="K1731" s="76"/>
      <c r="L1731" s="59"/>
      <c r="M1731" s="97"/>
      <c r="N1731" s="77"/>
      <c r="O1731" s="77"/>
      <c r="P1731" s="77"/>
      <c r="Q1731" s="61"/>
      <c r="R1731" s="61"/>
      <c r="S1731" s="62"/>
      <c r="T1731" s="59"/>
      <c r="U1731" s="59"/>
      <c r="V1731" s="59"/>
    </row>
    <row r="1732" spans="1:22" x14ac:dyDescent="0.4">
      <c r="G1732" s="59"/>
      <c r="H1732" s="96"/>
      <c r="I1732" s="60"/>
      <c r="J1732" s="70"/>
      <c r="K1732" s="76"/>
      <c r="L1732" s="59"/>
      <c r="M1732" s="97"/>
      <c r="N1732" s="77"/>
      <c r="O1732" s="77"/>
      <c r="P1732" s="77"/>
      <c r="Q1732" s="61"/>
      <c r="R1732" s="61"/>
      <c r="S1732" s="62"/>
      <c r="T1732" s="59"/>
      <c r="U1732" s="59"/>
      <c r="V1732" s="59"/>
    </row>
    <row r="1733" spans="1:22" x14ac:dyDescent="0.4">
      <c r="G1733" s="59"/>
      <c r="H1733" s="96"/>
      <c r="I1733" s="60"/>
      <c r="J1733" s="70"/>
      <c r="K1733" s="76"/>
      <c r="L1733" s="59"/>
      <c r="M1733" s="97"/>
      <c r="N1733" s="77"/>
      <c r="O1733" s="77"/>
      <c r="P1733" s="77"/>
      <c r="Q1733" s="61"/>
      <c r="R1733" s="61"/>
      <c r="S1733" s="62"/>
      <c r="T1733" s="59"/>
      <c r="U1733" s="59"/>
      <c r="V1733" s="59"/>
    </row>
    <row r="1734" spans="1:22" x14ac:dyDescent="0.4">
      <c r="G1734" s="59"/>
      <c r="H1734" s="96"/>
      <c r="I1734" s="60"/>
      <c r="J1734" s="70"/>
      <c r="K1734" s="76"/>
      <c r="L1734" s="59"/>
      <c r="M1734" s="97"/>
      <c r="N1734" s="77"/>
      <c r="O1734" s="77"/>
      <c r="P1734" s="77"/>
      <c r="Q1734" s="61"/>
      <c r="R1734" s="61"/>
      <c r="S1734" s="62"/>
      <c r="T1734" s="59"/>
      <c r="U1734" s="59"/>
      <c r="V1734" s="59"/>
    </row>
    <row r="1735" spans="1:22" ht="17.5" customHeight="1" thickBot="1" x14ac:dyDescent="0.45">
      <c r="G1735" s="59"/>
      <c r="H1735" s="96"/>
      <c r="I1735" s="60"/>
      <c r="J1735" s="70"/>
      <c r="K1735" s="76"/>
      <c r="L1735" s="59"/>
      <c r="M1735" s="97"/>
      <c r="N1735" s="77"/>
      <c r="O1735" s="77"/>
      <c r="P1735" s="77"/>
      <c r="Q1735" s="61"/>
      <c r="R1735" s="61"/>
      <c r="S1735" s="62"/>
      <c r="T1735" s="59"/>
      <c r="U1735" s="59"/>
      <c r="V1735" s="59"/>
    </row>
    <row r="1736" spans="1:22" x14ac:dyDescent="0.4">
      <c r="G1736" s="59"/>
      <c r="H1736" s="96"/>
      <c r="I1736" s="60"/>
      <c r="J1736" s="70"/>
      <c r="K1736" s="76"/>
      <c r="L1736" s="59"/>
      <c r="M1736" s="97"/>
      <c r="N1736" s="77"/>
      <c r="O1736" s="77"/>
      <c r="P1736" s="77"/>
      <c r="Q1736" s="61"/>
      <c r="R1736" s="61"/>
      <c r="S1736" s="62"/>
      <c r="T1736" s="59"/>
      <c r="U1736" s="59"/>
      <c r="V1736" s="59"/>
    </row>
    <row r="1737" spans="1:22" ht="17.5" customHeight="1" thickBot="1" x14ac:dyDescent="0.45">
      <c r="A1737" s="4"/>
      <c r="G1737" s="59"/>
      <c r="H1737" s="96"/>
      <c r="I1737" s="60"/>
      <c r="J1737" s="70"/>
      <c r="K1737" s="76"/>
      <c r="L1737" s="76"/>
      <c r="M1737" s="97"/>
      <c r="N1737" s="89"/>
      <c r="O1737" s="77"/>
      <c r="P1737" s="77"/>
      <c r="Q1737" s="61"/>
      <c r="R1737" s="63"/>
      <c r="S1737" s="62"/>
      <c r="T1737" s="59"/>
      <c r="U1737" s="59"/>
      <c r="V1737" s="59"/>
    </row>
    <row r="1738" spans="1:22" ht="18" customHeight="1" thickTop="1" thickBot="1" x14ac:dyDescent="0.45">
      <c r="G1738" s="59"/>
      <c r="H1738" s="96"/>
      <c r="I1738" s="60"/>
      <c r="J1738" s="70"/>
      <c r="K1738" s="76"/>
      <c r="L1738" s="59"/>
      <c r="M1738" s="97"/>
      <c r="N1738" s="77"/>
      <c r="O1738" s="77"/>
      <c r="P1738" s="77"/>
      <c r="Q1738" s="61"/>
      <c r="R1738" s="61"/>
      <c r="S1738" s="62"/>
      <c r="T1738" s="59"/>
      <c r="U1738" s="59"/>
      <c r="V1738" s="59"/>
    </row>
    <row r="1739" spans="1:22" x14ac:dyDescent="0.4">
      <c r="G1739" s="59"/>
      <c r="H1739" s="96"/>
      <c r="I1739" s="60"/>
      <c r="J1739" s="70"/>
      <c r="K1739" s="76"/>
      <c r="L1739" s="59"/>
      <c r="M1739" s="97"/>
      <c r="N1739" s="77"/>
      <c r="O1739" s="77"/>
      <c r="P1739" s="77"/>
      <c r="Q1739" s="61"/>
      <c r="R1739" s="61"/>
      <c r="S1739" s="62"/>
      <c r="T1739" s="59"/>
      <c r="U1739" s="59"/>
      <c r="V1739" s="59"/>
    </row>
    <row r="1740" spans="1:22" x14ac:dyDescent="0.4">
      <c r="G1740" s="59"/>
      <c r="H1740" s="96"/>
      <c r="I1740" s="60"/>
      <c r="J1740" s="70"/>
      <c r="K1740" s="76"/>
      <c r="L1740" s="59"/>
      <c r="M1740" s="97"/>
      <c r="N1740" s="77"/>
      <c r="O1740" s="77"/>
      <c r="P1740" s="77"/>
      <c r="Q1740" s="61"/>
      <c r="R1740" s="61"/>
      <c r="S1740" s="62"/>
      <c r="T1740" s="59"/>
      <c r="U1740" s="59"/>
      <c r="V1740" s="59"/>
    </row>
    <row r="1741" spans="1:22" x14ac:dyDescent="0.4">
      <c r="G1741" s="59"/>
      <c r="H1741" s="96"/>
      <c r="I1741" s="60"/>
      <c r="J1741" s="70"/>
      <c r="K1741" s="76"/>
      <c r="L1741" s="59"/>
      <c r="M1741" s="97"/>
      <c r="N1741" s="77"/>
      <c r="O1741" s="77"/>
      <c r="P1741" s="77"/>
      <c r="Q1741" s="61"/>
      <c r="R1741" s="61"/>
      <c r="S1741" s="62"/>
      <c r="T1741" s="59"/>
      <c r="U1741" s="59"/>
      <c r="V1741" s="59"/>
    </row>
    <row r="1742" spans="1:22" x14ac:dyDescent="0.4">
      <c r="G1742" s="59"/>
      <c r="H1742" s="96"/>
      <c r="I1742" s="60"/>
      <c r="J1742" s="70"/>
      <c r="K1742" s="76"/>
      <c r="L1742" s="59"/>
      <c r="M1742" s="97"/>
      <c r="N1742" s="77"/>
      <c r="O1742" s="77"/>
      <c r="P1742" s="77"/>
      <c r="Q1742" s="61"/>
      <c r="R1742" s="61"/>
      <c r="S1742" s="62"/>
      <c r="T1742" s="59"/>
      <c r="U1742" s="59"/>
      <c r="V1742" s="59"/>
    </row>
    <row r="1743" spans="1:22" x14ac:dyDescent="0.4">
      <c r="G1743" s="59"/>
      <c r="H1743" s="96"/>
      <c r="I1743" s="60"/>
      <c r="J1743" s="70"/>
      <c r="K1743" s="76"/>
      <c r="L1743" s="59"/>
      <c r="M1743" s="97"/>
      <c r="N1743" s="77"/>
      <c r="O1743" s="77"/>
      <c r="P1743" s="77"/>
      <c r="Q1743" s="61"/>
      <c r="R1743" s="61"/>
      <c r="S1743" s="62"/>
      <c r="T1743" s="59"/>
      <c r="U1743" s="59"/>
      <c r="V1743" s="59"/>
    </row>
    <row r="1744" spans="1:22" x14ac:dyDescent="0.4">
      <c r="E1744" s="4"/>
      <c r="F1744" s="4"/>
      <c r="G1744" s="59"/>
      <c r="H1744" s="96"/>
      <c r="I1744" s="60"/>
      <c r="J1744" s="70"/>
      <c r="K1744" s="76"/>
      <c r="L1744" s="59"/>
      <c r="M1744" s="97"/>
      <c r="N1744" s="77"/>
      <c r="O1744" s="77"/>
      <c r="P1744" s="77"/>
      <c r="Q1744" s="61"/>
      <c r="R1744" s="61"/>
      <c r="S1744" s="62"/>
      <c r="T1744" s="59"/>
      <c r="U1744" s="59"/>
      <c r="V1744" s="59"/>
    </row>
    <row r="1745" spans="2:22" x14ac:dyDescent="0.4">
      <c r="B1745" s="27"/>
      <c r="C1745" s="4"/>
      <c r="D1745" s="4"/>
      <c r="G1745" s="59"/>
      <c r="H1745" s="96"/>
      <c r="I1745" s="60"/>
      <c r="J1745" s="70"/>
      <c r="K1745" s="76"/>
      <c r="L1745" s="59"/>
      <c r="M1745" s="97"/>
      <c r="N1745" s="77"/>
      <c r="O1745" s="77"/>
      <c r="P1745" s="77"/>
      <c r="Q1745" s="61"/>
      <c r="R1745" s="61"/>
      <c r="S1745" s="62"/>
      <c r="T1745" s="59"/>
      <c r="U1745" s="59"/>
      <c r="V1745" s="59"/>
    </row>
    <row r="1746" spans="2:22" x14ac:dyDescent="0.4">
      <c r="G1746" s="59"/>
      <c r="H1746" s="96"/>
      <c r="I1746" s="60"/>
      <c r="J1746" s="70"/>
      <c r="K1746" s="76"/>
      <c r="L1746" s="59"/>
      <c r="M1746" s="97"/>
      <c r="N1746" s="77"/>
      <c r="O1746" s="77"/>
      <c r="P1746" s="77"/>
      <c r="Q1746" s="61"/>
      <c r="R1746" s="61"/>
      <c r="S1746" s="62"/>
      <c r="T1746" s="59"/>
      <c r="U1746" s="59"/>
      <c r="V1746" s="59"/>
    </row>
    <row r="1747" spans="2:22" x14ac:dyDescent="0.4">
      <c r="G1747" s="59"/>
      <c r="H1747" s="96"/>
      <c r="I1747" s="60"/>
      <c r="J1747" s="70"/>
      <c r="K1747" s="76"/>
      <c r="L1747" s="59"/>
      <c r="M1747" s="97"/>
      <c r="N1747" s="77"/>
      <c r="O1747" s="77"/>
      <c r="P1747" s="77"/>
      <c r="Q1747" s="61"/>
      <c r="R1747" s="61"/>
      <c r="S1747" s="62"/>
      <c r="T1747" s="59"/>
      <c r="U1747" s="59"/>
      <c r="V1747" s="59"/>
    </row>
    <row r="1748" spans="2:22" x14ac:dyDescent="0.4">
      <c r="G1748" s="59"/>
      <c r="H1748" s="96"/>
      <c r="I1748" s="60"/>
      <c r="J1748" s="70"/>
      <c r="K1748" s="76"/>
      <c r="L1748" s="59"/>
      <c r="M1748" s="97"/>
      <c r="N1748" s="77"/>
      <c r="O1748" s="77"/>
      <c r="P1748" s="77"/>
      <c r="Q1748" s="61"/>
      <c r="R1748" s="61"/>
      <c r="S1748" s="62"/>
      <c r="T1748" s="59"/>
      <c r="U1748" s="59"/>
      <c r="V1748" s="59"/>
    </row>
    <row r="1749" spans="2:22" x14ac:dyDescent="0.4">
      <c r="G1749" s="59"/>
      <c r="H1749" s="96"/>
      <c r="I1749" s="60"/>
      <c r="J1749" s="70"/>
      <c r="K1749" s="76"/>
      <c r="L1749" s="59"/>
      <c r="M1749" s="97"/>
      <c r="N1749" s="77"/>
      <c r="O1749" s="77"/>
      <c r="P1749" s="77"/>
      <c r="Q1749" s="61"/>
      <c r="R1749" s="61"/>
      <c r="S1749" s="62"/>
      <c r="T1749" s="59"/>
      <c r="U1749" s="59"/>
      <c r="V1749" s="59"/>
    </row>
    <row r="1750" spans="2:22" x14ac:dyDescent="0.4">
      <c r="G1750" s="59"/>
      <c r="H1750" s="96"/>
      <c r="I1750" s="60"/>
      <c r="J1750" s="70"/>
      <c r="K1750" s="76"/>
      <c r="L1750" s="59"/>
      <c r="M1750" s="97"/>
      <c r="N1750" s="77"/>
      <c r="O1750" s="77"/>
      <c r="P1750" s="77"/>
      <c r="Q1750" s="61"/>
      <c r="R1750" s="61"/>
      <c r="S1750" s="62"/>
      <c r="T1750" s="59"/>
      <c r="U1750" s="59"/>
      <c r="V1750" s="59"/>
    </row>
    <row r="1751" spans="2:22" x14ac:dyDescent="0.4">
      <c r="G1751" s="59"/>
      <c r="H1751" s="96"/>
      <c r="I1751" s="60"/>
      <c r="J1751" s="70"/>
      <c r="K1751" s="76"/>
      <c r="L1751" s="59"/>
      <c r="M1751" s="97"/>
      <c r="N1751" s="77"/>
      <c r="O1751" s="77"/>
      <c r="P1751" s="77"/>
      <c r="Q1751" s="61"/>
      <c r="R1751" s="61"/>
      <c r="S1751" s="62"/>
      <c r="T1751" s="59"/>
      <c r="U1751" s="59"/>
      <c r="V1751" s="59"/>
    </row>
    <row r="1752" spans="2:22" ht="17.5" customHeight="1" thickBot="1" x14ac:dyDescent="0.45">
      <c r="G1752" s="59"/>
      <c r="H1752" s="96"/>
      <c r="I1752" s="60"/>
      <c r="J1752" s="70"/>
      <c r="K1752" s="76"/>
      <c r="L1752" s="59"/>
      <c r="M1752" s="97"/>
      <c r="N1752" s="77"/>
      <c r="O1752" s="77"/>
      <c r="P1752" s="77"/>
      <c r="Q1752" s="61"/>
      <c r="R1752" s="61"/>
      <c r="S1752" s="62"/>
      <c r="T1752" s="59"/>
      <c r="U1752" s="59"/>
      <c r="V1752" s="59"/>
    </row>
    <row r="1753" spans="2:22" x14ac:dyDescent="0.4">
      <c r="G1753" s="59"/>
      <c r="H1753" s="96"/>
      <c r="I1753" s="60"/>
      <c r="J1753" s="70"/>
      <c r="K1753" s="76"/>
      <c r="L1753" s="59"/>
      <c r="M1753" s="97"/>
      <c r="N1753" s="77"/>
      <c r="O1753" s="77"/>
      <c r="P1753" s="77"/>
      <c r="Q1753" s="61"/>
      <c r="R1753" s="61"/>
      <c r="S1753" s="62"/>
      <c r="T1753" s="59"/>
      <c r="U1753" s="59"/>
      <c r="V1753" s="59"/>
    </row>
    <row r="1754" spans="2:22" x14ac:dyDescent="0.4">
      <c r="G1754" s="59"/>
      <c r="H1754" s="96"/>
      <c r="I1754" s="60"/>
      <c r="J1754" s="70"/>
      <c r="K1754" s="76"/>
      <c r="L1754" s="59"/>
      <c r="M1754" s="97"/>
      <c r="N1754" s="77"/>
      <c r="O1754" s="77"/>
      <c r="P1754" s="77"/>
      <c r="Q1754" s="61"/>
      <c r="R1754" s="61"/>
      <c r="S1754" s="62"/>
      <c r="T1754" s="59"/>
      <c r="U1754" s="59"/>
      <c r="V1754" s="59"/>
    </row>
    <row r="1755" spans="2:22" x14ac:dyDescent="0.4">
      <c r="G1755" s="59"/>
      <c r="H1755" s="96"/>
      <c r="I1755" s="60"/>
      <c r="J1755" s="70"/>
      <c r="K1755" s="76"/>
      <c r="L1755" s="59"/>
      <c r="M1755" s="97"/>
      <c r="N1755" s="77"/>
      <c r="O1755" s="77"/>
      <c r="P1755" s="77"/>
      <c r="Q1755" s="61"/>
      <c r="R1755" s="61"/>
      <c r="S1755" s="62"/>
      <c r="T1755" s="59"/>
      <c r="U1755" s="59"/>
      <c r="V1755" s="59"/>
    </row>
    <row r="1756" spans="2:22" x14ac:dyDescent="0.4">
      <c r="G1756" s="59"/>
      <c r="H1756" s="96"/>
      <c r="I1756" s="60"/>
      <c r="J1756" s="70"/>
      <c r="K1756" s="76"/>
      <c r="L1756" s="59"/>
      <c r="M1756" s="97"/>
      <c r="N1756" s="77"/>
      <c r="O1756" s="77"/>
      <c r="P1756" s="77"/>
      <c r="Q1756" s="61"/>
      <c r="R1756" s="61"/>
      <c r="S1756" s="62"/>
      <c r="T1756" s="59"/>
      <c r="U1756" s="59"/>
      <c r="V1756" s="59"/>
    </row>
    <row r="1757" spans="2:22" x14ac:dyDescent="0.4">
      <c r="G1757" s="59"/>
      <c r="H1757" s="96"/>
      <c r="I1757" s="60"/>
      <c r="J1757" s="70"/>
      <c r="K1757" s="76"/>
      <c r="L1757" s="59"/>
      <c r="M1757" s="97"/>
      <c r="N1757" s="77"/>
      <c r="O1757" s="77"/>
      <c r="P1757" s="77"/>
      <c r="Q1757" s="61"/>
      <c r="R1757" s="61"/>
      <c r="S1757" s="62"/>
      <c r="T1757" s="59"/>
      <c r="U1757" s="59"/>
      <c r="V1757" s="59"/>
    </row>
    <row r="1758" spans="2:22" x14ac:dyDescent="0.4">
      <c r="G1758" s="59"/>
      <c r="H1758" s="96"/>
      <c r="I1758" s="60"/>
      <c r="J1758" s="70"/>
      <c r="K1758" s="76"/>
      <c r="L1758" s="59"/>
      <c r="M1758" s="97"/>
      <c r="N1758" s="77"/>
      <c r="O1758" s="77"/>
      <c r="P1758" s="77"/>
      <c r="Q1758" s="61"/>
      <c r="R1758" s="61"/>
      <c r="S1758" s="62"/>
      <c r="T1758" s="59"/>
      <c r="U1758" s="59"/>
      <c r="V1758" s="59"/>
    </row>
    <row r="1759" spans="2:22" x14ac:dyDescent="0.4">
      <c r="G1759" s="59"/>
      <c r="H1759" s="96"/>
      <c r="I1759" s="60"/>
      <c r="J1759" s="70"/>
      <c r="K1759" s="76"/>
      <c r="L1759" s="59"/>
      <c r="M1759" s="97"/>
      <c r="N1759" s="77"/>
      <c r="O1759" s="77"/>
      <c r="P1759" s="77"/>
      <c r="Q1759" s="61"/>
      <c r="R1759" s="61"/>
      <c r="S1759" s="62"/>
      <c r="T1759" s="59"/>
      <c r="U1759" s="59"/>
      <c r="V1759" s="59"/>
    </row>
    <row r="1760" spans="2:22" x14ac:dyDescent="0.4">
      <c r="G1760" s="59"/>
      <c r="H1760" s="96"/>
      <c r="I1760" s="60"/>
      <c r="J1760" s="70"/>
      <c r="K1760" s="76"/>
      <c r="L1760" s="59"/>
      <c r="M1760" s="97"/>
      <c r="N1760" s="77"/>
      <c r="O1760" s="77"/>
      <c r="P1760" s="77"/>
      <c r="Q1760" s="61"/>
      <c r="R1760" s="61"/>
      <c r="S1760" s="62"/>
      <c r="T1760" s="59"/>
      <c r="U1760" s="59"/>
      <c r="V1760" s="59"/>
    </row>
    <row r="1761" spans="7:22" x14ac:dyDescent="0.4">
      <c r="G1761" s="59"/>
      <c r="H1761" s="96"/>
      <c r="I1761" s="60"/>
      <c r="J1761" s="70"/>
      <c r="K1761" s="76"/>
      <c r="L1761" s="59"/>
      <c r="M1761" s="97"/>
      <c r="N1761" s="77"/>
      <c r="O1761" s="77"/>
      <c r="P1761" s="77"/>
      <c r="Q1761" s="61"/>
      <c r="R1761" s="61"/>
      <c r="S1761" s="62"/>
      <c r="T1761" s="59"/>
      <c r="U1761" s="59"/>
      <c r="V1761" s="59"/>
    </row>
    <row r="1762" spans="7:22" x14ac:dyDescent="0.4">
      <c r="G1762" s="59"/>
      <c r="H1762" s="96"/>
      <c r="I1762" s="60"/>
      <c r="J1762" s="70"/>
      <c r="K1762" s="76"/>
      <c r="L1762" s="59"/>
      <c r="M1762" s="97"/>
      <c r="N1762" s="77"/>
      <c r="O1762" s="77"/>
      <c r="P1762" s="77"/>
      <c r="Q1762" s="61"/>
      <c r="R1762" s="61"/>
      <c r="S1762" s="62"/>
      <c r="T1762" s="59"/>
      <c r="U1762" s="59"/>
      <c r="V1762" s="59"/>
    </row>
    <row r="1763" spans="7:22" x14ac:dyDescent="0.4">
      <c r="G1763" s="59"/>
      <c r="H1763" s="96"/>
      <c r="I1763" s="60"/>
      <c r="J1763" s="70"/>
      <c r="K1763" s="76"/>
      <c r="L1763" s="59"/>
      <c r="M1763" s="97"/>
      <c r="N1763" s="77"/>
      <c r="O1763" s="77"/>
      <c r="P1763" s="77"/>
      <c r="Q1763" s="61"/>
      <c r="R1763" s="61"/>
      <c r="S1763" s="62"/>
      <c r="T1763" s="59"/>
      <c r="U1763" s="59"/>
      <c r="V1763" s="59"/>
    </row>
    <row r="1764" spans="7:22" x14ac:dyDescent="0.4">
      <c r="G1764" s="59"/>
      <c r="H1764" s="96"/>
      <c r="I1764" s="60"/>
      <c r="J1764" s="70"/>
      <c r="K1764" s="76"/>
      <c r="L1764" s="59"/>
      <c r="M1764" s="97"/>
      <c r="N1764" s="77"/>
      <c r="O1764" s="77"/>
      <c r="P1764" s="77"/>
      <c r="Q1764" s="61"/>
      <c r="R1764" s="61"/>
      <c r="S1764" s="62"/>
      <c r="T1764" s="59"/>
      <c r="U1764" s="59"/>
      <c r="V1764" s="59"/>
    </row>
    <row r="1765" spans="7:22" x14ac:dyDescent="0.4">
      <c r="G1765" s="59"/>
      <c r="H1765" s="96"/>
      <c r="I1765" s="60"/>
      <c r="J1765" s="70"/>
      <c r="K1765" s="76"/>
      <c r="L1765" s="59"/>
      <c r="M1765" s="97"/>
      <c r="N1765" s="77"/>
      <c r="O1765" s="77"/>
      <c r="P1765" s="77"/>
      <c r="Q1765" s="61"/>
      <c r="R1765" s="61"/>
      <c r="S1765" s="62"/>
      <c r="T1765" s="59"/>
      <c r="U1765" s="59"/>
      <c r="V1765" s="59"/>
    </row>
    <row r="1766" spans="7:22" x14ac:dyDescent="0.4">
      <c r="G1766" s="59"/>
      <c r="H1766" s="96"/>
      <c r="I1766" s="60"/>
      <c r="J1766" s="70"/>
      <c r="K1766" s="76"/>
      <c r="L1766" s="59"/>
      <c r="M1766" s="97"/>
      <c r="N1766" s="77"/>
      <c r="O1766" s="77"/>
      <c r="P1766" s="77"/>
      <c r="Q1766" s="61"/>
      <c r="R1766" s="61"/>
      <c r="S1766" s="62"/>
      <c r="T1766" s="59"/>
      <c r="U1766" s="59"/>
      <c r="V1766" s="59"/>
    </row>
    <row r="1767" spans="7:22" x14ac:dyDescent="0.4">
      <c r="G1767" s="59"/>
      <c r="H1767" s="96"/>
      <c r="I1767" s="60"/>
      <c r="J1767" s="70"/>
      <c r="K1767" s="76"/>
      <c r="L1767" s="59"/>
      <c r="M1767" s="97"/>
      <c r="N1767" s="77"/>
      <c r="O1767" s="77"/>
      <c r="P1767" s="77"/>
      <c r="Q1767" s="61"/>
      <c r="R1767" s="61"/>
      <c r="S1767" s="62"/>
      <c r="T1767" s="59"/>
      <c r="U1767" s="59"/>
      <c r="V1767" s="59"/>
    </row>
    <row r="1768" spans="7:22" x14ac:dyDescent="0.4">
      <c r="G1768" s="59"/>
      <c r="H1768" s="96"/>
      <c r="I1768" s="60"/>
      <c r="J1768" s="70"/>
      <c r="K1768" s="76"/>
      <c r="L1768" s="59"/>
      <c r="M1768" s="97"/>
      <c r="N1768" s="77"/>
      <c r="O1768" s="77"/>
      <c r="P1768" s="77"/>
      <c r="Q1768" s="61"/>
      <c r="R1768" s="61"/>
      <c r="S1768" s="62"/>
      <c r="T1768" s="59"/>
      <c r="U1768" s="59"/>
      <c r="V1768" s="59"/>
    </row>
    <row r="1769" spans="7:22" x14ac:dyDescent="0.4">
      <c r="G1769" s="59"/>
      <c r="H1769" s="96"/>
      <c r="I1769" s="60"/>
      <c r="J1769" s="70"/>
      <c r="K1769" s="76"/>
      <c r="L1769" s="59"/>
      <c r="M1769" s="97"/>
      <c r="N1769" s="77"/>
      <c r="O1769" s="77"/>
      <c r="P1769" s="77"/>
      <c r="Q1769" s="61"/>
      <c r="R1769" s="61"/>
      <c r="S1769" s="62"/>
      <c r="T1769" s="59"/>
      <c r="U1769" s="59"/>
      <c r="V1769" s="59"/>
    </row>
    <row r="1770" spans="7:22" x14ac:dyDescent="0.4">
      <c r="G1770" s="59"/>
      <c r="H1770" s="96"/>
      <c r="I1770" s="60"/>
      <c r="J1770" s="70"/>
      <c r="K1770" s="76"/>
      <c r="L1770" s="59"/>
      <c r="M1770" s="97"/>
      <c r="N1770" s="77"/>
      <c r="O1770" s="77"/>
      <c r="P1770" s="77"/>
      <c r="Q1770" s="61"/>
      <c r="R1770" s="61"/>
      <c r="S1770" s="62"/>
      <c r="T1770" s="59"/>
      <c r="U1770" s="59"/>
      <c r="V1770" s="59"/>
    </row>
    <row r="1771" spans="7:22" x14ac:dyDescent="0.4">
      <c r="G1771" s="59"/>
      <c r="H1771" s="96"/>
      <c r="I1771" s="60"/>
      <c r="J1771" s="70"/>
      <c r="K1771" s="76"/>
      <c r="L1771" s="59"/>
      <c r="M1771" s="97"/>
      <c r="N1771" s="77"/>
      <c r="O1771" s="77"/>
      <c r="P1771" s="77"/>
      <c r="Q1771" s="61"/>
      <c r="R1771" s="61"/>
      <c r="S1771" s="62"/>
      <c r="T1771" s="59"/>
      <c r="U1771" s="59"/>
      <c r="V1771" s="59"/>
    </row>
    <row r="1772" spans="7:22" x14ac:dyDescent="0.4">
      <c r="G1772" s="59"/>
      <c r="H1772" s="96"/>
      <c r="I1772" s="60"/>
      <c r="J1772" s="70"/>
      <c r="K1772" s="76"/>
      <c r="L1772" s="59"/>
      <c r="M1772" s="97"/>
      <c r="N1772" s="77"/>
      <c r="O1772" s="77"/>
      <c r="P1772" s="77"/>
      <c r="Q1772" s="61"/>
      <c r="R1772" s="61"/>
      <c r="S1772" s="62"/>
      <c r="T1772" s="59"/>
      <c r="U1772" s="59"/>
      <c r="V1772" s="59"/>
    </row>
    <row r="1773" spans="7:22" x14ac:dyDescent="0.4">
      <c r="G1773" s="59"/>
      <c r="H1773" s="96"/>
      <c r="I1773" s="60"/>
      <c r="J1773" s="70"/>
      <c r="K1773" s="76"/>
      <c r="L1773" s="59"/>
      <c r="M1773" s="97"/>
      <c r="N1773" s="77"/>
      <c r="O1773" s="77"/>
      <c r="P1773" s="77"/>
      <c r="Q1773" s="61"/>
      <c r="R1773" s="61"/>
      <c r="S1773" s="62"/>
      <c r="T1773" s="59"/>
      <c r="U1773" s="59"/>
      <c r="V1773" s="59"/>
    </row>
    <row r="1774" spans="7:22" x14ac:dyDescent="0.4">
      <c r="G1774" s="59"/>
      <c r="H1774" s="96"/>
      <c r="I1774" s="60"/>
      <c r="J1774" s="70"/>
      <c r="K1774" s="76"/>
      <c r="L1774" s="59"/>
      <c r="M1774" s="97"/>
      <c r="N1774" s="77"/>
      <c r="O1774" s="77"/>
      <c r="P1774" s="77"/>
      <c r="Q1774" s="61"/>
      <c r="R1774" s="61"/>
      <c r="S1774" s="62"/>
      <c r="T1774" s="59"/>
      <c r="U1774" s="59"/>
      <c r="V1774" s="59"/>
    </row>
    <row r="1775" spans="7:22" x14ac:dyDescent="0.4">
      <c r="G1775" s="59"/>
      <c r="H1775" s="96"/>
      <c r="I1775" s="60"/>
      <c r="J1775" s="70"/>
      <c r="K1775" s="76"/>
      <c r="L1775" s="59"/>
      <c r="M1775" s="97"/>
      <c r="N1775" s="77"/>
      <c r="O1775" s="77"/>
      <c r="P1775" s="77"/>
      <c r="Q1775" s="61"/>
      <c r="R1775" s="61"/>
      <c r="S1775" s="62"/>
      <c r="T1775" s="59"/>
      <c r="U1775" s="59"/>
      <c r="V1775" s="59"/>
    </row>
    <row r="1776" spans="7:22" x14ac:dyDescent="0.4">
      <c r="G1776" s="59"/>
      <c r="H1776" s="96"/>
      <c r="I1776" s="60"/>
      <c r="J1776" s="70"/>
      <c r="K1776" s="76"/>
      <c r="L1776" s="59"/>
      <c r="M1776" s="97"/>
      <c r="N1776" s="77"/>
      <c r="O1776" s="77"/>
      <c r="P1776" s="77"/>
      <c r="Q1776" s="61"/>
      <c r="R1776" s="61"/>
      <c r="S1776" s="62"/>
      <c r="T1776" s="59"/>
      <c r="U1776" s="59"/>
      <c r="V1776" s="59"/>
    </row>
    <row r="1777" spans="1:22" x14ac:dyDescent="0.4">
      <c r="G1777" s="59"/>
      <c r="H1777" s="96"/>
      <c r="I1777" s="60"/>
      <c r="J1777" s="70"/>
      <c r="K1777" s="76"/>
      <c r="L1777" s="59"/>
      <c r="M1777" s="97"/>
      <c r="N1777" s="77"/>
      <c r="O1777" s="77"/>
      <c r="P1777" s="77"/>
      <c r="Q1777" s="61"/>
      <c r="R1777" s="61"/>
      <c r="S1777" s="62"/>
      <c r="T1777" s="59"/>
      <c r="U1777" s="59"/>
      <c r="V1777" s="59"/>
    </row>
    <row r="1778" spans="1:22" x14ac:dyDescent="0.4">
      <c r="G1778" s="59"/>
      <c r="H1778" s="96"/>
      <c r="I1778" s="60"/>
      <c r="J1778" s="70"/>
      <c r="K1778" s="76"/>
      <c r="L1778" s="59"/>
      <c r="M1778" s="97"/>
      <c r="N1778" s="77"/>
      <c r="O1778" s="77"/>
      <c r="P1778" s="77"/>
      <c r="Q1778" s="61"/>
      <c r="R1778" s="61"/>
      <c r="S1778" s="62"/>
      <c r="T1778" s="59"/>
      <c r="U1778" s="59"/>
      <c r="V1778" s="59"/>
    </row>
    <row r="1779" spans="1:22" x14ac:dyDescent="0.4">
      <c r="G1779" s="59"/>
      <c r="H1779" s="96"/>
      <c r="I1779" s="60"/>
      <c r="J1779" s="70"/>
      <c r="K1779" s="76"/>
      <c r="L1779" s="59"/>
      <c r="M1779" s="97"/>
      <c r="N1779" s="77"/>
      <c r="O1779" s="77"/>
      <c r="P1779" s="77"/>
      <c r="Q1779" s="61"/>
      <c r="R1779" s="61"/>
      <c r="S1779" s="62"/>
      <c r="T1779" s="59"/>
      <c r="U1779" s="59"/>
      <c r="V1779" s="59"/>
    </row>
    <row r="1780" spans="1:22" x14ac:dyDescent="0.4">
      <c r="G1780" s="59"/>
      <c r="H1780" s="96"/>
      <c r="I1780" s="60"/>
      <c r="J1780" s="70"/>
      <c r="K1780" s="76"/>
      <c r="L1780" s="59"/>
      <c r="M1780" s="97"/>
      <c r="N1780" s="77"/>
      <c r="O1780" s="77"/>
      <c r="P1780" s="77"/>
      <c r="Q1780" s="61"/>
      <c r="R1780" s="61"/>
      <c r="S1780" s="62"/>
      <c r="T1780" s="59"/>
      <c r="U1780" s="59"/>
      <c r="V1780" s="59"/>
    </row>
    <row r="1781" spans="1:22" x14ac:dyDescent="0.4">
      <c r="G1781" s="59"/>
      <c r="H1781" s="96"/>
      <c r="I1781" s="60"/>
      <c r="J1781" s="70"/>
      <c r="K1781" s="76"/>
      <c r="L1781" s="59"/>
      <c r="M1781" s="97"/>
      <c r="N1781" s="77"/>
      <c r="O1781" s="77"/>
      <c r="P1781" s="77"/>
      <c r="Q1781" s="61"/>
      <c r="R1781" s="61"/>
      <c r="S1781" s="62"/>
      <c r="T1781" s="59"/>
      <c r="U1781" s="59"/>
      <c r="V1781" s="59"/>
    </row>
    <row r="1782" spans="1:22" x14ac:dyDescent="0.4">
      <c r="G1782" s="59"/>
      <c r="H1782" s="96"/>
      <c r="I1782" s="60"/>
      <c r="J1782" s="70"/>
      <c r="K1782" s="76"/>
      <c r="L1782" s="59"/>
      <c r="M1782" s="97"/>
      <c r="N1782" s="77"/>
      <c r="O1782" s="77"/>
      <c r="P1782" s="77"/>
      <c r="Q1782" s="61"/>
      <c r="R1782" s="61"/>
      <c r="S1782" s="62"/>
      <c r="T1782" s="59"/>
      <c r="U1782" s="59"/>
      <c r="V1782" s="59"/>
    </row>
    <row r="1783" spans="1:22" x14ac:dyDescent="0.4">
      <c r="G1783" s="59"/>
      <c r="H1783" s="96"/>
      <c r="I1783" s="60"/>
      <c r="J1783" s="70"/>
      <c r="K1783" s="76"/>
      <c r="L1783" s="59"/>
      <c r="M1783" s="97"/>
      <c r="N1783" s="77"/>
      <c r="O1783" s="77"/>
      <c r="P1783" s="77"/>
      <c r="Q1783" s="61"/>
      <c r="R1783" s="61"/>
      <c r="S1783" s="62"/>
      <c r="T1783" s="59"/>
      <c r="U1783" s="59"/>
      <c r="V1783" s="59"/>
    </row>
    <row r="1784" spans="1:22" x14ac:dyDescent="0.4">
      <c r="G1784" s="59"/>
      <c r="H1784" s="96"/>
      <c r="I1784" s="60"/>
      <c r="J1784" s="70"/>
      <c r="K1784" s="76"/>
      <c r="L1784" s="59"/>
      <c r="M1784" s="97"/>
      <c r="N1784" s="77"/>
      <c r="O1784" s="77"/>
      <c r="P1784" s="77"/>
      <c r="Q1784" s="61"/>
      <c r="R1784" s="61"/>
      <c r="S1784" s="62"/>
      <c r="T1784" s="59"/>
      <c r="U1784" s="59"/>
      <c r="V1784" s="59"/>
    </row>
    <row r="1785" spans="1:22" x14ac:dyDescent="0.4">
      <c r="G1785" s="59"/>
      <c r="H1785" s="96"/>
      <c r="I1785" s="60"/>
      <c r="J1785" s="70"/>
      <c r="K1785" s="76"/>
      <c r="L1785" s="59"/>
      <c r="M1785" s="97"/>
      <c r="N1785" s="77"/>
      <c r="O1785" s="77"/>
      <c r="P1785" s="77"/>
      <c r="Q1785" s="61"/>
      <c r="R1785" s="61"/>
      <c r="S1785" s="62"/>
      <c r="T1785" s="59"/>
      <c r="U1785" s="59"/>
      <c r="V1785" s="59"/>
    </row>
    <row r="1786" spans="1:22" x14ac:dyDescent="0.4">
      <c r="G1786" s="59"/>
      <c r="H1786" s="96"/>
      <c r="I1786" s="60"/>
      <c r="J1786" s="70"/>
      <c r="K1786" s="76"/>
      <c r="L1786" s="59"/>
      <c r="M1786" s="97"/>
      <c r="N1786" s="77"/>
      <c r="O1786" s="77"/>
      <c r="P1786" s="77"/>
      <c r="Q1786" s="61"/>
      <c r="R1786" s="61"/>
      <c r="S1786" s="62"/>
      <c r="T1786" s="59"/>
      <c r="U1786" s="59"/>
      <c r="V1786" s="59"/>
    </row>
    <row r="1787" spans="1:22" x14ac:dyDescent="0.4">
      <c r="G1787" s="59"/>
      <c r="H1787" s="96"/>
      <c r="I1787" s="60"/>
      <c r="J1787" s="70"/>
      <c r="K1787" s="76"/>
      <c r="L1787" s="59"/>
      <c r="M1787" s="97"/>
      <c r="N1787" s="77"/>
      <c r="O1787" s="77"/>
      <c r="P1787" s="77"/>
      <c r="Q1787" s="61"/>
      <c r="R1787" s="61"/>
      <c r="S1787" s="62"/>
      <c r="T1787" s="59"/>
      <c r="U1787" s="59"/>
      <c r="V1787" s="59"/>
    </row>
    <row r="1788" spans="1:22" x14ac:dyDescent="0.4">
      <c r="G1788" s="59"/>
      <c r="H1788" s="96"/>
      <c r="I1788" s="60"/>
      <c r="J1788" s="70"/>
      <c r="K1788" s="76"/>
      <c r="L1788" s="59"/>
      <c r="M1788" s="97"/>
      <c r="N1788" s="77"/>
      <c r="O1788" s="77"/>
      <c r="P1788" s="77"/>
      <c r="Q1788" s="61"/>
      <c r="R1788" s="61"/>
      <c r="S1788" s="62"/>
      <c r="T1788" s="59"/>
      <c r="U1788" s="59"/>
      <c r="V1788" s="59"/>
    </row>
    <row r="1789" spans="1:22" ht="17.5" customHeight="1" thickBot="1" x14ac:dyDescent="0.45">
      <c r="A1789" s="4"/>
      <c r="G1789" s="59"/>
      <c r="H1789" s="96"/>
      <c r="I1789" s="60"/>
      <c r="J1789" s="70"/>
      <c r="K1789" s="76"/>
      <c r="L1789" s="76"/>
      <c r="M1789" s="97"/>
      <c r="N1789" s="89"/>
      <c r="O1789" s="77"/>
      <c r="P1789" s="77"/>
      <c r="Q1789" s="61"/>
      <c r="R1789" s="63"/>
      <c r="S1789" s="62"/>
      <c r="T1789" s="59"/>
      <c r="U1789" s="59"/>
      <c r="V1789" s="59"/>
    </row>
    <row r="1790" spans="1:22" ht="17.5" customHeight="1" thickTop="1" x14ac:dyDescent="0.4">
      <c r="G1790" s="59"/>
      <c r="H1790" s="96"/>
      <c r="I1790" s="60"/>
      <c r="J1790" s="70"/>
      <c r="K1790" s="76"/>
      <c r="L1790" s="59"/>
      <c r="M1790" s="97"/>
      <c r="N1790" s="77"/>
      <c r="O1790" s="77"/>
      <c r="P1790" s="77"/>
      <c r="Q1790" s="61"/>
      <c r="R1790" s="61"/>
      <c r="S1790" s="62"/>
      <c r="T1790" s="59"/>
      <c r="U1790" s="59"/>
      <c r="V1790" s="59"/>
    </row>
    <row r="1791" spans="1:22" x14ac:dyDescent="0.4">
      <c r="G1791" s="59"/>
      <c r="H1791" s="96"/>
      <c r="I1791" s="60"/>
      <c r="J1791" s="70"/>
      <c r="K1791" s="76"/>
      <c r="L1791" s="59"/>
      <c r="M1791" s="97"/>
      <c r="N1791" s="77"/>
      <c r="O1791" s="77"/>
      <c r="P1791" s="77"/>
      <c r="Q1791" s="61"/>
      <c r="R1791" s="61"/>
      <c r="S1791" s="62"/>
      <c r="T1791" s="59"/>
      <c r="U1791" s="59"/>
      <c r="V1791" s="59"/>
    </row>
    <row r="1792" spans="1:22" x14ac:dyDescent="0.4">
      <c r="G1792" s="59"/>
      <c r="H1792" s="96"/>
      <c r="I1792" s="60"/>
      <c r="J1792" s="70"/>
      <c r="K1792" s="76"/>
      <c r="L1792" s="59"/>
      <c r="M1792" s="97"/>
      <c r="N1792" s="77"/>
      <c r="O1792" s="77"/>
      <c r="P1792" s="77"/>
      <c r="Q1792" s="61"/>
      <c r="R1792" s="61"/>
      <c r="S1792" s="62"/>
      <c r="T1792" s="59"/>
      <c r="U1792" s="59"/>
      <c r="V1792" s="59"/>
    </row>
    <row r="1793" spans="2:22" x14ac:dyDescent="0.4">
      <c r="G1793" s="59"/>
      <c r="H1793" s="96"/>
      <c r="I1793" s="60"/>
      <c r="J1793" s="70"/>
      <c r="K1793" s="76"/>
      <c r="L1793" s="59"/>
      <c r="M1793" s="97"/>
      <c r="N1793" s="77"/>
      <c r="O1793" s="77"/>
      <c r="P1793" s="77"/>
      <c r="Q1793" s="61"/>
      <c r="R1793" s="61"/>
      <c r="S1793" s="62"/>
      <c r="T1793" s="59"/>
      <c r="U1793" s="59"/>
      <c r="V1793" s="59"/>
    </row>
    <row r="1794" spans="2:22" x14ac:dyDescent="0.4">
      <c r="G1794" s="59"/>
      <c r="H1794" s="96"/>
      <c r="I1794" s="60"/>
      <c r="J1794" s="70"/>
      <c r="K1794" s="76"/>
      <c r="L1794" s="59"/>
      <c r="M1794" s="97"/>
      <c r="N1794" s="77"/>
      <c r="O1794" s="77"/>
      <c r="P1794" s="77"/>
      <c r="Q1794" s="61"/>
      <c r="R1794" s="61"/>
      <c r="S1794" s="62"/>
      <c r="T1794" s="59"/>
      <c r="U1794" s="59"/>
      <c r="V1794" s="59"/>
    </row>
    <row r="1795" spans="2:22" x14ac:dyDescent="0.4">
      <c r="G1795" s="59"/>
      <c r="H1795" s="96"/>
      <c r="I1795" s="60"/>
      <c r="J1795" s="70"/>
      <c r="K1795" s="76"/>
      <c r="L1795" s="59"/>
      <c r="M1795" s="97"/>
      <c r="N1795" s="77"/>
      <c r="O1795" s="77"/>
      <c r="P1795" s="77"/>
      <c r="Q1795" s="61"/>
      <c r="R1795" s="61"/>
      <c r="S1795" s="62"/>
      <c r="T1795" s="59"/>
      <c r="U1795" s="59"/>
      <c r="V1795" s="59"/>
    </row>
    <row r="1796" spans="2:22" x14ac:dyDescent="0.4">
      <c r="E1796" s="4"/>
      <c r="F1796" s="4"/>
      <c r="G1796" s="59"/>
      <c r="H1796" s="96"/>
      <c r="I1796" s="60"/>
      <c r="J1796" s="70"/>
      <c r="K1796" s="76"/>
      <c r="L1796" s="59"/>
      <c r="M1796" s="97"/>
      <c r="N1796" s="77"/>
      <c r="O1796" s="77"/>
      <c r="P1796" s="77"/>
      <c r="Q1796" s="61"/>
      <c r="R1796" s="61"/>
      <c r="S1796" s="62"/>
      <c r="T1796" s="59"/>
      <c r="U1796" s="59"/>
      <c r="V1796" s="59"/>
    </row>
    <row r="1797" spans="2:22" x14ac:dyDescent="0.4">
      <c r="B1797" s="27"/>
      <c r="C1797" s="4"/>
      <c r="D1797" s="4"/>
      <c r="G1797" s="59"/>
      <c r="H1797" s="96"/>
      <c r="I1797" s="60"/>
      <c r="J1797" s="70"/>
      <c r="K1797" s="76"/>
      <c r="L1797" s="59"/>
      <c r="M1797" s="97"/>
      <c r="N1797" s="77"/>
      <c r="O1797" s="77"/>
      <c r="P1797" s="77"/>
      <c r="Q1797" s="61"/>
      <c r="R1797" s="61"/>
      <c r="S1797" s="62"/>
      <c r="T1797" s="59"/>
      <c r="U1797" s="59"/>
      <c r="V1797" s="59"/>
    </row>
    <row r="1798" spans="2:22" x14ac:dyDescent="0.4">
      <c r="G1798" s="59"/>
      <c r="H1798" s="96"/>
      <c r="I1798" s="60"/>
      <c r="J1798" s="70"/>
      <c r="K1798" s="76"/>
      <c r="L1798" s="59"/>
      <c r="M1798" s="97"/>
      <c r="N1798" s="77"/>
      <c r="O1798" s="77"/>
      <c r="P1798" s="77"/>
      <c r="Q1798" s="61"/>
      <c r="R1798" s="61"/>
      <c r="S1798" s="62"/>
      <c r="T1798" s="59"/>
      <c r="U1798" s="59"/>
      <c r="V1798" s="59"/>
    </row>
    <row r="1799" spans="2:22" x14ac:dyDescent="0.4">
      <c r="G1799" s="59"/>
      <c r="H1799" s="96"/>
      <c r="I1799" s="60"/>
      <c r="J1799" s="70"/>
      <c r="K1799" s="76"/>
      <c r="L1799" s="59"/>
      <c r="M1799" s="97"/>
      <c r="N1799" s="77"/>
      <c r="O1799" s="77"/>
      <c r="P1799" s="77"/>
      <c r="Q1799" s="61"/>
      <c r="R1799" s="61"/>
      <c r="S1799" s="62"/>
      <c r="T1799" s="59"/>
      <c r="U1799" s="59"/>
      <c r="V1799" s="59"/>
    </row>
    <row r="1800" spans="2:22" ht="17.5" customHeight="1" thickBot="1" x14ac:dyDescent="0.45">
      <c r="G1800" s="59"/>
      <c r="H1800" s="96"/>
      <c r="I1800" s="60"/>
      <c r="J1800" s="70"/>
      <c r="K1800" s="76"/>
      <c r="L1800" s="59"/>
      <c r="M1800" s="97"/>
      <c r="N1800" s="77"/>
      <c r="O1800" s="77"/>
      <c r="P1800" s="77"/>
      <c r="Q1800" s="61"/>
      <c r="R1800" s="61"/>
      <c r="S1800" s="62"/>
      <c r="T1800" s="59"/>
      <c r="U1800" s="59"/>
      <c r="V1800" s="59"/>
    </row>
    <row r="1801" spans="2:22" ht="17.5" customHeight="1" thickBot="1" x14ac:dyDescent="0.45">
      <c r="G1801" s="59"/>
      <c r="H1801" s="96"/>
      <c r="I1801" s="60"/>
      <c r="J1801" s="70"/>
      <c r="K1801" s="76"/>
      <c r="L1801" s="59"/>
      <c r="M1801" s="97"/>
      <c r="N1801" s="77"/>
      <c r="O1801" s="77"/>
      <c r="P1801" s="77"/>
      <c r="Q1801" s="61"/>
      <c r="R1801" s="61"/>
      <c r="S1801" s="62"/>
      <c r="T1801" s="59"/>
      <c r="U1801" s="59"/>
      <c r="V1801" s="59"/>
    </row>
    <row r="1802" spans="2:22" ht="17.5" customHeight="1" thickBot="1" x14ac:dyDescent="0.45">
      <c r="G1802" s="59"/>
      <c r="H1802" s="96"/>
      <c r="I1802" s="60"/>
      <c r="J1802" s="70"/>
      <c r="K1802" s="76"/>
      <c r="L1802" s="59"/>
      <c r="M1802" s="97"/>
      <c r="N1802" s="77"/>
      <c r="O1802" s="77"/>
      <c r="P1802" s="77"/>
      <c r="Q1802" s="61"/>
      <c r="R1802" s="61"/>
      <c r="S1802" s="62"/>
      <c r="T1802" s="59"/>
      <c r="U1802" s="59"/>
      <c r="V1802" s="59"/>
    </row>
    <row r="1803" spans="2:22" ht="17.5" customHeight="1" thickBot="1" x14ac:dyDescent="0.45">
      <c r="G1803" s="59"/>
      <c r="H1803" s="96"/>
      <c r="I1803" s="60"/>
      <c r="J1803" s="70"/>
      <c r="K1803" s="76"/>
      <c r="L1803" s="59"/>
      <c r="M1803" s="97"/>
      <c r="N1803" s="77"/>
      <c r="O1803" s="77"/>
      <c r="P1803" s="77"/>
      <c r="Q1803" s="61"/>
      <c r="R1803" s="61"/>
      <c r="S1803" s="62"/>
      <c r="T1803" s="59"/>
      <c r="U1803" s="59"/>
      <c r="V1803" s="59"/>
    </row>
    <row r="1804" spans="2:22" x14ac:dyDescent="0.4">
      <c r="G1804" s="59"/>
      <c r="H1804" s="96"/>
      <c r="I1804" s="60"/>
      <c r="J1804" s="70"/>
      <c r="K1804" s="76"/>
      <c r="L1804" s="59"/>
      <c r="M1804" s="97"/>
      <c r="N1804" s="77"/>
      <c r="O1804" s="77"/>
      <c r="P1804" s="77"/>
      <c r="Q1804" s="61"/>
      <c r="R1804" s="61"/>
      <c r="S1804" s="62"/>
      <c r="T1804" s="59"/>
      <c r="U1804" s="59"/>
      <c r="V1804" s="59"/>
    </row>
    <row r="1805" spans="2:22" x14ac:dyDescent="0.4">
      <c r="G1805" s="59"/>
      <c r="H1805" s="96"/>
      <c r="I1805" s="60"/>
      <c r="J1805" s="70"/>
      <c r="K1805" s="76"/>
      <c r="L1805" s="59"/>
      <c r="M1805" s="97"/>
      <c r="N1805" s="77"/>
      <c r="O1805" s="77"/>
      <c r="P1805" s="77"/>
      <c r="Q1805" s="61"/>
      <c r="R1805" s="61"/>
      <c r="S1805" s="62"/>
      <c r="T1805" s="59"/>
      <c r="U1805" s="59"/>
      <c r="V1805" s="59"/>
    </row>
    <row r="1806" spans="2:22" x14ac:dyDescent="0.4">
      <c r="G1806" s="59"/>
      <c r="H1806" s="96"/>
      <c r="I1806" s="60"/>
      <c r="J1806" s="70"/>
      <c r="K1806" s="76"/>
      <c r="L1806" s="59"/>
      <c r="M1806" s="97"/>
      <c r="N1806" s="77"/>
      <c r="O1806" s="77"/>
      <c r="P1806" s="77"/>
      <c r="Q1806" s="61"/>
      <c r="R1806" s="61"/>
      <c r="S1806" s="62"/>
      <c r="T1806" s="59"/>
      <c r="U1806" s="59"/>
      <c r="V1806" s="59"/>
    </row>
    <row r="1807" spans="2:22" x14ac:dyDescent="0.4">
      <c r="G1807" s="59"/>
      <c r="H1807" s="96"/>
      <c r="I1807" s="60"/>
      <c r="J1807" s="70"/>
      <c r="K1807" s="76"/>
      <c r="L1807" s="59"/>
      <c r="M1807" s="97"/>
      <c r="N1807" s="77"/>
      <c r="O1807" s="77"/>
      <c r="P1807" s="77"/>
      <c r="Q1807" s="61"/>
      <c r="R1807" s="61"/>
      <c r="S1807" s="62"/>
      <c r="T1807" s="59"/>
      <c r="U1807" s="59"/>
      <c r="V1807" s="59"/>
    </row>
    <row r="1808" spans="2:22" x14ac:dyDescent="0.4">
      <c r="G1808" s="59"/>
      <c r="H1808" s="96"/>
      <c r="I1808" s="60"/>
      <c r="J1808" s="70"/>
      <c r="K1808" s="76"/>
      <c r="L1808" s="59"/>
      <c r="M1808" s="97"/>
      <c r="N1808" s="77"/>
      <c r="O1808" s="77"/>
      <c r="P1808" s="77"/>
      <c r="Q1808" s="61"/>
      <c r="R1808" s="61"/>
      <c r="S1808" s="62"/>
      <c r="T1808" s="59"/>
      <c r="U1808" s="59"/>
      <c r="V1808" s="59"/>
    </row>
    <row r="1809" spans="7:22" x14ac:dyDescent="0.4">
      <c r="G1809" s="59"/>
      <c r="H1809" s="96"/>
      <c r="I1809" s="60"/>
      <c r="J1809" s="70"/>
      <c r="K1809" s="76"/>
      <c r="L1809" s="59"/>
      <c r="M1809" s="97"/>
      <c r="N1809" s="77"/>
      <c r="O1809" s="77"/>
      <c r="P1809" s="77"/>
      <c r="Q1809" s="61"/>
      <c r="R1809" s="61"/>
      <c r="S1809" s="62"/>
      <c r="T1809" s="59"/>
      <c r="U1809" s="59"/>
      <c r="V1809" s="59"/>
    </row>
    <row r="1810" spans="7:22" x14ac:dyDescent="0.4">
      <c r="G1810" s="59"/>
      <c r="H1810" s="96"/>
      <c r="I1810" s="60"/>
      <c r="J1810" s="70"/>
      <c r="K1810" s="76"/>
      <c r="L1810" s="59"/>
      <c r="M1810" s="97"/>
      <c r="N1810" s="77"/>
      <c r="O1810" s="77"/>
      <c r="P1810" s="77"/>
      <c r="Q1810" s="61"/>
      <c r="R1810" s="61"/>
      <c r="S1810" s="62"/>
      <c r="T1810" s="59"/>
      <c r="U1810" s="59"/>
      <c r="V1810" s="59"/>
    </row>
    <row r="1811" spans="7:22" ht="17.5" customHeight="1" thickBot="1" x14ac:dyDescent="0.45">
      <c r="G1811" s="59"/>
      <c r="H1811" s="96"/>
      <c r="I1811" s="60"/>
      <c r="J1811" s="70"/>
      <c r="K1811" s="76"/>
      <c r="L1811" s="59"/>
      <c r="M1811" s="97"/>
      <c r="N1811" s="77"/>
      <c r="O1811" s="77"/>
      <c r="P1811" s="77"/>
      <c r="Q1811" s="61"/>
      <c r="R1811" s="61"/>
      <c r="S1811" s="62"/>
      <c r="T1811" s="59"/>
      <c r="U1811" s="59"/>
      <c r="V1811" s="59"/>
    </row>
    <row r="1812" spans="7:22" x14ac:dyDescent="0.4">
      <c r="G1812" s="59"/>
      <c r="H1812" s="96"/>
      <c r="I1812" s="60"/>
      <c r="J1812" s="70"/>
      <c r="K1812" s="76"/>
      <c r="L1812" s="59"/>
      <c r="M1812" s="97"/>
      <c r="N1812" s="77"/>
      <c r="O1812" s="77"/>
      <c r="P1812" s="77"/>
      <c r="Q1812" s="61"/>
      <c r="R1812" s="61"/>
      <c r="S1812" s="62"/>
      <c r="T1812" s="59"/>
      <c r="U1812" s="59"/>
      <c r="V1812" s="59"/>
    </row>
    <row r="1813" spans="7:22" x14ac:dyDescent="0.4">
      <c r="G1813" s="59"/>
      <c r="H1813" s="96"/>
      <c r="I1813" s="60"/>
      <c r="J1813" s="70"/>
      <c r="K1813" s="76"/>
      <c r="L1813" s="59"/>
      <c r="M1813" s="97"/>
      <c r="N1813" s="77"/>
      <c r="O1813" s="77"/>
      <c r="P1813" s="77"/>
      <c r="Q1813" s="61"/>
      <c r="R1813" s="61"/>
      <c r="S1813" s="62"/>
      <c r="T1813" s="59"/>
      <c r="U1813" s="59"/>
      <c r="V1813" s="59"/>
    </row>
    <row r="1814" spans="7:22" x14ac:dyDescent="0.4">
      <c r="G1814" s="59"/>
      <c r="H1814" s="96"/>
      <c r="I1814" s="60"/>
      <c r="J1814" s="70"/>
      <c r="K1814" s="76"/>
      <c r="L1814" s="59"/>
      <c r="M1814" s="97"/>
      <c r="N1814" s="77"/>
      <c r="O1814" s="77"/>
      <c r="P1814" s="77"/>
      <c r="Q1814" s="61"/>
      <c r="R1814" s="61"/>
      <c r="S1814" s="62"/>
      <c r="T1814" s="59"/>
      <c r="U1814" s="59"/>
      <c r="V1814" s="59"/>
    </row>
    <row r="1815" spans="7:22" x14ac:dyDescent="0.4">
      <c r="G1815" s="59"/>
      <c r="H1815" s="96"/>
      <c r="I1815" s="60"/>
      <c r="J1815" s="70"/>
      <c r="K1815" s="76"/>
      <c r="L1815" s="59"/>
      <c r="M1815" s="97"/>
      <c r="N1815" s="77"/>
      <c r="O1815" s="77"/>
      <c r="P1815" s="77"/>
      <c r="Q1815" s="61"/>
      <c r="R1815" s="61"/>
      <c r="S1815" s="62"/>
      <c r="T1815" s="59"/>
      <c r="U1815" s="59"/>
      <c r="V1815" s="59"/>
    </row>
    <row r="1816" spans="7:22" x14ac:dyDescent="0.4">
      <c r="G1816" s="59"/>
      <c r="H1816" s="96"/>
      <c r="I1816" s="60"/>
      <c r="J1816" s="70"/>
      <c r="K1816" s="76"/>
      <c r="L1816" s="59"/>
      <c r="M1816" s="97"/>
      <c r="N1816" s="77"/>
      <c r="O1816" s="77"/>
      <c r="P1816" s="77"/>
      <c r="Q1816" s="61"/>
      <c r="R1816" s="61"/>
      <c r="S1816" s="62"/>
      <c r="T1816" s="59"/>
      <c r="U1816" s="59"/>
      <c r="V1816" s="59"/>
    </row>
    <row r="1817" spans="7:22" x14ac:dyDescent="0.4">
      <c r="G1817" s="59"/>
      <c r="H1817" s="96"/>
      <c r="I1817" s="60"/>
      <c r="J1817" s="70"/>
      <c r="K1817" s="76"/>
      <c r="L1817" s="59"/>
      <c r="M1817" s="97"/>
      <c r="N1817" s="77"/>
      <c r="O1817" s="77"/>
      <c r="P1817" s="77"/>
      <c r="Q1817" s="61"/>
      <c r="R1817" s="61"/>
      <c r="S1817" s="62"/>
      <c r="T1817" s="59"/>
      <c r="U1817" s="59"/>
      <c r="V1817" s="59"/>
    </row>
    <row r="1818" spans="7:22" x14ac:dyDescent="0.4">
      <c r="G1818" s="59"/>
      <c r="H1818" s="96"/>
      <c r="I1818" s="60"/>
      <c r="J1818" s="70"/>
      <c r="K1818" s="76"/>
      <c r="L1818" s="59"/>
      <c r="M1818" s="97"/>
      <c r="N1818" s="77"/>
      <c r="O1818" s="77"/>
      <c r="P1818" s="77"/>
      <c r="Q1818" s="61"/>
      <c r="R1818" s="61"/>
      <c r="S1818" s="62"/>
      <c r="T1818" s="59"/>
      <c r="U1818" s="59"/>
      <c r="V1818" s="59"/>
    </row>
    <row r="1819" spans="7:22" x14ac:dyDescent="0.4">
      <c r="G1819" s="59"/>
      <c r="H1819" s="96"/>
      <c r="I1819" s="60"/>
      <c r="J1819" s="70"/>
      <c r="K1819" s="76"/>
      <c r="L1819" s="59"/>
      <c r="M1819" s="97"/>
      <c r="N1819" s="77"/>
      <c r="O1819" s="77"/>
      <c r="P1819" s="77"/>
      <c r="Q1819" s="61"/>
      <c r="R1819" s="61"/>
      <c r="S1819" s="62"/>
      <c r="T1819" s="59"/>
      <c r="U1819" s="59"/>
      <c r="V1819" s="59"/>
    </row>
    <row r="1820" spans="7:22" x14ac:dyDescent="0.4">
      <c r="G1820" s="59"/>
      <c r="H1820" s="96"/>
      <c r="I1820" s="60"/>
      <c r="J1820" s="70"/>
      <c r="K1820" s="76"/>
      <c r="L1820" s="59"/>
      <c r="M1820" s="97"/>
      <c r="N1820" s="77"/>
      <c r="O1820" s="77"/>
      <c r="P1820" s="77"/>
      <c r="Q1820" s="61"/>
      <c r="R1820" s="61"/>
      <c r="S1820" s="62"/>
      <c r="T1820" s="59"/>
      <c r="U1820" s="59"/>
      <c r="V1820" s="59"/>
    </row>
    <row r="1821" spans="7:22" x14ac:dyDescent="0.4">
      <c r="G1821" s="59"/>
      <c r="H1821" s="96"/>
      <c r="I1821" s="60"/>
      <c r="J1821" s="70"/>
      <c r="K1821" s="76"/>
      <c r="L1821" s="59"/>
      <c r="M1821" s="97"/>
      <c r="N1821" s="77"/>
      <c r="O1821" s="77"/>
      <c r="P1821" s="77"/>
      <c r="Q1821" s="61"/>
      <c r="R1821" s="61"/>
      <c r="S1821" s="62"/>
      <c r="T1821" s="59"/>
      <c r="U1821" s="59"/>
      <c r="V1821" s="59"/>
    </row>
    <row r="1822" spans="7:22" x14ac:dyDescent="0.4">
      <c r="G1822" s="59"/>
      <c r="H1822" s="96"/>
      <c r="I1822" s="60"/>
      <c r="J1822" s="70"/>
      <c r="K1822" s="76"/>
      <c r="L1822" s="59"/>
      <c r="M1822" s="97"/>
      <c r="N1822" s="77"/>
      <c r="O1822" s="77"/>
      <c r="P1822" s="77"/>
      <c r="Q1822" s="61"/>
      <c r="R1822" s="61"/>
      <c r="S1822" s="62"/>
      <c r="T1822" s="59"/>
      <c r="U1822" s="59"/>
      <c r="V1822" s="59"/>
    </row>
    <row r="1823" spans="7:22" x14ac:dyDescent="0.4">
      <c r="G1823" s="59"/>
      <c r="H1823" s="96"/>
      <c r="I1823" s="60"/>
      <c r="J1823" s="70"/>
      <c r="K1823" s="76"/>
      <c r="L1823" s="59"/>
      <c r="M1823" s="97"/>
      <c r="N1823" s="77"/>
      <c r="O1823" s="77"/>
      <c r="P1823" s="77"/>
      <c r="Q1823" s="61"/>
      <c r="R1823" s="61"/>
      <c r="S1823" s="62"/>
      <c r="T1823" s="59"/>
      <c r="U1823" s="59"/>
      <c r="V1823" s="59"/>
    </row>
    <row r="1824" spans="7:22" x14ac:dyDescent="0.4">
      <c r="G1824" s="59"/>
      <c r="H1824" s="96"/>
      <c r="I1824" s="60"/>
      <c r="J1824" s="70"/>
      <c r="K1824" s="76"/>
      <c r="L1824" s="59"/>
      <c r="M1824" s="97"/>
      <c r="N1824" s="77"/>
      <c r="O1824" s="77"/>
      <c r="P1824" s="77"/>
      <c r="Q1824" s="61"/>
      <c r="R1824" s="61"/>
      <c r="S1824" s="62"/>
      <c r="T1824" s="59"/>
      <c r="U1824" s="59"/>
      <c r="V1824" s="59"/>
    </row>
    <row r="1825" spans="7:22" x14ac:dyDescent="0.4">
      <c r="G1825" s="59"/>
      <c r="H1825" s="96"/>
      <c r="I1825" s="60"/>
      <c r="J1825" s="70"/>
      <c r="K1825" s="76"/>
      <c r="L1825" s="59"/>
      <c r="M1825" s="97"/>
      <c r="N1825" s="77"/>
      <c r="O1825" s="77"/>
      <c r="P1825" s="77"/>
      <c r="Q1825" s="61"/>
      <c r="R1825" s="61"/>
      <c r="S1825" s="62"/>
      <c r="T1825" s="59"/>
      <c r="U1825" s="59"/>
      <c r="V1825" s="59"/>
    </row>
    <row r="1826" spans="7:22" x14ac:dyDescent="0.4">
      <c r="G1826" s="59"/>
      <c r="H1826" s="96"/>
      <c r="I1826" s="60"/>
      <c r="J1826" s="70"/>
      <c r="K1826" s="76"/>
      <c r="L1826" s="59"/>
      <c r="M1826" s="97"/>
      <c r="N1826" s="77"/>
      <c r="O1826" s="77"/>
      <c r="P1826" s="77"/>
      <c r="Q1826" s="61"/>
      <c r="R1826" s="61"/>
      <c r="S1826" s="62"/>
      <c r="T1826" s="59"/>
      <c r="U1826" s="59"/>
      <c r="V1826" s="59"/>
    </row>
    <row r="1827" spans="7:22" x14ac:dyDescent="0.4">
      <c r="G1827" s="59"/>
      <c r="H1827" s="96"/>
      <c r="I1827" s="60"/>
      <c r="J1827" s="70"/>
      <c r="K1827" s="76"/>
      <c r="L1827" s="59"/>
      <c r="M1827" s="97"/>
      <c r="N1827" s="77"/>
      <c r="O1827" s="77"/>
      <c r="P1827" s="77"/>
      <c r="Q1827" s="61"/>
      <c r="R1827" s="61"/>
      <c r="S1827" s="62"/>
      <c r="T1827" s="59"/>
      <c r="U1827" s="59"/>
      <c r="V1827" s="59"/>
    </row>
    <row r="1828" spans="7:22" x14ac:dyDescent="0.4">
      <c r="G1828" s="59"/>
      <c r="H1828" s="96"/>
      <c r="I1828" s="60"/>
      <c r="J1828" s="70"/>
      <c r="K1828" s="76"/>
      <c r="L1828" s="59"/>
      <c r="M1828" s="97"/>
      <c r="N1828" s="77"/>
      <c r="O1828" s="77"/>
      <c r="P1828" s="77"/>
      <c r="Q1828" s="61"/>
      <c r="R1828" s="61"/>
      <c r="S1828" s="62"/>
      <c r="T1828" s="59"/>
      <c r="U1828" s="59"/>
      <c r="V1828" s="59"/>
    </row>
    <row r="1829" spans="7:22" x14ac:dyDescent="0.4">
      <c r="G1829" s="59"/>
      <c r="H1829" s="96"/>
      <c r="I1829" s="60"/>
      <c r="J1829" s="70"/>
      <c r="K1829" s="76"/>
      <c r="L1829" s="59"/>
      <c r="M1829" s="97"/>
      <c r="N1829" s="77"/>
      <c r="O1829" s="77"/>
      <c r="P1829" s="77"/>
      <c r="Q1829" s="61"/>
      <c r="R1829" s="61"/>
      <c r="S1829" s="62"/>
      <c r="T1829" s="59"/>
      <c r="U1829" s="59"/>
      <c r="V1829" s="59"/>
    </row>
    <row r="1830" spans="7:22" x14ac:dyDescent="0.4">
      <c r="G1830" s="59"/>
      <c r="H1830" s="96"/>
      <c r="I1830" s="60"/>
      <c r="J1830" s="70"/>
      <c r="K1830" s="76"/>
      <c r="L1830" s="59"/>
      <c r="M1830" s="97"/>
      <c r="N1830" s="77"/>
      <c r="O1830" s="77"/>
      <c r="P1830" s="77"/>
      <c r="Q1830" s="61"/>
      <c r="R1830" s="61"/>
      <c r="S1830" s="62"/>
      <c r="T1830" s="59"/>
      <c r="U1830" s="59"/>
      <c r="V1830" s="59"/>
    </row>
    <row r="1831" spans="7:22" x14ac:dyDescent="0.4">
      <c r="G1831" s="59"/>
      <c r="H1831" s="96"/>
      <c r="I1831" s="60"/>
      <c r="J1831" s="70"/>
      <c r="K1831" s="76"/>
      <c r="L1831" s="59"/>
      <c r="M1831" s="97"/>
      <c r="N1831" s="77"/>
      <c r="O1831" s="77"/>
      <c r="P1831" s="77"/>
      <c r="Q1831" s="61"/>
      <c r="R1831" s="61"/>
      <c r="S1831" s="62"/>
      <c r="T1831" s="59"/>
      <c r="U1831" s="59"/>
      <c r="V1831" s="59"/>
    </row>
    <row r="1832" spans="7:22" x14ac:dyDescent="0.4">
      <c r="G1832" s="59"/>
      <c r="H1832" s="96"/>
      <c r="I1832" s="60"/>
      <c r="J1832" s="70"/>
      <c r="K1832" s="76"/>
      <c r="L1832" s="59"/>
      <c r="M1832" s="97"/>
      <c r="N1832" s="77"/>
      <c r="O1832" s="77"/>
      <c r="P1832" s="77"/>
      <c r="Q1832" s="61"/>
      <c r="R1832" s="61"/>
      <c r="S1832" s="62"/>
      <c r="T1832" s="59"/>
      <c r="U1832" s="59"/>
      <c r="V1832" s="59"/>
    </row>
    <row r="1833" spans="7:22" x14ac:dyDescent="0.4">
      <c r="G1833" s="59"/>
      <c r="H1833" s="96"/>
      <c r="I1833" s="60"/>
      <c r="J1833" s="70"/>
      <c r="K1833" s="76"/>
      <c r="L1833" s="59"/>
      <c r="M1833" s="97"/>
      <c r="N1833" s="77"/>
      <c r="O1833" s="77"/>
      <c r="P1833" s="77"/>
      <c r="Q1833" s="61"/>
      <c r="R1833" s="61"/>
      <c r="S1833" s="62"/>
      <c r="T1833" s="59"/>
      <c r="U1833" s="59"/>
      <c r="V1833" s="59"/>
    </row>
    <row r="1834" spans="7:22" x14ac:dyDescent="0.4">
      <c r="G1834" s="59"/>
      <c r="H1834" s="96"/>
      <c r="I1834" s="60"/>
      <c r="J1834" s="70"/>
      <c r="K1834" s="76"/>
      <c r="L1834" s="59"/>
      <c r="M1834" s="97"/>
      <c r="N1834" s="77"/>
      <c r="O1834" s="77"/>
      <c r="P1834" s="77"/>
      <c r="Q1834" s="61"/>
      <c r="R1834" s="61"/>
      <c r="S1834" s="62"/>
      <c r="T1834" s="59"/>
      <c r="U1834" s="59"/>
      <c r="V1834" s="59"/>
    </row>
    <row r="1835" spans="7:22" x14ac:dyDescent="0.4">
      <c r="G1835" s="59"/>
      <c r="H1835" s="96"/>
      <c r="I1835" s="60"/>
      <c r="J1835" s="70"/>
      <c r="K1835" s="76"/>
      <c r="L1835" s="59"/>
      <c r="M1835" s="97"/>
      <c r="N1835" s="77"/>
      <c r="O1835" s="77"/>
      <c r="P1835" s="77"/>
      <c r="Q1835" s="61"/>
      <c r="R1835" s="61"/>
      <c r="S1835" s="62"/>
      <c r="T1835" s="59"/>
      <c r="U1835" s="59"/>
      <c r="V1835" s="59"/>
    </row>
    <row r="1836" spans="7:22" x14ac:dyDescent="0.4">
      <c r="G1836" s="59"/>
      <c r="H1836" s="96"/>
      <c r="I1836" s="60"/>
      <c r="J1836" s="70"/>
      <c r="K1836" s="76"/>
      <c r="L1836" s="59"/>
      <c r="M1836" s="97"/>
      <c r="N1836" s="77"/>
      <c r="O1836" s="77"/>
      <c r="P1836" s="77"/>
      <c r="Q1836" s="61"/>
      <c r="R1836" s="61"/>
      <c r="S1836" s="62"/>
      <c r="T1836" s="59"/>
      <c r="U1836" s="59"/>
      <c r="V1836" s="59"/>
    </row>
    <row r="1837" spans="7:22" x14ac:dyDescent="0.4">
      <c r="G1837" s="59"/>
      <c r="H1837" s="96"/>
      <c r="I1837" s="60"/>
      <c r="J1837" s="70"/>
      <c r="K1837" s="76"/>
      <c r="L1837" s="59"/>
      <c r="M1837" s="97"/>
      <c r="N1837" s="77"/>
      <c r="O1837" s="77"/>
      <c r="P1837" s="77"/>
      <c r="Q1837" s="61"/>
      <c r="R1837" s="61"/>
      <c r="S1837" s="62"/>
      <c r="T1837" s="59"/>
      <c r="U1837" s="59"/>
      <c r="V1837" s="59"/>
    </row>
    <row r="1838" spans="7:22" x14ac:dyDescent="0.4">
      <c r="G1838" s="59"/>
      <c r="H1838" s="96"/>
      <c r="I1838" s="60"/>
      <c r="J1838" s="70"/>
      <c r="K1838" s="76"/>
      <c r="L1838" s="59"/>
      <c r="M1838" s="97"/>
      <c r="N1838" s="77"/>
      <c r="O1838" s="77"/>
      <c r="P1838" s="77"/>
      <c r="Q1838" s="61"/>
      <c r="R1838" s="61"/>
      <c r="S1838" s="62"/>
      <c r="T1838" s="59"/>
      <c r="U1838" s="59"/>
      <c r="V1838" s="59"/>
    </row>
    <row r="1839" spans="7:22" x14ac:dyDescent="0.4">
      <c r="G1839" s="59"/>
      <c r="H1839" s="96"/>
      <c r="I1839" s="60"/>
      <c r="J1839" s="70"/>
      <c r="K1839" s="76"/>
      <c r="L1839" s="59"/>
      <c r="M1839" s="97"/>
      <c r="N1839" s="77"/>
      <c r="O1839" s="77"/>
      <c r="P1839" s="77"/>
      <c r="Q1839" s="61"/>
      <c r="R1839" s="61"/>
      <c r="S1839" s="62"/>
      <c r="T1839" s="59"/>
      <c r="U1839" s="59"/>
      <c r="V1839" s="59"/>
    </row>
    <row r="1840" spans="7:22" x14ac:dyDescent="0.4">
      <c r="G1840" s="59"/>
      <c r="H1840" s="96"/>
      <c r="I1840" s="60"/>
      <c r="J1840" s="70"/>
      <c r="K1840" s="76"/>
      <c r="L1840" s="59"/>
      <c r="M1840" s="97"/>
      <c r="N1840" s="77"/>
      <c r="O1840" s="77"/>
      <c r="P1840" s="77"/>
      <c r="Q1840" s="61"/>
      <c r="R1840" s="61"/>
      <c r="S1840" s="62"/>
      <c r="T1840" s="59"/>
      <c r="U1840" s="59"/>
      <c r="V1840" s="59"/>
    </row>
    <row r="1841" spans="1:22" ht="17.5" customHeight="1" thickBot="1" x14ac:dyDescent="0.45">
      <c r="A1841" s="4"/>
      <c r="G1841" s="59"/>
      <c r="H1841" s="96"/>
      <c r="I1841" s="60"/>
      <c r="J1841" s="70"/>
      <c r="K1841" s="76"/>
      <c r="L1841" s="76"/>
      <c r="M1841" s="97"/>
      <c r="N1841" s="89"/>
      <c r="O1841" s="77"/>
      <c r="P1841" s="77"/>
      <c r="Q1841" s="61"/>
      <c r="R1841" s="63"/>
      <c r="S1841" s="62"/>
      <c r="T1841" s="59"/>
      <c r="U1841" s="59"/>
      <c r="V1841" s="59"/>
    </row>
    <row r="1842" spans="1:22" ht="17.5" customHeight="1" thickTop="1" x14ac:dyDescent="0.4">
      <c r="G1842" s="59"/>
      <c r="H1842" s="96"/>
      <c r="I1842" s="60"/>
      <c r="J1842" s="70"/>
      <c r="K1842" s="76"/>
      <c r="L1842" s="59"/>
      <c r="M1842" s="97"/>
      <c r="N1842" s="77"/>
      <c r="O1842" s="77"/>
      <c r="P1842" s="77"/>
      <c r="Q1842" s="61"/>
      <c r="R1842" s="61"/>
      <c r="S1842" s="62"/>
      <c r="T1842" s="59"/>
      <c r="U1842" s="59"/>
      <c r="V1842" s="59"/>
    </row>
    <row r="1843" spans="1:22" x14ac:dyDescent="0.4">
      <c r="G1843" s="59"/>
      <c r="H1843" s="96"/>
      <c r="I1843" s="60"/>
      <c r="J1843" s="70"/>
      <c r="K1843" s="76"/>
      <c r="L1843" s="59"/>
      <c r="M1843" s="97"/>
      <c r="N1843" s="77"/>
      <c r="O1843" s="77"/>
      <c r="P1843" s="77"/>
      <c r="Q1843" s="61"/>
      <c r="R1843" s="61"/>
      <c r="S1843" s="62"/>
      <c r="T1843" s="59"/>
      <c r="U1843" s="59"/>
      <c r="V1843" s="59"/>
    </row>
    <row r="1844" spans="1:22" x14ac:dyDescent="0.4">
      <c r="G1844" s="59"/>
      <c r="H1844" s="96"/>
      <c r="I1844" s="60"/>
      <c r="J1844" s="70"/>
      <c r="K1844" s="76"/>
      <c r="L1844" s="59"/>
      <c r="M1844" s="97"/>
      <c r="N1844" s="77"/>
      <c r="O1844" s="77"/>
      <c r="P1844" s="77"/>
      <c r="Q1844" s="61"/>
      <c r="R1844" s="61"/>
      <c r="S1844" s="62"/>
      <c r="T1844" s="59"/>
      <c r="U1844" s="59"/>
      <c r="V1844" s="59"/>
    </row>
    <row r="1845" spans="1:22" x14ac:dyDescent="0.4">
      <c r="G1845" s="59"/>
      <c r="H1845" s="96"/>
      <c r="I1845" s="60"/>
      <c r="J1845" s="70"/>
      <c r="K1845" s="76"/>
      <c r="L1845" s="59"/>
      <c r="M1845" s="97"/>
      <c r="N1845" s="77"/>
      <c r="O1845" s="77"/>
      <c r="P1845" s="77"/>
      <c r="Q1845" s="61"/>
      <c r="R1845" s="61"/>
      <c r="S1845" s="62"/>
      <c r="T1845" s="59"/>
      <c r="U1845" s="59"/>
      <c r="V1845" s="59"/>
    </row>
    <row r="1846" spans="1:22" x14ac:dyDescent="0.4">
      <c r="G1846" s="59"/>
      <c r="H1846" s="96"/>
      <c r="I1846" s="60"/>
      <c r="J1846" s="70"/>
      <c r="K1846" s="76"/>
      <c r="L1846" s="59"/>
      <c r="M1846" s="97"/>
      <c r="N1846" s="77"/>
      <c r="O1846" s="77"/>
      <c r="P1846" s="77"/>
      <c r="Q1846" s="61"/>
      <c r="R1846" s="61"/>
      <c r="S1846" s="62"/>
      <c r="T1846" s="59"/>
      <c r="U1846" s="59"/>
      <c r="V1846" s="59"/>
    </row>
    <row r="1847" spans="1:22" x14ac:dyDescent="0.4">
      <c r="G1847" s="59"/>
      <c r="H1847" s="96"/>
      <c r="I1847" s="60"/>
      <c r="J1847" s="70"/>
      <c r="K1847" s="76"/>
      <c r="L1847" s="59"/>
      <c r="M1847" s="97"/>
      <c r="N1847" s="77"/>
      <c r="O1847" s="77"/>
      <c r="P1847" s="77"/>
      <c r="Q1847" s="61"/>
      <c r="R1847" s="61"/>
      <c r="S1847" s="62"/>
      <c r="T1847" s="59"/>
      <c r="U1847" s="59"/>
      <c r="V1847" s="59"/>
    </row>
    <row r="1848" spans="1:22" x14ac:dyDescent="0.4">
      <c r="E1848" s="4"/>
      <c r="F1848" s="4"/>
      <c r="G1848" s="59"/>
      <c r="H1848" s="96"/>
      <c r="I1848" s="60"/>
      <c r="J1848" s="70"/>
      <c r="K1848" s="76"/>
      <c r="L1848" s="59"/>
      <c r="M1848" s="97"/>
      <c r="N1848" s="77"/>
      <c r="O1848" s="77"/>
      <c r="P1848" s="77"/>
      <c r="Q1848" s="61"/>
      <c r="R1848" s="61"/>
      <c r="S1848" s="62"/>
      <c r="T1848" s="59"/>
      <c r="U1848" s="59"/>
      <c r="V1848" s="59"/>
    </row>
    <row r="1849" spans="1:22" x14ac:dyDescent="0.4">
      <c r="B1849" s="27"/>
      <c r="C1849" s="4"/>
      <c r="D1849" s="4"/>
      <c r="G1849" s="59"/>
      <c r="H1849" s="96"/>
      <c r="I1849" s="60"/>
      <c r="J1849" s="70"/>
      <c r="K1849" s="76"/>
      <c r="L1849" s="59"/>
      <c r="M1849" s="97"/>
      <c r="N1849" s="77"/>
      <c r="O1849" s="77"/>
      <c r="P1849" s="77"/>
      <c r="Q1849" s="61"/>
      <c r="R1849" s="61"/>
      <c r="S1849" s="62"/>
      <c r="T1849" s="59"/>
      <c r="U1849" s="59"/>
      <c r="V1849" s="59"/>
    </row>
    <row r="1850" spans="1:22" x14ac:dyDescent="0.4">
      <c r="G1850" s="59"/>
      <c r="H1850" s="96"/>
      <c r="I1850" s="60"/>
      <c r="J1850" s="70"/>
      <c r="K1850" s="76"/>
      <c r="L1850" s="59"/>
      <c r="M1850" s="97"/>
      <c r="N1850" s="77"/>
      <c r="O1850" s="77"/>
      <c r="P1850" s="77"/>
      <c r="Q1850" s="61"/>
      <c r="R1850" s="61"/>
      <c r="S1850" s="62"/>
      <c r="T1850" s="59"/>
      <c r="U1850" s="59"/>
      <c r="V1850" s="59"/>
    </row>
    <row r="1851" spans="1:22" x14ac:dyDescent="0.4">
      <c r="G1851" s="59"/>
      <c r="H1851" s="96"/>
      <c r="I1851" s="60"/>
      <c r="J1851" s="70"/>
      <c r="K1851" s="76"/>
      <c r="L1851" s="59"/>
      <c r="M1851" s="97"/>
      <c r="N1851" s="77"/>
      <c r="O1851" s="77"/>
      <c r="P1851" s="77"/>
      <c r="Q1851" s="61"/>
      <c r="R1851" s="61"/>
      <c r="S1851" s="62"/>
      <c r="T1851" s="59"/>
      <c r="U1851" s="59"/>
      <c r="V1851" s="59"/>
    </row>
    <row r="1852" spans="1:22" x14ac:dyDescent="0.4">
      <c r="G1852" s="59"/>
      <c r="H1852" s="96"/>
      <c r="I1852" s="60"/>
      <c r="J1852" s="70"/>
      <c r="K1852" s="76"/>
      <c r="L1852" s="59"/>
      <c r="M1852" s="97"/>
      <c r="N1852" s="77"/>
      <c r="O1852" s="77"/>
      <c r="P1852" s="77"/>
      <c r="Q1852" s="61"/>
      <c r="R1852" s="61"/>
      <c r="S1852" s="62"/>
      <c r="T1852" s="59"/>
      <c r="U1852" s="59"/>
      <c r="V1852" s="59"/>
    </row>
    <row r="1853" spans="1:22" x14ac:dyDescent="0.4">
      <c r="G1853" s="59"/>
      <c r="H1853" s="96"/>
      <c r="I1853" s="60"/>
      <c r="J1853" s="70"/>
      <c r="K1853" s="76"/>
      <c r="L1853" s="59"/>
      <c r="M1853" s="97"/>
      <c r="N1853" s="77"/>
      <c r="O1853" s="77"/>
      <c r="P1853" s="77"/>
      <c r="Q1853" s="61"/>
      <c r="R1853" s="61"/>
      <c r="S1853" s="62"/>
      <c r="T1853" s="59"/>
      <c r="U1853" s="59"/>
      <c r="V1853" s="59"/>
    </row>
    <row r="1854" spans="1:22" x14ac:dyDescent="0.4">
      <c r="G1854" s="59"/>
      <c r="H1854" s="96"/>
      <c r="I1854" s="60"/>
      <c r="J1854" s="70"/>
      <c r="K1854" s="76"/>
      <c r="L1854" s="59"/>
      <c r="M1854" s="97"/>
      <c r="N1854" s="77"/>
      <c r="O1854" s="77"/>
      <c r="P1854" s="77"/>
      <c r="Q1854" s="61"/>
      <c r="R1854" s="61"/>
      <c r="S1854" s="62"/>
      <c r="T1854" s="59"/>
      <c r="U1854" s="59"/>
      <c r="V1854" s="59"/>
    </row>
    <row r="1855" spans="1:22" x14ac:dyDescent="0.4">
      <c r="G1855" s="59"/>
      <c r="H1855" s="96"/>
      <c r="I1855" s="60"/>
      <c r="J1855" s="70"/>
      <c r="K1855" s="76"/>
      <c r="L1855" s="59"/>
      <c r="M1855" s="97"/>
      <c r="N1855" s="77"/>
      <c r="O1855" s="77"/>
      <c r="P1855" s="77"/>
      <c r="Q1855" s="61"/>
      <c r="R1855" s="61"/>
      <c r="S1855" s="62"/>
      <c r="T1855" s="59"/>
      <c r="U1855" s="59"/>
      <c r="V1855" s="59"/>
    </row>
    <row r="1856" spans="1:22" x14ac:dyDescent="0.4">
      <c r="G1856" s="59"/>
      <c r="H1856" s="96"/>
      <c r="I1856" s="60"/>
      <c r="J1856" s="70"/>
      <c r="K1856" s="76"/>
      <c r="L1856" s="59"/>
      <c r="M1856" s="97"/>
      <c r="N1856" s="77"/>
      <c r="O1856" s="77"/>
      <c r="P1856" s="77"/>
      <c r="Q1856" s="61"/>
      <c r="R1856" s="61"/>
      <c r="S1856" s="62"/>
      <c r="T1856" s="59"/>
      <c r="U1856" s="59"/>
      <c r="V1856" s="59"/>
    </row>
    <row r="1857" spans="7:22" x14ac:dyDescent="0.4">
      <c r="G1857" s="59"/>
      <c r="H1857" s="96"/>
      <c r="I1857" s="60"/>
      <c r="J1857" s="70"/>
      <c r="K1857" s="76"/>
      <c r="L1857" s="59"/>
      <c r="M1857" s="97"/>
      <c r="N1857" s="77"/>
      <c r="O1857" s="77"/>
      <c r="P1857" s="77"/>
      <c r="Q1857" s="61"/>
      <c r="R1857" s="61"/>
      <c r="S1857" s="62"/>
      <c r="T1857" s="59"/>
      <c r="U1857" s="59"/>
      <c r="V1857" s="59"/>
    </row>
    <row r="1858" spans="7:22" x14ac:dyDescent="0.4">
      <c r="G1858" s="59"/>
      <c r="H1858" s="96"/>
      <c r="I1858" s="60"/>
      <c r="J1858" s="70"/>
      <c r="K1858" s="76"/>
      <c r="L1858" s="59"/>
      <c r="M1858" s="97"/>
      <c r="N1858" s="77"/>
      <c r="O1858" s="77"/>
      <c r="P1858" s="77"/>
      <c r="Q1858" s="61"/>
      <c r="R1858" s="61"/>
      <c r="S1858" s="62"/>
      <c r="T1858" s="59"/>
      <c r="U1858" s="59"/>
      <c r="V1858" s="59"/>
    </row>
    <row r="1859" spans="7:22" x14ac:dyDescent="0.4">
      <c r="G1859" s="59"/>
      <c r="H1859" s="96"/>
      <c r="I1859" s="60"/>
      <c r="J1859" s="70"/>
      <c r="K1859" s="76"/>
      <c r="L1859" s="59"/>
      <c r="M1859" s="97"/>
      <c r="N1859" s="77"/>
      <c r="O1859" s="77"/>
      <c r="P1859" s="77"/>
      <c r="Q1859" s="61"/>
      <c r="R1859" s="61"/>
      <c r="S1859" s="62"/>
      <c r="T1859" s="59"/>
      <c r="U1859" s="59"/>
      <c r="V1859" s="59"/>
    </row>
    <row r="1860" spans="7:22" x14ac:dyDescent="0.4">
      <c r="G1860" s="59"/>
      <c r="H1860" s="96"/>
      <c r="I1860" s="60"/>
      <c r="J1860" s="70"/>
      <c r="K1860" s="76"/>
      <c r="L1860" s="59"/>
      <c r="M1860" s="97"/>
      <c r="N1860" s="77"/>
      <c r="O1860" s="77"/>
      <c r="P1860" s="77"/>
      <c r="Q1860" s="61"/>
      <c r="R1860" s="61"/>
      <c r="S1860" s="62"/>
      <c r="T1860" s="59"/>
      <c r="U1860" s="59"/>
      <c r="V1860" s="59"/>
    </row>
    <row r="1861" spans="7:22" x14ac:dyDescent="0.4">
      <c r="G1861" s="59"/>
      <c r="H1861" s="96"/>
      <c r="I1861" s="60"/>
      <c r="J1861" s="70"/>
      <c r="K1861" s="76"/>
      <c r="L1861" s="59"/>
      <c r="M1861" s="97"/>
      <c r="N1861" s="77"/>
      <c r="O1861" s="77"/>
      <c r="P1861" s="77"/>
      <c r="Q1861" s="61"/>
      <c r="R1861" s="61"/>
      <c r="S1861" s="62"/>
      <c r="T1861" s="59"/>
      <c r="U1861" s="59"/>
      <c r="V1861" s="59"/>
    </row>
    <row r="1862" spans="7:22" x14ac:dyDescent="0.4">
      <c r="G1862" s="59"/>
      <c r="H1862" s="96"/>
      <c r="I1862" s="60"/>
      <c r="J1862" s="70"/>
      <c r="K1862" s="76"/>
      <c r="L1862" s="59"/>
      <c r="M1862" s="97"/>
      <c r="N1862" s="77"/>
      <c r="O1862" s="77"/>
      <c r="P1862" s="77"/>
      <c r="Q1862" s="61"/>
      <c r="R1862" s="61"/>
      <c r="S1862" s="62"/>
      <c r="T1862" s="59"/>
      <c r="U1862" s="59"/>
      <c r="V1862" s="59"/>
    </row>
    <row r="1863" spans="7:22" x14ac:dyDescent="0.4">
      <c r="G1863" s="59"/>
      <c r="H1863" s="96"/>
      <c r="I1863" s="60"/>
      <c r="J1863" s="70"/>
      <c r="K1863" s="76"/>
      <c r="L1863" s="59"/>
      <c r="M1863" s="97"/>
      <c r="N1863" s="77"/>
      <c r="O1863" s="77"/>
      <c r="P1863" s="77"/>
      <c r="Q1863" s="61"/>
      <c r="R1863" s="61"/>
      <c r="S1863" s="62"/>
      <c r="T1863" s="59"/>
      <c r="U1863" s="59"/>
      <c r="V1863" s="59"/>
    </row>
    <row r="1864" spans="7:22" x14ac:dyDescent="0.4">
      <c r="G1864" s="59"/>
      <c r="H1864" s="96"/>
      <c r="I1864" s="60"/>
      <c r="J1864" s="70"/>
      <c r="K1864" s="76"/>
      <c r="L1864" s="59"/>
      <c r="M1864" s="97"/>
      <c r="N1864" s="77"/>
      <c r="O1864" s="77"/>
      <c r="P1864" s="77"/>
      <c r="Q1864" s="61"/>
      <c r="R1864" s="61"/>
      <c r="S1864" s="62"/>
      <c r="T1864" s="59"/>
      <c r="U1864" s="59"/>
      <c r="V1864" s="59"/>
    </row>
    <row r="1865" spans="7:22" x14ac:dyDescent="0.4">
      <c r="G1865" s="59"/>
      <c r="H1865" s="96"/>
      <c r="I1865" s="60"/>
      <c r="J1865" s="70"/>
      <c r="K1865" s="76"/>
      <c r="L1865" s="59"/>
      <c r="M1865" s="97"/>
      <c r="N1865" s="77"/>
      <c r="O1865" s="77"/>
      <c r="P1865" s="77"/>
      <c r="Q1865" s="61"/>
      <c r="R1865" s="61"/>
      <c r="S1865" s="62"/>
      <c r="T1865" s="59"/>
      <c r="U1865" s="59"/>
      <c r="V1865" s="59"/>
    </row>
    <row r="1866" spans="7:22" x14ac:dyDescent="0.4">
      <c r="G1866" s="59"/>
      <c r="H1866" s="96"/>
      <c r="I1866" s="60"/>
      <c r="J1866" s="70"/>
      <c r="K1866" s="76"/>
      <c r="L1866" s="59"/>
      <c r="M1866" s="97"/>
      <c r="N1866" s="77"/>
      <c r="O1866" s="77"/>
      <c r="P1866" s="77"/>
      <c r="Q1866" s="61"/>
      <c r="R1866" s="61"/>
      <c r="S1866" s="62"/>
      <c r="T1866" s="59"/>
      <c r="U1866" s="59"/>
      <c r="V1866" s="59"/>
    </row>
    <row r="1867" spans="7:22" x14ac:dyDescent="0.4">
      <c r="G1867" s="59"/>
      <c r="H1867" s="96"/>
      <c r="I1867" s="60"/>
      <c r="J1867" s="70"/>
      <c r="K1867" s="76"/>
      <c r="L1867" s="59"/>
      <c r="M1867" s="97"/>
      <c r="N1867" s="77"/>
      <c r="O1867" s="77"/>
      <c r="P1867" s="77"/>
      <c r="Q1867" s="61"/>
      <c r="R1867" s="61"/>
      <c r="S1867" s="62"/>
      <c r="T1867" s="59"/>
      <c r="U1867" s="59"/>
      <c r="V1867" s="59"/>
    </row>
    <row r="1868" spans="7:22" x14ac:dyDescent="0.4">
      <c r="G1868" s="59"/>
      <c r="H1868" s="96"/>
      <c r="I1868" s="60"/>
      <c r="J1868" s="70"/>
      <c r="K1868" s="76"/>
      <c r="L1868" s="59"/>
      <c r="M1868" s="97"/>
      <c r="N1868" s="77"/>
      <c r="O1868" s="77"/>
      <c r="P1868" s="77"/>
      <c r="Q1868" s="61"/>
      <c r="R1868" s="61"/>
      <c r="S1868" s="62"/>
      <c r="T1868" s="59"/>
      <c r="U1868" s="59"/>
      <c r="V1868" s="59"/>
    </row>
    <row r="1869" spans="7:22" x14ac:dyDescent="0.4">
      <c r="G1869" s="59"/>
      <c r="H1869" s="96"/>
      <c r="I1869" s="60"/>
      <c r="J1869" s="70"/>
      <c r="K1869" s="76"/>
      <c r="L1869" s="59"/>
      <c r="M1869" s="97"/>
      <c r="N1869" s="77"/>
      <c r="O1869" s="77"/>
      <c r="P1869" s="77"/>
      <c r="Q1869" s="61"/>
      <c r="R1869" s="61"/>
      <c r="S1869" s="62"/>
      <c r="T1869" s="59"/>
      <c r="U1869" s="59"/>
      <c r="V1869" s="59"/>
    </row>
    <row r="1870" spans="7:22" x14ac:dyDescent="0.4">
      <c r="G1870" s="59"/>
      <c r="H1870" s="96"/>
      <c r="I1870" s="60"/>
      <c r="J1870" s="70"/>
      <c r="K1870" s="76"/>
      <c r="L1870" s="59"/>
      <c r="M1870" s="97"/>
      <c r="N1870" s="77"/>
      <c r="O1870" s="77"/>
      <c r="P1870" s="77"/>
      <c r="Q1870" s="61"/>
      <c r="R1870" s="61"/>
      <c r="S1870" s="62"/>
      <c r="T1870" s="59"/>
      <c r="U1870" s="59"/>
      <c r="V1870" s="59"/>
    </row>
    <row r="1871" spans="7:22" x14ac:dyDescent="0.4">
      <c r="G1871" s="59"/>
      <c r="H1871" s="96"/>
      <c r="I1871" s="60"/>
      <c r="J1871" s="70"/>
      <c r="K1871" s="76"/>
      <c r="L1871" s="59"/>
      <c r="M1871" s="97"/>
      <c r="N1871" s="77"/>
      <c r="O1871" s="77"/>
      <c r="P1871" s="77"/>
      <c r="Q1871" s="61"/>
      <c r="R1871" s="61"/>
      <c r="S1871" s="62"/>
      <c r="T1871" s="59"/>
      <c r="U1871" s="59"/>
      <c r="V1871" s="59"/>
    </row>
    <row r="1872" spans="7:22" x14ac:dyDescent="0.4">
      <c r="G1872" s="59"/>
      <c r="H1872" s="96"/>
      <c r="I1872" s="60"/>
      <c r="J1872" s="70"/>
      <c r="K1872" s="76"/>
      <c r="L1872" s="59"/>
      <c r="M1872" s="97"/>
      <c r="N1872" s="77"/>
      <c r="O1872" s="77"/>
      <c r="P1872" s="77"/>
      <c r="Q1872" s="61"/>
      <c r="R1872" s="61"/>
      <c r="S1872" s="62"/>
      <c r="T1872" s="59"/>
      <c r="U1872" s="59"/>
      <c r="V1872" s="59"/>
    </row>
    <row r="1873" spans="7:22" x14ac:dyDescent="0.4">
      <c r="G1873" s="59"/>
      <c r="H1873" s="96"/>
      <c r="I1873" s="60"/>
      <c r="J1873" s="70"/>
      <c r="K1873" s="76"/>
      <c r="L1873" s="59"/>
      <c r="M1873" s="97"/>
      <c r="N1873" s="77"/>
      <c r="O1873" s="77"/>
      <c r="P1873" s="77"/>
      <c r="Q1873" s="61"/>
      <c r="R1873" s="61"/>
      <c r="S1873" s="62"/>
      <c r="T1873" s="59"/>
      <c r="U1873" s="59"/>
      <c r="V1873" s="59"/>
    </row>
    <row r="1874" spans="7:22" x14ac:dyDescent="0.4">
      <c r="G1874" s="59"/>
      <c r="H1874" s="96"/>
      <c r="I1874" s="60"/>
      <c r="J1874" s="70"/>
      <c r="K1874" s="76"/>
      <c r="L1874" s="59"/>
      <c r="M1874" s="97"/>
      <c r="N1874" s="77"/>
      <c r="O1874" s="77"/>
      <c r="P1874" s="77"/>
      <c r="Q1874" s="61"/>
      <c r="R1874" s="61"/>
      <c r="S1874" s="62"/>
      <c r="T1874" s="59"/>
      <c r="U1874" s="59"/>
      <c r="V1874" s="59"/>
    </row>
    <row r="1875" spans="7:22" x14ac:dyDescent="0.4">
      <c r="G1875" s="59"/>
      <c r="H1875" s="96"/>
      <c r="I1875" s="60"/>
      <c r="J1875" s="70"/>
      <c r="K1875" s="76"/>
      <c r="L1875" s="59"/>
      <c r="M1875" s="97"/>
      <c r="N1875" s="77"/>
      <c r="O1875" s="77"/>
      <c r="P1875" s="77"/>
      <c r="Q1875" s="61"/>
      <c r="R1875" s="61"/>
      <c r="S1875" s="62"/>
      <c r="T1875" s="59"/>
      <c r="U1875" s="59"/>
      <c r="V1875" s="59"/>
    </row>
    <row r="1876" spans="7:22" x14ac:dyDescent="0.4">
      <c r="G1876" s="59"/>
      <c r="H1876" s="96"/>
      <c r="I1876" s="60"/>
      <c r="J1876" s="70"/>
      <c r="K1876" s="76"/>
      <c r="L1876" s="59"/>
      <c r="M1876" s="97"/>
      <c r="N1876" s="77"/>
      <c r="O1876" s="77"/>
      <c r="P1876" s="77"/>
      <c r="Q1876" s="61"/>
      <c r="R1876" s="61"/>
      <c r="S1876" s="62"/>
      <c r="T1876" s="59"/>
      <c r="U1876" s="59"/>
      <c r="V1876" s="59"/>
    </row>
    <row r="1877" spans="7:22" x14ac:dyDescent="0.4">
      <c r="G1877" s="59"/>
      <c r="H1877" s="96"/>
      <c r="I1877" s="60"/>
      <c r="J1877" s="70"/>
      <c r="K1877" s="76"/>
      <c r="L1877" s="59"/>
      <c r="M1877" s="97"/>
      <c r="N1877" s="77"/>
      <c r="O1877" s="77"/>
      <c r="P1877" s="77"/>
      <c r="Q1877" s="61"/>
      <c r="R1877" s="61"/>
      <c r="S1877" s="62"/>
      <c r="T1877" s="59"/>
      <c r="U1877" s="59"/>
      <c r="V1877" s="59"/>
    </row>
    <row r="1878" spans="7:22" x14ac:dyDescent="0.4">
      <c r="G1878" s="59"/>
      <c r="H1878" s="96"/>
      <c r="I1878" s="60"/>
      <c r="J1878" s="70"/>
      <c r="K1878" s="76"/>
      <c r="L1878" s="59"/>
      <c r="M1878" s="97"/>
      <c r="N1878" s="77"/>
      <c r="O1878" s="77"/>
      <c r="P1878" s="77"/>
      <c r="Q1878" s="61"/>
      <c r="R1878" s="61"/>
      <c r="S1878" s="62"/>
      <c r="T1878" s="59"/>
      <c r="U1878" s="59"/>
      <c r="V1878" s="59"/>
    </row>
    <row r="1879" spans="7:22" x14ac:dyDescent="0.4">
      <c r="G1879" s="59"/>
      <c r="H1879" s="96"/>
      <c r="I1879" s="60"/>
      <c r="J1879" s="70"/>
      <c r="K1879" s="76"/>
      <c r="L1879" s="59"/>
      <c r="M1879" s="97"/>
      <c r="N1879" s="77"/>
      <c r="O1879" s="77"/>
      <c r="P1879" s="77"/>
      <c r="Q1879" s="61"/>
      <c r="R1879" s="61"/>
      <c r="S1879" s="62"/>
      <c r="T1879" s="59"/>
      <c r="U1879" s="59"/>
      <c r="V1879" s="59"/>
    </row>
    <row r="1880" spans="7:22" x14ac:dyDescent="0.4">
      <c r="G1880" s="59"/>
      <c r="H1880" s="96"/>
      <c r="I1880" s="60"/>
      <c r="J1880" s="70"/>
      <c r="K1880" s="76"/>
      <c r="L1880" s="59"/>
      <c r="M1880" s="97"/>
      <c r="N1880" s="77"/>
      <c r="O1880" s="77"/>
      <c r="P1880" s="77"/>
      <c r="Q1880" s="61"/>
      <c r="R1880" s="61"/>
      <c r="S1880" s="62"/>
      <c r="T1880" s="59"/>
      <c r="U1880" s="59"/>
      <c r="V1880" s="59"/>
    </row>
    <row r="1881" spans="7:22" x14ac:dyDescent="0.4">
      <c r="G1881" s="59"/>
      <c r="H1881" s="96"/>
      <c r="I1881" s="60"/>
      <c r="J1881" s="70"/>
      <c r="K1881" s="76"/>
      <c r="L1881" s="59"/>
      <c r="M1881" s="97"/>
      <c r="N1881" s="77"/>
      <c r="O1881" s="77"/>
      <c r="P1881" s="77"/>
      <c r="Q1881" s="61"/>
      <c r="R1881" s="61"/>
      <c r="S1881" s="62"/>
      <c r="T1881" s="59"/>
      <c r="U1881" s="59"/>
      <c r="V1881" s="59"/>
    </row>
    <row r="1882" spans="7:22" x14ac:dyDescent="0.4">
      <c r="G1882" s="59"/>
      <c r="H1882" s="96"/>
      <c r="I1882" s="60"/>
      <c r="J1882" s="70"/>
      <c r="K1882" s="76"/>
      <c r="L1882" s="59"/>
      <c r="M1882" s="97"/>
      <c r="N1882" s="77"/>
      <c r="O1882" s="77"/>
      <c r="P1882" s="77"/>
      <c r="Q1882" s="61"/>
      <c r="R1882" s="61"/>
      <c r="S1882" s="62"/>
      <c r="T1882" s="59"/>
      <c r="U1882" s="59"/>
      <c r="V1882" s="59"/>
    </row>
    <row r="1883" spans="7:22" x14ac:dyDescent="0.4">
      <c r="G1883" s="59"/>
      <c r="H1883" s="96"/>
      <c r="I1883" s="60"/>
      <c r="J1883" s="70"/>
      <c r="K1883" s="76"/>
      <c r="L1883" s="59"/>
      <c r="M1883" s="97"/>
      <c r="N1883" s="77"/>
      <c r="O1883" s="77"/>
      <c r="P1883" s="77"/>
      <c r="Q1883" s="61"/>
      <c r="R1883" s="61"/>
      <c r="S1883" s="62"/>
      <c r="T1883" s="59"/>
      <c r="U1883" s="59"/>
      <c r="V1883" s="59"/>
    </row>
    <row r="1884" spans="7:22" x14ac:dyDescent="0.4">
      <c r="G1884" s="59"/>
      <c r="H1884" s="96"/>
      <c r="I1884" s="60"/>
      <c r="J1884" s="70"/>
      <c r="K1884" s="76"/>
      <c r="L1884" s="59"/>
      <c r="M1884" s="97"/>
      <c r="N1884" s="77"/>
      <c r="O1884" s="77"/>
      <c r="P1884" s="77"/>
      <c r="Q1884" s="61"/>
      <c r="R1884" s="61"/>
      <c r="S1884" s="62"/>
      <c r="T1884" s="59"/>
      <c r="U1884" s="59"/>
      <c r="V1884" s="59"/>
    </row>
    <row r="1885" spans="7:22" x14ac:dyDescent="0.4">
      <c r="G1885" s="59"/>
      <c r="H1885" s="96"/>
      <c r="I1885" s="60"/>
      <c r="J1885" s="70"/>
      <c r="K1885" s="76"/>
      <c r="L1885" s="59"/>
      <c r="M1885" s="97"/>
      <c r="N1885" s="77"/>
      <c r="O1885" s="77"/>
      <c r="P1885" s="77"/>
      <c r="Q1885" s="61"/>
      <c r="R1885" s="61"/>
      <c r="S1885" s="62"/>
      <c r="T1885" s="59"/>
      <c r="U1885" s="59"/>
      <c r="V1885" s="59"/>
    </row>
    <row r="1886" spans="7:22" x14ac:dyDescent="0.4">
      <c r="G1886" s="59"/>
      <c r="H1886" s="96"/>
      <c r="I1886" s="60"/>
      <c r="J1886" s="70"/>
      <c r="K1886" s="76"/>
      <c r="L1886" s="59"/>
      <c r="M1886" s="97"/>
      <c r="N1886" s="77"/>
      <c r="O1886" s="77"/>
      <c r="P1886" s="77"/>
      <c r="Q1886" s="61"/>
      <c r="R1886" s="61"/>
      <c r="S1886" s="62"/>
      <c r="T1886" s="59"/>
      <c r="U1886" s="59"/>
      <c r="V1886" s="59"/>
    </row>
    <row r="1887" spans="7:22" x14ac:dyDescent="0.4">
      <c r="G1887" s="59"/>
      <c r="H1887" s="96"/>
      <c r="I1887" s="60"/>
      <c r="J1887" s="70"/>
      <c r="K1887" s="76"/>
      <c r="L1887" s="59"/>
      <c r="M1887" s="97"/>
      <c r="N1887" s="77"/>
      <c r="O1887" s="77"/>
      <c r="P1887" s="77"/>
      <c r="Q1887" s="61"/>
      <c r="R1887" s="61"/>
      <c r="S1887" s="62"/>
      <c r="T1887" s="59"/>
      <c r="U1887" s="59"/>
      <c r="V1887" s="59"/>
    </row>
    <row r="1888" spans="7:22" x14ac:dyDescent="0.4">
      <c r="G1888" s="59"/>
      <c r="H1888" s="96"/>
      <c r="I1888" s="60"/>
      <c r="J1888" s="70"/>
      <c r="K1888" s="76"/>
      <c r="L1888" s="59"/>
      <c r="M1888" s="97"/>
      <c r="N1888" s="77"/>
      <c r="O1888" s="77"/>
      <c r="P1888" s="77"/>
      <c r="Q1888" s="61"/>
      <c r="R1888" s="61"/>
      <c r="S1888" s="62"/>
      <c r="T1888" s="59"/>
      <c r="U1888" s="59"/>
      <c r="V1888" s="59"/>
    </row>
    <row r="1889" spans="1:22" x14ac:dyDescent="0.4">
      <c r="G1889" s="59"/>
      <c r="H1889" s="96"/>
      <c r="I1889" s="60"/>
      <c r="J1889" s="70"/>
      <c r="K1889" s="76"/>
      <c r="L1889" s="59"/>
      <c r="M1889" s="97"/>
      <c r="N1889" s="77"/>
      <c r="O1889" s="77"/>
      <c r="P1889" s="77"/>
      <c r="Q1889" s="61"/>
      <c r="R1889" s="61"/>
      <c r="S1889" s="62"/>
      <c r="T1889" s="59"/>
      <c r="U1889" s="59"/>
      <c r="V1889" s="59"/>
    </row>
    <row r="1890" spans="1:22" x14ac:dyDescent="0.4">
      <c r="G1890" s="59"/>
      <c r="H1890" s="96"/>
      <c r="I1890" s="60"/>
      <c r="J1890" s="70"/>
      <c r="K1890" s="76"/>
      <c r="L1890" s="59"/>
      <c r="M1890" s="97"/>
      <c r="N1890" s="77"/>
      <c r="O1890" s="77"/>
      <c r="P1890" s="77"/>
      <c r="Q1890" s="61"/>
      <c r="R1890" s="61"/>
      <c r="S1890" s="62"/>
      <c r="T1890" s="59"/>
      <c r="U1890" s="59"/>
      <c r="V1890" s="59"/>
    </row>
    <row r="1891" spans="1:22" x14ac:dyDescent="0.4">
      <c r="G1891" s="59"/>
      <c r="H1891" s="96"/>
      <c r="I1891" s="60"/>
      <c r="J1891" s="70"/>
      <c r="K1891" s="76"/>
      <c r="L1891" s="59"/>
      <c r="M1891" s="97"/>
      <c r="N1891" s="77"/>
      <c r="O1891" s="77"/>
      <c r="P1891" s="77"/>
      <c r="Q1891" s="61"/>
      <c r="R1891" s="61"/>
      <c r="S1891" s="62"/>
      <c r="T1891" s="59"/>
      <c r="U1891" s="59"/>
      <c r="V1891" s="59"/>
    </row>
    <row r="1892" spans="1:22" x14ac:dyDescent="0.4">
      <c r="G1892" s="59"/>
      <c r="H1892" s="96"/>
      <c r="I1892" s="60"/>
      <c r="J1892" s="70"/>
      <c r="K1892" s="76"/>
      <c r="L1892" s="59"/>
      <c r="M1892" s="97"/>
      <c r="N1892" s="77"/>
      <c r="O1892" s="77"/>
      <c r="P1892" s="77"/>
      <c r="Q1892" s="61"/>
      <c r="R1892" s="61"/>
      <c r="S1892" s="62"/>
      <c r="T1892" s="59"/>
      <c r="U1892" s="59"/>
      <c r="V1892" s="59"/>
    </row>
    <row r="1893" spans="1:22" ht="17.5" customHeight="1" thickBot="1" x14ac:dyDescent="0.45">
      <c r="A1893" s="4"/>
      <c r="G1893" s="59"/>
      <c r="H1893" s="96"/>
      <c r="I1893" s="60"/>
      <c r="J1893" s="70"/>
      <c r="K1893" s="76"/>
      <c r="L1893" s="76"/>
      <c r="M1893" s="97"/>
      <c r="N1893" s="89"/>
      <c r="O1893" s="77"/>
      <c r="P1893" s="77"/>
      <c r="Q1893" s="61"/>
      <c r="R1893" s="63"/>
      <c r="S1893" s="62"/>
      <c r="T1893" s="59"/>
      <c r="U1893" s="59"/>
      <c r="V1893" s="59"/>
    </row>
    <row r="1894" spans="1:22" ht="17.5" customHeight="1" thickTop="1" x14ac:dyDescent="0.4">
      <c r="G1894" s="59"/>
      <c r="H1894" s="96"/>
      <c r="I1894" s="60"/>
      <c r="J1894" s="70"/>
      <c r="K1894" s="76"/>
      <c r="L1894" s="59"/>
      <c r="M1894" s="97"/>
      <c r="N1894" s="77"/>
      <c r="O1894" s="77"/>
      <c r="P1894" s="77"/>
      <c r="Q1894" s="61"/>
      <c r="R1894" s="61"/>
      <c r="S1894" s="62"/>
      <c r="T1894" s="59"/>
      <c r="U1894" s="59"/>
      <c r="V1894" s="59"/>
    </row>
    <row r="1895" spans="1:22" x14ac:dyDescent="0.4">
      <c r="G1895" s="59"/>
      <c r="H1895" s="96"/>
      <c r="I1895" s="60"/>
      <c r="J1895" s="70"/>
      <c r="K1895" s="76"/>
      <c r="L1895" s="59"/>
      <c r="M1895" s="97"/>
      <c r="N1895" s="77"/>
      <c r="O1895" s="77"/>
      <c r="P1895" s="77"/>
      <c r="Q1895" s="61"/>
      <c r="R1895" s="61"/>
      <c r="S1895" s="62"/>
      <c r="T1895" s="59"/>
      <c r="U1895" s="59"/>
      <c r="V1895" s="59"/>
    </row>
    <row r="1896" spans="1:22" x14ac:dyDescent="0.4">
      <c r="G1896" s="59"/>
      <c r="H1896" s="96"/>
      <c r="I1896" s="60"/>
      <c r="J1896" s="70"/>
      <c r="K1896" s="76"/>
      <c r="L1896" s="59"/>
      <c r="M1896" s="97"/>
      <c r="N1896" s="77"/>
      <c r="O1896" s="77"/>
      <c r="P1896" s="77"/>
      <c r="Q1896" s="61"/>
      <c r="R1896" s="61"/>
      <c r="S1896" s="62"/>
      <c r="T1896" s="59"/>
      <c r="U1896" s="59"/>
      <c r="V1896" s="59"/>
    </row>
    <row r="1897" spans="1:22" x14ac:dyDescent="0.4">
      <c r="G1897" s="59"/>
      <c r="H1897" s="96"/>
      <c r="I1897" s="60"/>
      <c r="J1897" s="70"/>
      <c r="K1897" s="76"/>
      <c r="L1897" s="59"/>
      <c r="M1897" s="97"/>
      <c r="N1897" s="77"/>
      <c r="O1897" s="77"/>
      <c r="P1897" s="77"/>
      <c r="Q1897" s="61"/>
      <c r="R1897" s="61"/>
      <c r="S1897" s="62"/>
      <c r="T1897" s="59"/>
      <c r="U1897" s="59"/>
      <c r="V1897" s="59"/>
    </row>
    <row r="1898" spans="1:22" x14ac:dyDescent="0.4">
      <c r="G1898" s="59"/>
      <c r="H1898" s="96"/>
      <c r="I1898" s="60"/>
      <c r="J1898" s="70"/>
      <c r="K1898" s="76"/>
      <c r="L1898" s="59"/>
      <c r="M1898" s="97"/>
      <c r="N1898" s="77"/>
      <c r="O1898" s="77"/>
      <c r="P1898" s="77"/>
      <c r="Q1898" s="61"/>
      <c r="R1898" s="61"/>
      <c r="S1898" s="62"/>
      <c r="T1898" s="59"/>
      <c r="U1898" s="59"/>
      <c r="V1898" s="59"/>
    </row>
    <row r="1899" spans="1:22" x14ac:dyDescent="0.4">
      <c r="G1899" s="59"/>
      <c r="H1899" s="96"/>
      <c r="I1899" s="60"/>
      <c r="J1899" s="70"/>
      <c r="K1899" s="76"/>
      <c r="L1899" s="59"/>
      <c r="M1899" s="97"/>
      <c r="N1899" s="77"/>
      <c r="O1899" s="77"/>
      <c r="P1899" s="77"/>
      <c r="Q1899" s="61"/>
      <c r="R1899" s="61"/>
      <c r="S1899" s="62"/>
      <c r="T1899" s="59"/>
      <c r="U1899" s="59"/>
      <c r="V1899" s="59"/>
    </row>
    <row r="1900" spans="1:22" x14ac:dyDescent="0.4">
      <c r="E1900" s="4"/>
      <c r="F1900" s="4"/>
      <c r="G1900" s="59"/>
      <c r="H1900" s="96"/>
      <c r="I1900" s="60"/>
      <c r="J1900" s="70"/>
      <c r="K1900" s="76"/>
      <c r="L1900" s="59"/>
      <c r="M1900" s="97"/>
      <c r="N1900" s="77"/>
      <c r="O1900" s="77"/>
      <c r="P1900" s="77"/>
      <c r="Q1900" s="61"/>
      <c r="R1900" s="61"/>
      <c r="S1900" s="62"/>
      <c r="T1900" s="59"/>
      <c r="U1900" s="59"/>
      <c r="V1900" s="59"/>
    </row>
    <row r="1901" spans="1:22" x14ac:dyDescent="0.4">
      <c r="B1901" s="27"/>
      <c r="C1901" s="4"/>
      <c r="D1901" s="4"/>
      <c r="G1901" s="59"/>
      <c r="H1901" s="96"/>
      <c r="I1901" s="60"/>
      <c r="J1901" s="70"/>
      <c r="K1901" s="76"/>
      <c r="L1901" s="59"/>
      <c r="M1901" s="97"/>
      <c r="N1901" s="77"/>
      <c r="O1901" s="77"/>
      <c r="P1901" s="77"/>
      <c r="Q1901" s="61"/>
      <c r="R1901" s="61"/>
      <c r="S1901" s="62"/>
      <c r="T1901" s="59"/>
      <c r="U1901" s="59"/>
      <c r="V1901" s="59"/>
    </row>
    <row r="1902" spans="1:22" x14ac:dyDescent="0.4">
      <c r="G1902" s="59"/>
      <c r="H1902" s="96"/>
      <c r="I1902" s="60"/>
      <c r="J1902" s="70"/>
      <c r="K1902" s="76"/>
      <c r="L1902" s="59"/>
      <c r="M1902" s="97"/>
      <c r="N1902" s="77"/>
      <c r="O1902" s="77"/>
      <c r="P1902" s="77"/>
      <c r="Q1902" s="61"/>
      <c r="R1902" s="61"/>
      <c r="S1902" s="62"/>
      <c r="T1902" s="59"/>
      <c r="U1902" s="59"/>
      <c r="V1902" s="59"/>
    </row>
    <row r="1903" spans="1:22" x14ac:dyDescent="0.4">
      <c r="G1903" s="59"/>
      <c r="H1903" s="96"/>
      <c r="I1903" s="60"/>
      <c r="J1903" s="70"/>
      <c r="K1903" s="76"/>
      <c r="L1903" s="59"/>
      <c r="M1903" s="97"/>
      <c r="N1903" s="77"/>
      <c r="O1903" s="77"/>
      <c r="P1903" s="77"/>
      <c r="Q1903" s="61"/>
      <c r="R1903" s="61"/>
      <c r="S1903" s="62"/>
      <c r="T1903" s="59"/>
      <c r="U1903" s="59"/>
      <c r="V1903" s="59"/>
    </row>
    <row r="1904" spans="1:22" x14ac:dyDescent="0.4">
      <c r="G1904" s="59"/>
      <c r="H1904" s="96"/>
      <c r="I1904" s="60"/>
      <c r="J1904" s="70"/>
      <c r="K1904" s="76"/>
      <c r="L1904" s="59"/>
      <c r="M1904" s="97"/>
      <c r="N1904" s="77"/>
      <c r="O1904" s="77"/>
      <c r="P1904" s="77"/>
      <c r="Q1904" s="61"/>
      <c r="R1904" s="61"/>
      <c r="S1904" s="62"/>
      <c r="T1904" s="59"/>
      <c r="U1904" s="59"/>
      <c r="V1904" s="59"/>
    </row>
    <row r="1905" spans="7:22" x14ac:dyDescent="0.4">
      <c r="G1905" s="59"/>
      <c r="H1905" s="96"/>
      <c r="I1905" s="60"/>
      <c r="J1905" s="70"/>
      <c r="K1905" s="76"/>
      <c r="L1905" s="59"/>
      <c r="M1905" s="97"/>
      <c r="N1905" s="77"/>
      <c r="O1905" s="77"/>
      <c r="P1905" s="77"/>
      <c r="Q1905" s="61"/>
      <c r="R1905" s="61"/>
      <c r="S1905" s="62"/>
      <c r="T1905" s="59"/>
      <c r="U1905" s="59"/>
      <c r="V1905" s="59"/>
    </row>
    <row r="1906" spans="7:22" x14ac:dyDescent="0.4">
      <c r="G1906" s="59"/>
      <c r="H1906" s="96"/>
      <c r="I1906" s="60"/>
      <c r="J1906" s="70"/>
      <c r="K1906" s="76"/>
      <c r="L1906" s="59"/>
      <c r="M1906" s="97"/>
      <c r="N1906" s="77"/>
      <c r="O1906" s="77"/>
      <c r="P1906" s="77"/>
      <c r="Q1906" s="61"/>
      <c r="R1906" s="61"/>
      <c r="S1906" s="62"/>
      <c r="T1906" s="59"/>
      <c r="U1906" s="59"/>
      <c r="V1906" s="59"/>
    </row>
    <row r="1907" spans="7:22" x14ac:dyDescent="0.4">
      <c r="G1907" s="59"/>
      <c r="H1907" s="96"/>
      <c r="I1907" s="60"/>
      <c r="J1907" s="70"/>
      <c r="K1907" s="76"/>
      <c r="L1907" s="59"/>
      <c r="M1907" s="97"/>
      <c r="N1907" s="77"/>
      <c r="O1907" s="77"/>
      <c r="P1907" s="77"/>
      <c r="Q1907" s="61"/>
      <c r="R1907" s="61"/>
      <c r="S1907" s="62"/>
      <c r="T1907" s="59"/>
      <c r="U1907" s="59"/>
      <c r="V1907" s="59"/>
    </row>
    <row r="1908" spans="7:22" x14ac:dyDescent="0.4">
      <c r="G1908" s="59"/>
      <c r="H1908" s="96"/>
      <c r="I1908" s="60"/>
      <c r="J1908" s="70"/>
      <c r="K1908" s="76"/>
      <c r="L1908" s="59"/>
      <c r="M1908" s="97"/>
      <c r="N1908" s="77"/>
      <c r="O1908" s="77"/>
      <c r="P1908" s="77"/>
      <c r="Q1908" s="61"/>
      <c r="R1908" s="61"/>
      <c r="S1908" s="62"/>
      <c r="T1908" s="59"/>
      <c r="U1908" s="59"/>
      <c r="V1908" s="59"/>
    </row>
    <row r="1909" spans="7:22" ht="17.5" customHeight="1" thickBot="1" x14ac:dyDescent="0.45">
      <c r="G1909" s="59"/>
      <c r="H1909" s="96"/>
      <c r="I1909" s="60"/>
      <c r="J1909" s="70"/>
      <c r="K1909" s="76"/>
      <c r="L1909" s="59"/>
      <c r="M1909" s="97"/>
      <c r="N1909" s="77"/>
      <c r="O1909" s="77"/>
      <c r="P1909" s="77"/>
      <c r="Q1909" s="61"/>
      <c r="R1909" s="61"/>
      <c r="S1909" s="62"/>
      <c r="T1909" s="59"/>
      <c r="U1909" s="59"/>
      <c r="V1909" s="59"/>
    </row>
    <row r="1910" spans="7:22" x14ac:dyDescent="0.4">
      <c r="G1910" s="59"/>
      <c r="H1910" s="96"/>
      <c r="I1910" s="60"/>
      <c r="J1910" s="70"/>
      <c r="K1910" s="76"/>
      <c r="L1910" s="59"/>
      <c r="M1910" s="97"/>
      <c r="N1910" s="77"/>
      <c r="O1910" s="77"/>
      <c r="P1910" s="77"/>
      <c r="Q1910" s="61"/>
      <c r="R1910" s="61"/>
      <c r="S1910" s="62"/>
      <c r="T1910" s="59"/>
      <c r="U1910" s="59"/>
      <c r="V1910" s="59"/>
    </row>
    <row r="1911" spans="7:22" x14ac:dyDescent="0.4">
      <c r="G1911" s="59"/>
      <c r="H1911" s="96"/>
      <c r="I1911" s="60"/>
      <c r="J1911" s="70"/>
      <c r="K1911" s="76"/>
      <c r="L1911" s="59"/>
      <c r="M1911" s="97"/>
      <c r="N1911" s="77"/>
      <c r="O1911" s="77"/>
      <c r="P1911" s="77"/>
      <c r="Q1911" s="61"/>
      <c r="R1911" s="61"/>
      <c r="S1911" s="62"/>
      <c r="T1911" s="59"/>
      <c r="U1911" s="59"/>
      <c r="V1911" s="59"/>
    </row>
    <row r="1912" spans="7:22" x14ac:dyDescent="0.4">
      <c r="G1912" s="59"/>
      <c r="H1912" s="96"/>
      <c r="I1912" s="60"/>
      <c r="J1912" s="70"/>
      <c r="K1912" s="76"/>
      <c r="L1912" s="59"/>
      <c r="M1912" s="97"/>
      <c r="N1912" s="77"/>
      <c r="O1912" s="77"/>
      <c r="P1912" s="77"/>
      <c r="Q1912" s="61"/>
      <c r="R1912" s="61"/>
      <c r="S1912" s="62"/>
      <c r="T1912" s="59"/>
      <c r="U1912" s="59"/>
      <c r="V1912" s="59"/>
    </row>
    <row r="1913" spans="7:22" x14ac:dyDescent="0.4">
      <c r="G1913" s="59"/>
      <c r="H1913" s="96"/>
      <c r="I1913" s="60"/>
      <c r="J1913" s="70"/>
      <c r="K1913" s="76"/>
      <c r="L1913" s="59"/>
      <c r="M1913" s="97"/>
      <c r="N1913" s="77"/>
      <c r="O1913" s="77"/>
      <c r="P1913" s="77"/>
      <c r="Q1913" s="61"/>
      <c r="R1913" s="61"/>
      <c r="S1913" s="62"/>
      <c r="T1913" s="59"/>
      <c r="U1913" s="59"/>
      <c r="V1913" s="59"/>
    </row>
    <row r="1914" spans="7:22" x14ac:dyDescent="0.4">
      <c r="G1914" s="59"/>
      <c r="H1914" s="96"/>
      <c r="I1914" s="60"/>
      <c r="J1914" s="70"/>
      <c r="K1914" s="76"/>
      <c r="L1914" s="59"/>
      <c r="M1914" s="97"/>
      <c r="N1914" s="77"/>
      <c r="O1914" s="77"/>
      <c r="P1914" s="77"/>
      <c r="Q1914" s="61"/>
      <c r="R1914" s="61"/>
      <c r="S1914" s="62"/>
      <c r="T1914" s="59"/>
      <c r="U1914" s="59"/>
      <c r="V1914" s="59"/>
    </row>
    <row r="1915" spans="7:22" x14ac:dyDescent="0.4">
      <c r="G1915" s="59"/>
      <c r="H1915" s="96"/>
      <c r="I1915" s="60"/>
      <c r="J1915" s="70"/>
      <c r="K1915" s="76"/>
      <c r="L1915" s="59"/>
      <c r="M1915" s="97"/>
      <c r="N1915" s="77"/>
      <c r="O1915" s="77"/>
      <c r="P1915" s="77"/>
      <c r="Q1915" s="61"/>
      <c r="R1915" s="61"/>
      <c r="S1915" s="62"/>
      <c r="T1915" s="59"/>
      <c r="U1915" s="59"/>
      <c r="V1915" s="59"/>
    </row>
    <row r="1916" spans="7:22" x14ac:dyDescent="0.4">
      <c r="G1916" s="59"/>
      <c r="H1916" s="96"/>
      <c r="I1916" s="60"/>
      <c r="J1916" s="70"/>
      <c r="K1916" s="76"/>
      <c r="L1916" s="59"/>
      <c r="M1916" s="97"/>
      <c r="N1916" s="77"/>
      <c r="O1916" s="77"/>
      <c r="P1916" s="77"/>
      <c r="Q1916" s="61"/>
      <c r="R1916" s="61"/>
      <c r="S1916" s="62"/>
      <c r="T1916" s="59"/>
      <c r="U1916" s="59"/>
      <c r="V1916" s="59"/>
    </row>
    <row r="1917" spans="7:22" x14ac:dyDescent="0.4">
      <c r="G1917" s="59"/>
      <c r="H1917" s="96"/>
      <c r="I1917" s="60"/>
      <c r="J1917" s="70"/>
      <c r="K1917" s="76"/>
      <c r="L1917" s="59"/>
      <c r="M1917" s="97"/>
      <c r="N1917" s="77"/>
      <c r="O1917" s="77"/>
      <c r="P1917" s="77"/>
      <c r="Q1917" s="61"/>
      <c r="R1917" s="61"/>
      <c r="S1917" s="62"/>
      <c r="T1917" s="59"/>
      <c r="U1917" s="59"/>
      <c r="V1917" s="59"/>
    </row>
    <row r="1918" spans="7:22" x14ac:dyDescent="0.4">
      <c r="G1918" s="59"/>
      <c r="H1918" s="96"/>
      <c r="I1918" s="60"/>
      <c r="J1918" s="70"/>
      <c r="K1918" s="76"/>
      <c r="L1918" s="59"/>
      <c r="M1918" s="97"/>
      <c r="N1918" s="77"/>
      <c r="O1918" s="77"/>
      <c r="P1918" s="77"/>
      <c r="Q1918" s="61"/>
      <c r="R1918" s="61"/>
      <c r="S1918" s="62"/>
      <c r="T1918" s="59"/>
      <c r="U1918" s="59"/>
      <c r="V1918" s="59"/>
    </row>
    <row r="1919" spans="7:22" x14ac:dyDescent="0.4">
      <c r="G1919" s="59"/>
      <c r="H1919" s="96"/>
      <c r="I1919" s="60"/>
      <c r="J1919" s="70"/>
      <c r="K1919" s="76"/>
      <c r="L1919" s="59"/>
      <c r="M1919" s="97"/>
      <c r="N1919" s="77"/>
      <c r="O1919" s="77"/>
      <c r="P1919" s="77"/>
      <c r="Q1919" s="61"/>
      <c r="R1919" s="61"/>
      <c r="S1919" s="62"/>
      <c r="T1919" s="59"/>
      <c r="U1919" s="59"/>
      <c r="V1919" s="59"/>
    </row>
    <row r="1920" spans="7:22" x14ac:dyDescent="0.4">
      <c r="G1920" s="59"/>
      <c r="H1920" s="96"/>
      <c r="I1920" s="60"/>
      <c r="J1920" s="70"/>
      <c r="K1920" s="76"/>
      <c r="L1920" s="59"/>
      <c r="M1920" s="97"/>
      <c r="N1920" s="77"/>
      <c r="O1920" s="77"/>
      <c r="P1920" s="77"/>
      <c r="Q1920" s="61"/>
      <c r="R1920" s="61"/>
      <c r="S1920" s="62"/>
      <c r="T1920" s="59"/>
      <c r="U1920" s="59"/>
      <c r="V1920" s="59"/>
    </row>
    <row r="1921" spans="7:22" x14ac:dyDescent="0.4">
      <c r="G1921" s="59"/>
      <c r="H1921" s="96"/>
      <c r="I1921" s="60"/>
      <c r="J1921" s="70"/>
      <c r="K1921" s="76"/>
      <c r="L1921" s="59"/>
      <c r="M1921" s="97"/>
      <c r="N1921" s="77"/>
      <c r="O1921" s="77"/>
      <c r="P1921" s="77"/>
      <c r="Q1921" s="61"/>
      <c r="R1921" s="61"/>
      <c r="S1921" s="62"/>
      <c r="T1921" s="59"/>
      <c r="U1921" s="59"/>
      <c r="V1921" s="59"/>
    </row>
    <row r="1922" spans="7:22" x14ac:dyDescent="0.4">
      <c r="G1922" s="59"/>
      <c r="H1922" s="96"/>
      <c r="I1922" s="60"/>
      <c r="J1922" s="70"/>
      <c r="K1922" s="76"/>
      <c r="L1922" s="59"/>
      <c r="M1922" s="97"/>
      <c r="N1922" s="77"/>
      <c r="O1922" s="77"/>
      <c r="P1922" s="77"/>
      <c r="Q1922" s="61"/>
      <c r="R1922" s="61"/>
      <c r="S1922" s="62"/>
      <c r="T1922" s="59"/>
      <c r="U1922" s="59"/>
      <c r="V1922" s="59"/>
    </row>
    <row r="1923" spans="7:22" x14ac:dyDescent="0.4">
      <c r="G1923" s="59"/>
      <c r="H1923" s="96"/>
      <c r="I1923" s="60"/>
      <c r="J1923" s="70"/>
      <c r="K1923" s="76"/>
      <c r="L1923" s="59"/>
      <c r="M1923" s="97"/>
      <c r="N1923" s="77"/>
      <c r="O1923" s="77"/>
      <c r="P1923" s="77"/>
      <c r="Q1923" s="61"/>
      <c r="R1923" s="61"/>
      <c r="S1923" s="62"/>
      <c r="T1923" s="59"/>
      <c r="U1923" s="59"/>
      <c r="V1923" s="59"/>
    </row>
    <row r="1924" spans="7:22" x14ac:dyDescent="0.4">
      <c r="G1924" s="59"/>
      <c r="H1924" s="96"/>
      <c r="I1924" s="60"/>
      <c r="J1924" s="70"/>
      <c r="K1924" s="76"/>
      <c r="L1924" s="59"/>
      <c r="M1924" s="97"/>
      <c r="N1924" s="77"/>
      <c r="O1924" s="77"/>
      <c r="P1924" s="77"/>
      <c r="Q1924" s="61"/>
      <c r="R1924" s="61"/>
      <c r="S1924" s="62"/>
      <c r="T1924" s="59"/>
      <c r="U1924" s="59"/>
      <c r="V1924" s="59"/>
    </row>
    <row r="1925" spans="7:22" x14ac:dyDescent="0.4">
      <c r="G1925" s="59"/>
      <c r="H1925" s="96"/>
      <c r="I1925" s="60"/>
      <c r="J1925" s="70"/>
      <c r="K1925" s="76"/>
      <c r="L1925" s="59"/>
      <c r="M1925" s="97"/>
      <c r="N1925" s="77"/>
      <c r="O1925" s="77"/>
      <c r="P1925" s="77"/>
      <c r="Q1925" s="61"/>
      <c r="R1925" s="61"/>
      <c r="S1925" s="62"/>
      <c r="T1925" s="59"/>
      <c r="U1925" s="59"/>
      <c r="V1925" s="59"/>
    </row>
    <row r="1926" spans="7:22" x14ac:dyDescent="0.4">
      <c r="G1926" s="59"/>
      <c r="H1926" s="96"/>
      <c r="I1926" s="60"/>
      <c r="J1926" s="70"/>
      <c r="K1926" s="76"/>
      <c r="L1926" s="59"/>
      <c r="M1926" s="97"/>
      <c r="N1926" s="77"/>
      <c r="O1926" s="77"/>
      <c r="P1926" s="77"/>
      <c r="Q1926" s="61"/>
      <c r="R1926" s="61"/>
      <c r="S1926" s="62"/>
      <c r="T1926" s="59"/>
      <c r="U1926" s="59"/>
      <c r="V1926" s="59"/>
    </row>
    <row r="1927" spans="7:22" x14ac:dyDescent="0.4">
      <c r="G1927" s="59"/>
      <c r="H1927" s="96"/>
      <c r="I1927" s="60"/>
      <c r="J1927" s="70"/>
      <c r="K1927" s="76"/>
      <c r="L1927" s="59"/>
      <c r="M1927" s="97"/>
      <c r="N1927" s="77"/>
      <c r="O1927" s="77"/>
      <c r="P1927" s="77"/>
      <c r="Q1927" s="61"/>
      <c r="R1927" s="61"/>
      <c r="S1927" s="62"/>
      <c r="T1927" s="59"/>
      <c r="U1927" s="59"/>
      <c r="V1927" s="59"/>
    </row>
    <row r="1928" spans="7:22" x14ac:dyDescent="0.4">
      <c r="G1928" s="59"/>
      <c r="H1928" s="96"/>
      <c r="I1928" s="60"/>
      <c r="J1928" s="70"/>
      <c r="K1928" s="76"/>
      <c r="L1928" s="59"/>
      <c r="M1928" s="97"/>
      <c r="N1928" s="77"/>
      <c r="O1928" s="77"/>
      <c r="P1928" s="77"/>
      <c r="Q1928" s="61"/>
      <c r="R1928" s="61"/>
      <c r="S1928" s="62"/>
      <c r="T1928" s="59"/>
      <c r="U1928" s="59"/>
      <c r="V1928" s="59"/>
    </row>
    <row r="1929" spans="7:22" x14ac:dyDescent="0.4">
      <c r="G1929" s="59"/>
      <c r="H1929" s="96"/>
      <c r="I1929" s="60"/>
      <c r="J1929" s="70"/>
      <c r="K1929" s="76"/>
      <c r="L1929" s="59"/>
      <c r="M1929" s="97"/>
      <c r="N1929" s="77"/>
      <c r="O1929" s="77"/>
      <c r="P1929" s="77"/>
      <c r="Q1929" s="61"/>
      <c r="R1929" s="61"/>
      <c r="S1929" s="62"/>
      <c r="T1929" s="59"/>
      <c r="U1929" s="59"/>
      <c r="V1929" s="59"/>
    </row>
    <row r="1930" spans="7:22" x14ac:dyDescent="0.4">
      <c r="G1930" s="59"/>
      <c r="H1930" s="96"/>
      <c r="I1930" s="60"/>
      <c r="J1930" s="70"/>
      <c r="K1930" s="76"/>
      <c r="L1930" s="59"/>
      <c r="M1930" s="97"/>
      <c r="N1930" s="77"/>
      <c r="O1930" s="77"/>
      <c r="P1930" s="77"/>
      <c r="Q1930" s="61"/>
      <c r="R1930" s="61"/>
      <c r="S1930" s="62"/>
      <c r="T1930" s="59"/>
      <c r="U1930" s="59"/>
      <c r="V1930" s="59"/>
    </row>
    <row r="1931" spans="7:22" x14ac:dyDescent="0.4">
      <c r="G1931" s="59"/>
      <c r="H1931" s="96"/>
      <c r="I1931" s="60"/>
      <c r="J1931" s="70"/>
      <c r="K1931" s="76"/>
      <c r="L1931" s="59"/>
      <c r="M1931" s="97"/>
      <c r="N1931" s="77"/>
      <c r="O1931" s="77"/>
      <c r="P1931" s="77"/>
      <c r="Q1931" s="61"/>
      <c r="R1931" s="61"/>
      <c r="S1931" s="62"/>
      <c r="T1931" s="59"/>
      <c r="U1931" s="59"/>
      <c r="V1931" s="59"/>
    </row>
    <row r="1932" spans="7:22" x14ac:dyDescent="0.4">
      <c r="G1932" s="59"/>
      <c r="H1932" s="96"/>
      <c r="I1932" s="60"/>
      <c r="J1932" s="70"/>
      <c r="K1932" s="76"/>
      <c r="L1932" s="59"/>
      <c r="M1932" s="97"/>
      <c r="N1932" s="77"/>
      <c r="O1932" s="77"/>
      <c r="P1932" s="77"/>
      <c r="Q1932" s="61"/>
      <c r="R1932" s="61"/>
      <c r="S1932" s="62"/>
      <c r="T1932" s="59"/>
      <c r="U1932" s="59"/>
      <c r="V1932" s="59"/>
    </row>
    <row r="1933" spans="7:22" x14ac:dyDescent="0.4">
      <c r="G1933" s="59"/>
      <c r="H1933" s="96"/>
      <c r="I1933" s="60"/>
      <c r="J1933" s="70"/>
      <c r="K1933" s="76"/>
      <c r="L1933" s="59"/>
      <c r="M1933" s="97"/>
      <c r="N1933" s="77"/>
      <c r="O1933" s="77"/>
      <c r="P1933" s="77"/>
      <c r="Q1933" s="61"/>
      <c r="R1933" s="61"/>
      <c r="S1933" s="62"/>
      <c r="T1933" s="59"/>
      <c r="U1933" s="59"/>
      <c r="V1933" s="59"/>
    </row>
    <row r="1934" spans="7:22" x14ac:dyDescent="0.4">
      <c r="G1934" s="59"/>
      <c r="H1934" s="96"/>
      <c r="I1934" s="60"/>
      <c r="J1934" s="70"/>
      <c r="K1934" s="76"/>
      <c r="L1934" s="59"/>
      <c r="M1934" s="97"/>
      <c r="N1934" s="77"/>
      <c r="O1934" s="77"/>
      <c r="P1934" s="77"/>
      <c r="Q1934" s="61"/>
      <c r="R1934" s="61"/>
      <c r="S1934" s="62"/>
      <c r="T1934" s="59"/>
      <c r="U1934" s="59"/>
      <c r="V1934" s="59"/>
    </row>
    <row r="1935" spans="7:22" x14ac:dyDescent="0.4">
      <c r="G1935" s="59"/>
      <c r="H1935" s="96"/>
      <c r="I1935" s="60"/>
      <c r="J1935" s="70"/>
      <c r="K1935" s="76"/>
      <c r="L1935" s="59"/>
      <c r="M1935" s="97"/>
      <c r="N1935" s="77"/>
      <c r="O1935" s="77"/>
      <c r="P1935" s="77"/>
      <c r="Q1935" s="61"/>
      <c r="R1935" s="61"/>
      <c r="S1935" s="62"/>
      <c r="T1935" s="59"/>
      <c r="U1935" s="59"/>
      <c r="V1935" s="59"/>
    </row>
    <row r="1936" spans="7:22" x14ac:dyDescent="0.4">
      <c r="G1936" s="59"/>
      <c r="H1936" s="96"/>
      <c r="I1936" s="60"/>
      <c r="J1936" s="70"/>
      <c r="K1936" s="76"/>
      <c r="L1936" s="59"/>
      <c r="M1936" s="97"/>
      <c r="N1936" s="77"/>
      <c r="O1936" s="77"/>
      <c r="P1936" s="77"/>
      <c r="Q1936" s="61"/>
      <c r="R1936" s="61"/>
      <c r="S1936" s="62"/>
      <c r="T1936" s="59"/>
      <c r="U1936" s="59"/>
      <c r="V1936" s="59"/>
    </row>
    <row r="1937" spans="1:22" x14ac:dyDescent="0.4">
      <c r="G1937" s="59"/>
      <c r="H1937" s="96"/>
      <c r="I1937" s="60"/>
      <c r="J1937" s="70"/>
      <c r="K1937" s="76"/>
      <c r="L1937" s="59"/>
      <c r="M1937" s="97"/>
      <c r="N1937" s="77"/>
      <c r="O1937" s="77"/>
      <c r="P1937" s="77"/>
      <c r="Q1937" s="61"/>
      <c r="R1937" s="61"/>
      <c r="S1937" s="62"/>
      <c r="T1937" s="59"/>
      <c r="U1937" s="59"/>
      <c r="V1937" s="59"/>
    </row>
    <row r="1938" spans="1:22" x14ac:dyDescent="0.4">
      <c r="G1938" s="59"/>
      <c r="H1938" s="96"/>
      <c r="I1938" s="60"/>
      <c r="J1938" s="70"/>
      <c r="K1938" s="76"/>
      <c r="L1938" s="59"/>
      <c r="M1938" s="97"/>
      <c r="N1938" s="77"/>
      <c r="O1938" s="77"/>
      <c r="P1938" s="77"/>
      <c r="Q1938" s="61"/>
      <c r="R1938" s="61"/>
      <c r="S1938" s="62"/>
      <c r="T1938" s="59"/>
      <c r="U1938" s="59"/>
      <c r="V1938" s="59"/>
    </row>
    <row r="1939" spans="1:22" x14ac:dyDescent="0.4">
      <c r="G1939" s="59"/>
      <c r="H1939" s="96"/>
      <c r="I1939" s="60"/>
      <c r="J1939" s="70"/>
      <c r="K1939" s="76"/>
      <c r="L1939" s="59"/>
      <c r="M1939" s="97"/>
      <c r="N1939" s="77"/>
      <c r="O1939" s="77"/>
      <c r="P1939" s="77"/>
      <c r="Q1939" s="61"/>
      <c r="R1939" s="61"/>
      <c r="S1939" s="62"/>
      <c r="T1939" s="59"/>
      <c r="U1939" s="59"/>
      <c r="V1939" s="59"/>
    </row>
    <row r="1940" spans="1:22" x14ac:dyDescent="0.4">
      <c r="G1940" s="59"/>
      <c r="H1940" s="96"/>
      <c r="I1940" s="60"/>
      <c r="J1940" s="70"/>
      <c r="K1940" s="76"/>
      <c r="L1940" s="59"/>
      <c r="M1940" s="97"/>
      <c r="N1940" s="77"/>
      <c r="O1940" s="77"/>
      <c r="P1940" s="77"/>
      <c r="Q1940" s="61"/>
      <c r="R1940" s="61"/>
      <c r="S1940" s="62"/>
      <c r="T1940" s="59"/>
      <c r="U1940" s="59"/>
      <c r="V1940" s="59"/>
    </row>
    <row r="1941" spans="1:22" x14ac:dyDescent="0.4">
      <c r="G1941" s="59"/>
      <c r="H1941" s="96"/>
      <c r="I1941" s="60"/>
      <c r="J1941" s="70"/>
      <c r="K1941" s="76"/>
      <c r="L1941" s="59"/>
      <c r="M1941" s="97"/>
      <c r="N1941" s="77"/>
      <c r="O1941" s="77"/>
      <c r="P1941" s="77"/>
      <c r="Q1941" s="61"/>
      <c r="R1941" s="61"/>
      <c r="S1941" s="62"/>
      <c r="T1941" s="59"/>
      <c r="U1941" s="59"/>
      <c r="V1941" s="59"/>
    </row>
    <row r="1942" spans="1:22" x14ac:dyDescent="0.4">
      <c r="G1942" s="59"/>
      <c r="H1942" s="96"/>
      <c r="I1942" s="60"/>
      <c r="J1942" s="70"/>
      <c r="K1942" s="76"/>
      <c r="L1942" s="59"/>
      <c r="M1942" s="97"/>
      <c r="N1942" s="77"/>
      <c r="O1942" s="77"/>
      <c r="P1942" s="77"/>
      <c r="Q1942" s="61"/>
      <c r="R1942" s="61"/>
      <c r="S1942" s="62"/>
      <c r="T1942" s="59"/>
      <c r="U1942" s="59"/>
      <c r="V1942" s="59"/>
    </row>
    <row r="1943" spans="1:22" x14ac:dyDescent="0.4">
      <c r="G1943" s="59"/>
      <c r="H1943" s="96"/>
      <c r="I1943" s="60"/>
      <c r="J1943" s="70"/>
      <c r="K1943" s="76"/>
      <c r="L1943" s="59"/>
      <c r="M1943" s="97"/>
      <c r="N1943" s="77"/>
      <c r="O1943" s="77"/>
      <c r="P1943" s="77"/>
      <c r="Q1943" s="61"/>
      <c r="R1943" s="61"/>
      <c r="S1943" s="62"/>
      <c r="T1943" s="59"/>
      <c r="U1943" s="59"/>
      <c r="V1943" s="59"/>
    </row>
    <row r="1944" spans="1:22" x14ac:dyDescent="0.4">
      <c r="G1944" s="59"/>
      <c r="H1944" s="96"/>
      <c r="I1944" s="60"/>
      <c r="J1944" s="70"/>
      <c r="K1944" s="76"/>
      <c r="L1944" s="59"/>
      <c r="M1944" s="97"/>
      <c r="N1944" s="77"/>
      <c r="O1944" s="77"/>
      <c r="P1944" s="77"/>
      <c r="Q1944" s="61"/>
      <c r="R1944" s="61"/>
      <c r="S1944" s="62"/>
      <c r="T1944" s="59"/>
      <c r="U1944" s="59"/>
      <c r="V1944" s="59"/>
    </row>
    <row r="1945" spans="1:22" ht="17.5" customHeight="1" thickBot="1" x14ac:dyDescent="0.45">
      <c r="A1945" s="4"/>
      <c r="G1945" s="59"/>
      <c r="H1945" s="96"/>
      <c r="I1945" s="60"/>
      <c r="J1945" s="70"/>
      <c r="K1945" s="76"/>
      <c r="L1945" s="76"/>
      <c r="M1945" s="97"/>
      <c r="N1945" s="89"/>
      <c r="O1945" s="77"/>
      <c r="P1945" s="77"/>
      <c r="Q1945" s="61"/>
      <c r="R1945" s="63"/>
      <c r="S1945" s="62"/>
      <c r="T1945" s="59"/>
      <c r="U1945" s="59"/>
      <c r="V1945" s="59"/>
    </row>
    <row r="1946" spans="1:22" ht="17.5" customHeight="1" thickTop="1" x14ac:dyDescent="0.4">
      <c r="G1946" s="59"/>
      <c r="H1946" s="96"/>
      <c r="I1946" s="60"/>
      <c r="J1946" s="70"/>
      <c r="K1946" s="76"/>
      <c r="L1946" s="59"/>
      <c r="M1946" s="97"/>
      <c r="N1946" s="77"/>
      <c r="O1946" s="77"/>
      <c r="P1946" s="77"/>
      <c r="Q1946" s="61"/>
      <c r="R1946" s="61"/>
      <c r="S1946" s="62"/>
      <c r="T1946" s="59"/>
      <c r="U1946" s="59"/>
      <c r="V1946" s="59"/>
    </row>
    <row r="1947" spans="1:22" x14ac:dyDescent="0.4">
      <c r="G1947" s="59"/>
      <c r="H1947" s="96"/>
      <c r="I1947" s="60"/>
      <c r="J1947" s="70"/>
      <c r="K1947" s="76"/>
      <c r="L1947" s="59"/>
      <c r="M1947" s="97"/>
      <c r="N1947" s="77"/>
      <c r="O1947" s="77"/>
      <c r="P1947" s="77"/>
      <c r="Q1947" s="61"/>
      <c r="R1947" s="61"/>
      <c r="S1947" s="62"/>
      <c r="T1947" s="59"/>
      <c r="U1947" s="59"/>
      <c r="V1947" s="59"/>
    </row>
    <row r="1948" spans="1:22" x14ac:dyDescent="0.4">
      <c r="G1948" s="59"/>
      <c r="H1948" s="96"/>
      <c r="I1948" s="60"/>
      <c r="J1948" s="70"/>
      <c r="K1948" s="76"/>
      <c r="L1948" s="59"/>
      <c r="M1948" s="97"/>
      <c r="N1948" s="77"/>
      <c r="O1948" s="77"/>
      <c r="P1948" s="77"/>
      <c r="Q1948" s="61"/>
      <c r="R1948" s="61"/>
      <c r="S1948" s="62"/>
      <c r="T1948" s="59"/>
      <c r="U1948" s="59"/>
      <c r="V1948" s="59"/>
    </row>
    <row r="1949" spans="1:22" x14ac:dyDescent="0.4">
      <c r="G1949" s="59"/>
      <c r="H1949" s="96"/>
      <c r="I1949" s="60"/>
      <c r="J1949" s="70"/>
      <c r="K1949" s="76"/>
      <c r="L1949" s="59"/>
      <c r="M1949" s="97"/>
      <c r="N1949" s="77"/>
      <c r="O1949" s="77"/>
      <c r="P1949" s="77"/>
      <c r="Q1949" s="61"/>
      <c r="R1949" s="61"/>
      <c r="S1949" s="62"/>
      <c r="T1949" s="59"/>
      <c r="U1949" s="59"/>
      <c r="V1949" s="59"/>
    </row>
    <row r="1950" spans="1:22" x14ac:dyDescent="0.4">
      <c r="G1950" s="59"/>
      <c r="H1950" s="96"/>
      <c r="I1950" s="60"/>
      <c r="J1950" s="70"/>
      <c r="K1950" s="76"/>
      <c r="L1950" s="59"/>
      <c r="M1950" s="97"/>
      <c r="N1950" s="77"/>
      <c r="O1950" s="77"/>
      <c r="P1950" s="77"/>
      <c r="Q1950" s="61"/>
      <c r="R1950" s="61"/>
      <c r="S1950" s="62"/>
      <c r="T1950" s="59"/>
      <c r="U1950" s="59"/>
      <c r="V1950" s="59"/>
    </row>
    <row r="1951" spans="1:22" x14ac:dyDescent="0.4">
      <c r="G1951" s="59"/>
      <c r="H1951" s="96"/>
      <c r="I1951" s="60"/>
      <c r="J1951" s="70"/>
      <c r="K1951" s="76"/>
      <c r="L1951" s="59"/>
      <c r="M1951" s="97"/>
      <c r="N1951" s="77"/>
      <c r="O1951" s="77"/>
      <c r="P1951" s="77"/>
      <c r="Q1951" s="61"/>
      <c r="R1951" s="61"/>
      <c r="S1951" s="62"/>
      <c r="T1951" s="59"/>
      <c r="U1951" s="59"/>
      <c r="V1951" s="59"/>
    </row>
    <row r="1952" spans="1:22" x14ac:dyDescent="0.4">
      <c r="E1952" s="4"/>
      <c r="F1952" s="4"/>
      <c r="G1952" s="59"/>
      <c r="H1952" s="96"/>
      <c r="I1952" s="60"/>
      <c r="J1952" s="70"/>
      <c r="K1952" s="76"/>
      <c r="L1952" s="59"/>
      <c r="M1952" s="97"/>
      <c r="N1952" s="77"/>
      <c r="O1952" s="77"/>
      <c r="P1952" s="77"/>
      <c r="Q1952" s="61"/>
      <c r="R1952" s="61"/>
      <c r="S1952" s="62"/>
      <c r="T1952" s="59"/>
      <c r="U1952" s="59"/>
      <c r="V1952" s="59"/>
    </row>
    <row r="1953" spans="2:22" x14ac:dyDescent="0.4">
      <c r="B1953" s="27"/>
      <c r="C1953" s="4"/>
      <c r="D1953" s="4"/>
      <c r="G1953" s="59"/>
      <c r="H1953" s="96"/>
      <c r="I1953" s="60"/>
      <c r="J1953" s="70"/>
      <c r="K1953" s="76"/>
      <c r="L1953" s="59"/>
      <c r="M1953" s="97"/>
      <c r="N1953" s="77"/>
      <c r="O1953" s="77"/>
      <c r="P1953" s="77"/>
      <c r="Q1953" s="61"/>
      <c r="R1953" s="61"/>
      <c r="S1953" s="62"/>
      <c r="T1953" s="59"/>
      <c r="U1953" s="59"/>
      <c r="V1953" s="59"/>
    </row>
    <row r="1954" spans="2:22" x14ac:dyDescent="0.4">
      <c r="G1954" s="59"/>
      <c r="H1954" s="96"/>
      <c r="I1954" s="60"/>
      <c r="J1954" s="70"/>
      <c r="K1954" s="76"/>
      <c r="L1954" s="59"/>
      <c r="M1954" s="97"/>
      <c r="N1954" s="77"/>
      <c r="O1954" s="77"/>
      <c r="P1954" s="77"/>
      <c r="Q1954" s="61"/>
      <c r="R1954" s="61"/>
      <c r="S1954" s="62"/>
      <c r="T1954" s="59"/>
      <c r="U1954" s="59"/>
      <c r="V1954" s="59"/>
    </row>
    <row r="1955" spans="2:22" x14ac:dyDescent="0.4">
      <c r="G1955" s="59"/>
      <c r="H1955" s="96"/>
      <c r="I1955" s="60"/>
      <c r="J1955" s="70"/>
      <c r="K1955" s="76"/>
      <c r="L1955" s="59"/>
      <c r="M1955" s="97"/>
      <c r="N1955" s="77"/>
      <c r="O1955" s="77"/>
      <c r="P1955" s="77"/>
      <c r="Q1955" s="61"/>
      <c r="R1955" s="61"/>
      <c r="S1955" s="62"/>
      <c r="T1955" s="59"/>
      <c r="U1955" s="59"/>
      <c r="V1955" s="59"/>
    </row>
    <row r="1956" spans="2:22" x14ac:dyDescent="0.4">
      <c r="G1956" s="59"/>
      <c r="H1956" s="96"/>
      <c r="I1956" s="60"/>
      <c r="J1956" s="70"/>
      <c r="K1956" s="76"/>
      <c r="L1956" s="59"/>
      <c r="M1956" s="97"/>
      <c r="N1956" s="77"/>
      <c r="O1956" s="77"/>
      <c r="P1956" s="77"/>
      <c r="Q1956" s="61"/>
      <c r="R1956" s="61"/>
      <c r="S1956" s="62"/>
      <c r="T1956" s="59"/>
      <c r="U1956" s="59"/>
      <c r="V1956" s="59"/>
    </row>
    <row r="1957" spans="2:22" x14ac:dyDescent="0.4">
      <c r="G1957" s="59"/>
      <c r="H1957" s="96"/>
      <c r="I1957" s="60"/>
      <c r="J1957" s="70"/>
      <c r="K1957" s="76"/>
      <c r="L1957" s="59"/>
      <c r="M1957" s="97"/>
      <c r="N1957" s="77"/>
      <c r="O1957" s="77"/>
      <c r="P1957" s="77"/>
      <c r="Q1957" s="61"/>
      <c r="R1957" s="61"/>
      <c r="S1957" s="62"/>
      <c r="T1957" s="59"/>
      <c r="U1957" s="59"/>
      <c r="V1957" s="59"/>
    </row>
    <row r="1958" spans="2:22" x14ac:dyDescent="0.4">
      <c r="G1958" s="59"/>
      <c r="H1958" s="96"/>
      <c r="I1958" s="60"/>
      <c r="J1958" s="70"/>
      <c r="K1958" s="76"/>
      <c r="L1958" s="59"/>
      <c r="M1958" s="97"/>
      <c r="N1958" s="77"/>
      <c r="O1958" s="77"/>
      <c r="P1958" s="77"/>
      <c r="Q1958" s="61"/>
      <c r="R1958" s="61"/>
      <c r="S1958" s="62"/>
      <c r="T1958" s="59"/>
      <c r="U1958" s="59"/>
      <c r="V1958" s="59"/>
    </row>
    <row r="1959" spans="2:22" x14ac:dyDescent="0.4">
      <c r="G1959" s="59"/>
      <c r="H1959" s="96"/>
      <c r="I1959" s="60"/>
      <c r="J1959" s="70"/>
      <c r="K1959" s="76"/>
      <c r="L1959" s="59"/>
      <c r="M1959" s="97"/>
      <c r="N1959" s="77"/>
      <c r="O1959" s="77"/>
      <c r="P1959" s="77"/>
      <c r="Q1959" s="61"/>
      <c r="R1959" s="61"/>
      <c r="S1959" s="62"/>
      <c r="T1959" s="59"/>
      <c r="U1959" s="59"/>
      <c r="V1959" s="59"/>
    </row>
    <row r="1960" spans="2:22" x14ac:dyDescent="0.4">
      <c r="G1960" s="59"/>
      <c r="H1960" s="96"/>
      <c r="I1960" s="60"/>
      <c r="J1960" s="70"/>
      <c r="K1960" s="76"/>
      <c r="L1960" s="59"/>
      <c r="M1960" s="97"/>
      <c r="N1960" s="77"/>
      <c r="O1960" s="77"/>
      <c r="P1960" s="77"/>
      <c r="Q1960" s="61"/>
      <c r="R1960" s="61"/>
      <c r="S1960" s="62"/>
      <c r="T1960" s="59"/>
      <c r="U1960" s="59"/>
      <c r="V1960" s="59"/>
    </row>
    <row r="1961" spans="2:22" x14ac:dyDescent="0.4">
      <c r="G1961" s="59"/>
      <c r="H1961" s="96"/>
      <c r="I1961" s="60"/>
      <c r="J1961" s="70"/>
      <c r="K1961" s="76"/>
      <c r="L1961" s="59"/>
      <c r="M1961" s="97"/>
      <c r="N1961" s="77"/>
      <c r="O1961" s="77"/>
      <c r="P1961" s="77"/>
      <c r="Q1961" s="61"/>
      <c r="R1961" s="61"/>
      <c r="S1961" s="62"/>
      <c r="T1961" s="59"/>
      <c r="U1961" s="59"/>
      <c r="V1961" s="59"/>
    </row>
    <row r="1962" spans="2:22" x14ac:dyDescent="0.4">
      <c r="G1962" s="59"/>
      <c r="H1962" s="96"/>
      <c r="I1962" s="60"/>
      <c r="J1962" s="70"/>
      <c r="K1962" s="76"/>
      <c r="L1962" s="59"/>
      <c r="M1962" s="97"/>
      <c r="N1962" s="77"/>
      <c r="O1962" s="77"/>
      <c r="P1962" s="77"/>
      <c r="Q1962" s="61"/>
      <c r="R1962" s="61"/>
      <c r="S1962" s="62"/>
      <c r="T1962" s="59"/>
      <c r="U1962" s="59"/>
      <c r="V1962" s="59"/>
    </row>
    <row r="1963" spans="2:22" x14ac:dyDescent="0.4">
      <c r="G1963" s="59"/>
      <c r="H1963" s="96"/>
      <c r="I1963" s="60"/>
      <c r="J1963" s="70"/>
      <c r="K1963" s="76"/>
      <c r="L1963" s="59"/>
      <c r="M1963" s="97"/>
      <c r="N1963" s="77"/>
      <c r="O1963" s="77"/>
      <c r="P1963" s="77"/>
      <c r="Q1963" s="61"/>
      <c r="R1963" s="61"/>
      <c r="S1963" s="62"/>
      <c r="T1963" s="59"/>
      <c r="U1963" s="59"/>
      <c r="V1963" s="59"/>
    </row>
    <row r="1964" spans="2:22" x14ac:dyDescent="0.4">
      <c r="G1964" s="59"/>
      <c r="H1964" s="96"/>
      <c r="I1964" s="60"/>
      <c r="J1964" s="70"/>
      <c r="K1964" s="76"/>
      <c r="L1964" s="59"/>
      <c r="M1964" s="97"/>
      <c r="N1964" s="77"/>
      <c r="O1964" s="77"/>
      <c r="P1964" s="77"/>
      <c r="Q1964" s="61"/>
      <c r="R1964" s="61"/>
      <c r="S1964" s="62"/>
      <c r="T1964" s="59"/>
      <c r="U1964" s="59"/>
      <c r="V1964" s="59"/>
    </row>
    <row r="1965" spans="2:22" ht="17.5" customHeight="1" thickBot="1" x14ac:dyDescent="0.45">
      <c r="G1965" s="59"/>
      <c r="H1965" s="96"/>
      <c r="I1965" s="60"/>
      <c r="J1965" s="70"/>
      <c r="K1965" s="76"/>
      <c r="L1965" s="59"/>
      <c r="M1965" s="97"/>
      <c r="N1965" s="77"/>
      <c r="O1965" s="77"/>
      <c r="P1965" s="77"/>
      <c r="Q1965" s="61"/>
      <c r="R1965" s="61"/>
      <c r="S1965" s="62"/>
      <c r="T1965" s="59"/>
      <c r="U1965" s="59"/>
      <c r="V1965" s="59"/>
    </row>
    <row r="1966" spans="2:22" x14ac:dyDescent="0.4">
      <c r="G1966" s="59"/>
      <c r="H1966" s="96"/>
      <c r="I1966" s="60"/>
      <c r="J1966" s="70"/>
      <c r="K1966" s="76"/>
      <c r="L1966" s="59"/>
      <c r="M1966" s="97"/>
      <c r="N1966" s="77"/>
      <c r="O1966" s="77"/>
      <c r="P1966" s="77"/>
      <c r="Q1966" s="61"/>
      <c r="R1966" s="61"/>
      <c r="S1966" s="62"/>
      <c r="T1966" s="59"/>
      <c r="U1966" s="59"/>
      <c r="V1966" s="59"/>
    </row>
    <row r="1967" spans="2:22" x14ac:dyDescent="0.4">
      <c r="G1967" s="59"/>
      <c r="H1967" s="96"/>
      <c r="I1967" s="60"/>
      <c r="J1967" s="70"/>
      <c r="K1967" s="76"/>
      <c r="L1967" s="59"/>
      <c r="M1967" s="97"/>
      <c r="N1967" s="77"/>
      <c r="O1967" s="77"/>
      <c r="P1967" s="77"/>
      <c r="Q1967" s="61"/>
      <c r="R1967" s="61"/>
      <c r="S1967" s="62"/>
      <c r="T1967" s="59"/>
      <c r="U1967" s="59"/>
      <c r="V1967" s="59"/>
    </row>
    <row r="1968" spans="2:22" x14ac:dyDescent="0.4">
      <c r="G1968" s="59"/>
      <c r="H1968" s="96"/>
      <c r="I1968" s="60"/>
      <c r="J1968" s="70"/>
      <c r="K1968" s="76"/>
      <c r="L1968" s="59"/>
      <c r="M1968" s="97"/>
      <c r="N1968" s="77"/>
      <c r="O1968" s="77"/>
      <c r="P1968" s="77"/>
      <c r="Q1968" s="61"/>
      <c r="R1968" s="61"/>
      <c r="S1968" s="62"/>
      <c r="T1968" s="59"/>
      <c r="U1968" s="59"/>
      <c r="V1968" s="59"/>
    </row>
    <row r="1969" spans="7:22" x14ac:dyDescent="0.4">
      <c r="G1969" s="59"/>
      <c r="H1969" s="96"/>
      <c r="I1969" s="60"/>
      <c r="J1969" s="70"/>
      <c r="K1969" s="76"/>
      <c r="L1969" s="59"/>
      <c r="M1969" s="97"/>
      <c r="N1969" s="77"/>
      <c r="O1969" s="77"/>
      <c r="P1969" s="77"/>
      <c r="Q1969" s="61"/>
      <c r="R1969" s="61"/>
      <c r="S1969" s="62"/>
      <c r="T1969" s="59"/>
      <c r="U1969" s="59"/>
      <c r="V1969" s="59"/>
    </row>
    <row r="1970" spans="7:22" x14ac:dyDescent="0.4">
      <c r="G1970" s="59"/>
      <c r="H1970" s="96"/>
      <c r="I1970" s="60"/>
      <c r="J1970" s="70"/>
      <c r="K1970" s="76"/>
      <c r="L1970" s="59"/>
      <c r="M1970" s="97"/>
      <c r="N1970" s="77"/>
      <c r="O1970" s="77"/>
      <c r="P1970" s="77"/>
      <c r="Q1970" s="61"/>
      <c r="R1970" s="61"/>
      <c r="S1970" s="62"/>
      <c r="T1970" s="59"/>
      <c r="U1970" s="59"/>
      <c r="V1970" s="59"/>
    </row>
    <row r="1971" spans="7:22" x14ac:dyDescent="0.4">
      <c r="G1971" s="59"/>
      <c r="H1971" s="96"/>
      <c r="I1971" s="60"/>
      <c r="J1971" s="70"/>
      <c r="K1971" s="76"/>
      <c r="L1971" s="59"/>
      <c r="M1971" s="97"/>
      <c r="N1971" s="77"/>
      <c r="O1971" s="77"/>
      <c r="P1971" s="77"/>
      <c r="Q1971" s="61"/>
      <c r="R1971" s="61"/>
      <c r="S1971" s="62"/>
      <c r="T1971" s="59"/>
      <c r="U1971" s="59"/>
      <c r="V1971" s="59"/>
    </row>
    <row r="1972" spans="7:22" x14ac:dyDescent="0.4">
      <c r="G1972" s="59"/>
      <c r="H1972" s="96"/>
      <c r="I1972" s="60"/>
      <c r="J1972" s="70"/>
      <c r="K1972" s="76"/>
      <c r="L1972" s="59"/>
      <c r="M1972" s="97"/>
      <c r="N1972" s="77"/>
      <c r="O1972" s="77"/>
      <c r="P1972" s="77"/>
      <c r="Q1972" s="61"/>
      <c r="R1972" s="61"/>
      <c r="S1972" s="62"/>
      <c r="T1972" s="59"/>
      <c r="U1972" s="59"/>
      <c r="V1972" s="59"/>
    </row>
    <row r="1973" spans="7:22" x14ac:dyDescent="0.4">
      <c r="G1973" s="59"/>
      <c r="H1973" s="96"/>
      <c r="I1973" s="60"/>
      <c r="J1973" s="70"/>
      <c r="K1973" s="76"/>
      <c r="L1973" s="59"/>
      <c r="M1973" s="97"/>
      <c r="N1973" s="77"/>
      <c r="O1973" s="77"/>
      <c r="P1973" s="77"/>
      <c r="Q1973" s="61"/>
      <c r="R1973" s="61"/>
      <c r="S1973" s="62"/>
      <c r="T1973" s="59"/>
      <c r="U1973" s="59"/>
      <c r="V1973" s="59"/>
    </row>
    <row r="1974" spans="7:22" x14ac:dyDescent="0.4">
      <c r="G1974" s="59"/>
      <c r="H1974" s="96"/>
      <c r="I1974" s="60"/>
      <c r="J1974" s="70"/>
      <c r="K1974" s="76"/>
      <c r="L1974" s="59"/>
      <c r="M1974" s="97"/>
      <c r="N1974" s="77"/>
      <c r="O1974" s="77"/>
      <c r="P1974" s="77"/>
      <c r="Q1974" s="61"/>
      <c r="R1974" s="61"/>
      <c r="S1974" s="62"/>
      <c r="T1974" s="59"/>
      <c r="U1974" s="59"/>
      <c r="V1974" s="59"/>
    </row>
    <row r="1975" spans="7:22" x14ac:dyDescent="0.4">
      <c r="G1975" s="59"/>
      <c r="H1975" s="96"/>
      <c r="I1975" s="60"/>
      <c r="J1975" s="70"/>
      <c r="K1975" s="76"/>
      <c r="L1975" s="59"/>
      <c r="M1975" s="97"/>
      <c r="N1975" s="77"/>
      <c r="O1975" s="77"/>
      <c r="P1975" s="77"/>
      <c r="Q1975" s="61"/>
      <c r="R1975" s="61"/>
      <c r="S1975" s="62"/>
      <c r="T1975" s="59"/>
      <c r="U1975" s="59"/>
      <c r="V1975" s="59"/>
    </row>
    <row r="1976" spans="7:22" x14ac:dyDescent="0.4">
      <c r="G1976" s="59"/>
      <c r="H1976" s="96"/>
      <c r="I1976" s="60"/>
      <c r="J1976" s="70"/>
      <c r="K1976" s="76"/>
      <c r="L1976" s="59"/>
      <c r="M1976" s="97"/>
      <c r="N1976" s="77"/>
      <c r="O1976" s="77"/>
      <c r="P1976" s="77"/>
      <c r="Q1976" s="61"/>
      <c r="R1976" s="61"/>
      <c r="S1976" s="62"/>
      <c r="T1976" s="59"/>
      <c r="U1976" s="59"/>
      <c r="V1976" s="59"/>
    </row>
    <row r="1977" spans="7:22" x14ac:dyDescent="0.4">
      <c r="G1977" s="59"/>
      <c r="H1977" s="96"/>
      <c r="I1977" s="60"/>
      <c r="J1977" s="70"/>
      <c r="K1977" s="76"/>
      <c r="L1977" s="59"/>
      <c r="M1977" s="97"/>
      <c r="N1977" s="77"/>
      <c r="O1977" s="77"/>
      <c r="P1977" s="77"/>
      <c r="Q1977" s="61"/>
      <c r="R1977" s="61"/>
      <c r="S1977" s="62"/>
      <c r="T1977" s="59"/>
      <c r="U1977" s="59"/>
      <c r="V1977" s="59"/>
    </row>
    <row r="1978" spans="7:22" x14ac:dyDescent="0.4">
      <c r="G1978" s="59"/>
      <c r="H1978" s="96"/>
      <c r="I1978" s="60"/>
      <c r="J1978" s="70"/>
      <c r="K1978" s="76"/>
      <c r="L1978" s="59"/>
      <c r="M1978" s="97"/>
      <c r="N1978" s="77"/>
      <c r="O1978" s="77"/>
      <c r="P1978" s="77"/>
      <c r="Q1978" s="61"/>
      <c r="R1978" s="61"/>
      <c r="S1978" s="62"/>
      <c r="T1978" s="59"/>
      <c r="U1978" s="59"/>
      <c r="V1978" s="59"/>
    </row>
    <row r="1979" spans="7:22" x14ac:dyDescent="0.4">
      <c r="G1979" s="59"/>
      <c r="H1979" s="96"/>
      <c r="I1979" s="60"/>
      <c r="J1979" s="70"/>
      <c r="K1979" s="76"/>
      <c r="L1979" s="59"/>
      <c r="M1979" s="97"/>
      <c r="N1979" s="77"/>
      <c r="O1979" s="77"/>
      <c r="P1979" s="77"/>
      <c r="Q1979" s="61"/>
      <c r="R1979" s="61"/>
      <c r="S1979" s="62"/>
      <c r="T1979" s="59"/>
      <c r="U1979" s="59"/>
      <c r="V1979" s="59"/>
    </row>
    <row r="1980" spans="7:22" x14ac:dyDescent="0.4">
      <c r="G1980" s="59"/>
      <c r="H1980" s="96"/>
      <c r="I1980" s="60"/>
      <c r="J1980" s="70"/>
      <c r="K1980" s="76"/>
      <c r="L1980" s="59"/>
      <c r="M1980" s="97"/>
      <c r="N1980" s="77"/>
      <c r="O1980" s="77"/>
      <c r="P1980" s="77"/>
      <c r="Q1980" s="61"/>
      <c r="R1980" s="61"/>
      <c r="S1980" s="62"/>
      <c r="T1980" s="59"/>
      <c r="U1980" s="59"/>
      <c r="V1980" s="59"/>
    </row>
    <row r="1981" spans="7:22" x14ac:dyDescent="0.4">
      <c r="G1981" s="59"/>
      <c r="H1981" s="96"/>
      <c r="I1981" s="60"/>
      <c r="J1981" s="70"/>
      <c r="K1981" s="76"/>
      <c r="L1981" s="59"/>
      <c r="M1981" s="97"/>
      <c r="N1981" s="77"/>
      <c r="O1981" s="77"/>
      <c r="P1981" s="77"/>
      <c r="Q1981" s="61"/>
      <c r="R1981" s="61"/>
      <c r="S1981" s="62"/>
      <c r="T1981" s="59"/>
      <c r="U1981" s="59"/>
      <c r="V1981" s="59"/>
    </row>
    <row r="1982" spans="7:22" x14ac:dyDescent="0.4">
      <c r="G1982" s="59"/>
      <c r="H1982" s="96"/>
      <c r="I1982" s="60"/>
      <c r="J1982" s="70"/>
      <c r="K1982" s="76"/>
      <c r="L1982" s="59"/>
      <c r="M1982" s="97"/>
      <c r="N1982" s="77"/>
      <c r="O1982" s="77"/>
      <c r="P1982" s="77"/>
      <c r="Q1982" s="61"/>
      <c r="R1982" s="61"/>
      <c r="S1982" s="62"/>
      <c r="T1982" s="59"/>
      <c r="U1982" s="59"/>
      <c r="V1982" s="59"/>
    </row>
    <row r="1983" spans="7:22" x14ac:dyDescent="0.4">
      <c r="G1983" s="59"/>
      <c r="H1983" s="96"/>
      <c r="I1983" s="60"/>
      <c r="J1983" s="70"/>
      <c r="K1983" s="76"/>
      <c r="L1983" s="59"/>
      <c r="M1983" s="97"/>
      <c r="N1983" s="77"/>
      <c r="O1983" s="77"/>
      <c r="P1983" s="77"/>
      <c r="Q1983" s="61"/>
      <c r="R1983" s="61"/>
      <c r="S1983" s="62"/>
      <c r="T1983" s="59"/>
      <c r="U1983" s="59"/>
      <c r="V1983" s="59"/>
    </row>
    <row r="1984" spans="7:22" x14ac:dyDescent="0.4">
      <c r="G1984" s="59"/>
      <c r="H1984" s="96"/>
      <c r="I1984" s="60"/>
      <c r="J1984" s="70"/>
      <c r="K1984" s="76"/>
      <c r="L1984" s="59"/>
      <c r="M1984" s="97"/>
      <c r="N1984" s="77"/>
      <c r="O1984" s="77"/>
      <c r="P1984" s="77"/>
      <c r="Q1984" s="61"/>
      <c r="R1984" s="61"/>
      <c r="S1984" s="62"/>
      <c r="T1984" s="59"/>
      <c r="U1984" s="59"/>
      <c r="V1984" s="59"/>
    </row>
    <row r="1985" spans="1:22" x14ac:dyDescent="0.4">
      <c r="G1985" s="59"/>
      <c r="H1985" s="96"/>
      <c r="I1985" s="60"/>
      <c r="J1985" s="70"/>
      <c r="K1985" s="76"/>
      <c r="L1985" s="59"/>
      <c r="M1985" s="97"/>
      <c r="N1985" s="77"/>
      <c r="O1985" s="77"/>
      <c r="P1985" s="77"/>
      <c r="Q1985" s="61"/>
      <c r="R1985" s="61"/>
      <c r="S1985" s="62"/>
      <c r="T1985" s="59"/>
      <c r="U1985" s="59"/>
      <c r="V1985" s="59"/>
    </row>
    <row r="1986" spans="1:22" x14ac:dyDescent="0.4">
      <c r="G1986" s="59"/>
      <c r="H1986" s="96"/>
      <c r="I1986" s="60"/>
      <c r="J1986" s="70"/>
      <c r="K1986" s="76"/>
      <c r="L1986" s="59"/>
      <c r="M1986" s="97"/>
      <c r="N1986" s="77"/>
      <c r="O1986" s="77"/>
      <c r="P1986" s="77"/>
      <c r="Q1986" s="61"/>
      <c r="R1986" s="61"/>
      <c r="S1986" s="62"/>
      <c r="T1986" s="59"/>
      <c r="U1986" s="59"/>
      <c r="V1986" s="59"/>
    </row>
    <row r="1987" spans="1:22" x14ac:dyDescent="0.4">
      <c r="G1987" s="59"/>
      <c r="H1987" s="96"/>
      <c r="I1987" s="60"/>
      <c r="J1987" s="70"/>
      <c r="K1987" s="76"/>
      <c r="L1987" s="59"/>
      <c r="M1987" s="97"/>
      <c r="N1987" s="77"/>
      <c r="O1987" s="77"/>
      <c r="P1987" s="77"/>
      <c r="Q1987" s="61"/>
      <c r="R1987" s="61"/>
      <c r="S1987" s="62"/>
      <c r="T1987" s="59"/>
      <c r="U1987" s="59"/>
      <c r="V1987" s="59"/>
    </row>
    <row r="1988" spans="1:22" x14ac:dyDescent="0.4">
      <c r="G1988" s="59"/>
      <c r="H1988" s="96"/>
      <c r="I1988" s="60"/>
      <c r="J1988" s="70"/>
      <c r="K1988" s="76"/>
      <c r="L1988" s="59"/>
      <c r="M1988" s="97"/>
      <c r="N1988" s="77"/>
      <c r="O1988" s="77"/>
      <c r="P1988" s="77"/>
      <c r="Q1988" s="61"/>
      <c r="R1988" s="61"/>
      <c r="S1988" s="62"/>
      <c r="T1988" s="59"/>
      <c r="U1988" s="59"/>
      <c r="V1988" s="59"/>
    </row>
    <row r="1989" spans="1:22" x14ac:dyDescent="0.4">
      <c r="G1989" s="59"/>
      <c r="H1989" s="96"/>
      <c r="I1989" s="60"/>
      <c r="J1989" s="70"/>
      <c r="K1989" s="76"/>
      <c r="L1989" s="59"/>
      <c r="M1989" s="97"/>
      <c r="N1989" s="77"/>
      <c r="O1989" s="77"/>
      <c r="P1989" s="77"/>
      <c r="Q1989" s="61"/>
      <c r="R1989" s="61"/>
      <c r="S1989" s="62"/>
      <c r="T1989" s="59"/>
      <c r="U1989" s="59"/>
      <c r="V1989" s="59"/>
    </row>
    <row r="1990" spans="1:22" x14ac:dyDescent="0.4">
      <c r="G1990" s="59"/>
      <c r="H1990" s="96"/>
      <c r="I1990" s="60"/>
      <c r="J1990" s="70"/>
      <c r="K1990" s="76"/>
      <c r="L1990" s="59"/>
      <c r="M1990" s="97"/>
      <c r="N1990" s="77"/>
      <c r="O1990" s="77"/>
      <c r="P1990" s="77"/>
      <c r="Q1990" s="61"/>
      <c r="R1990" s="61"/>
      <c r="S1990" s="62"/>
      <c r="T1990" s="59"/>
      <c r="U1990" s="59"/>
      <c r="V1990" s="59"/>
    </row>
    <row r="1991" spans="1:22" x14ac:dyDescent="0.4">
      <c r="G1991" s="59"/>
      <c r="H1991" s="96"/>
      <c r="I1991" s="60"/>
      <c r="J1991" s="70"/>
      <c r="K1991" s="76"/>
      <c r="L1991" s="59"/>
      <c r="M1991" s="97"/>
      <c r="N1991" s="77"/>
      <c r="O1991" s="77"/>
      <c r="P1991" s="77"/>
      <c r="Q1991" s="61"/>
      <c r="R1991" s="61"/>
      <c r="S1991" s="62"/>
      <c r="T1991" s="59"/>
      <c r="U1991" s="59"/>
      <c r="V1991" s="59"/>
    </row>
    <row r="1992" spans="1:22" x14ac:dyDescent="0.4">
      <c r="G1992" s="59"/>
      <c r="H1992" s="96"/>
      <c r="I1992" s="60"/>
      <c r="J1992" s="70"/>
      <c r="K1992" s="76"/>
      <c r="L1992" s="59"/>
      <c r="M1992" s="97"/>
      <c r="N1992" s="77"/>
      <c r="O1992" s="77"/>
      <c r="P1992" s="77"/>
      <c r="Q1992" s="61"/>
      <c r="R1992" s="61"/>
      <c r="S1992" s="62"/>
      <c r="T1992" s="59"/>
      <c r="U1992" s="59"/>
      <c r="V1992" s="59"/>
    </row>
    <row r="1993" spans="1:22" x14ac:dyDescent="0.4">
      <c r="G1993" s="59"/>
      <c r="H1993" s="96"/>
      <c r="I1993" s="60"/>
      <c r="J1993" s="70"/>
      <c r="K1993" s="76"/>
      <c r="L1993" s="59"/>
      <c r="M1993" s="97"/>
      <c r="N1993" s="77"/>
      <c r="O1993" s="77"/>
      <c r="P1993" s="77"/>
      <c r="Q1993" s="61"/>
      <c r="R1993" s="61"/>
      <c r="S1993" s="62"/>
      <c r="T1993" s="59"/>
      <c r="U1993" s="59"/>
      <c r="V1993" s="59"/>
    </row>
    <row r="1994" spans="1:22" x14ac:dyDescent="0.4">
      <c r="G1994" s="59"/>
      <c r="H1994" s="96"/>
      <c r="I1994" s="60"/>
      <c r="J1994" s="70"/>
      <c r="K1994" s="76"/>
      <c r="L1994" s="59"/>
      <c r="M1994" s="97"/>
      <c r="N1994" s="77"/>
      <c r="O1994" s="77"/>
      <c r="P1994" s="77"/>
      <c r="Q1994" s="61"/>
      <c r="R1994" s="61"/>
      <c r="S1994" s="62"/>
      <c r="T1994" s="59"/>
      <c r="U1994" s="59"/>
      <c r="V1994" s="59"/>
    </row>
    <row r="1995" spans="1:22" ht="17.5" customHeight="1" thickBot="1" x14ac:dyDescent="0.45">
      <c r="G1995" s="59"/>
      <c r="H1995" s="96"/>
      <c r="I1995" s="60"/>
      <c r="J1995" s="70"/>
      <c r="K1995" s="76"/>
      <c r="L1995" s="59"/>
      <c r="M1995" s="97"/>
      <c r="N1995" s="77"/>
      <c r="O1995" s="77"/>
      <c r="P1995" s="77"/>
      <c r="Q1995" s="61"/>
      <c r="R1995" s="61"/>
      <c r="S1995" s="62"/>
      <c r="T1995" s="59"/>
      <c r="U1995" s="59"/>
      <c r="V1995" s="59"/>
    </row>
    <row r="1996" spans="1:22" x14ac:dyDescent="0.4">
      <c r="G1996" s="59"/>
      <c r="H1996" s="96"/>
      <c r="I1996" s="60"/>
      <c r="J1996" s="70"/>
      <c r="K1996" s="76"/>
      <c r="L1996" s="59"/>
      <c r="M1996" s="97"/>
      <c r="N1996" s="77"/>
      <c r="O1996" s="77"/>
      <c r="P1996" s="77"/>
      <c r="Q1996" s="61"/>
      <c r="R1996" s="61"/>
      <c r="S1996" s="62"/>
      <c r="T1996" s="59"/>
      <c r="U1996" s="59"/>
      <c r="V1996" s="59"/>
    </row>
    <row r="1997" spans="1:22" ht="17.5" customHeight="1" thickBot="1" x14ac:dyDescent="0.45">
      <c r="A1997" s="4"/>
      <c r="G1997" s="59"/>
      <c r="H1997" s="96"/>
      <c r="I1997" s="60"/>
      <c r="J1997" s="70"/>
      <c r="K1997" s="76"/>
      <c r="L1997" s="76"/>
      <c r="M1997" s="97"/>
      <c r="N1997" s="89"/>
      <c r="O1997" s="77"/>
      <c r="P1997" s="77"/>
      <c r="Q1997" s="61"/>
      <c r="R1997" s="63"/>
      <c r="S1997" s="62"/>
      <c r="T1997" s="59"/>
      <c r="U1997" s="59"/>
      <c r="V1997" s="59"/>
    </row>
    <row r="1998" spans="1:22" ht="17.5" customHeight="1" thickTop="1" x14ac:dyDescent="0.4">
      <c r="G1998" s="59"/>
      <c r="H1998" s="96"/>
      <c r="I1998" s="60"/>
      <c r="J1998" s="70"/>
      <c r="K1998" s="76"/>
      <c r="L1998" s="59"/>
      <c r="M1998" s="97"/>
      <c r="N1998" s="77"/>
      <c r="O1998" s="77"/>
      <c r="P1998" s="77"/>
      <c r="Q1998" s="61"/>
      <c r="R1998" s="61"/>
      <c r="S1998" s="62"/>
      <c r="T1998" s="59"/>
      <c r="U1998" s="59"/>
      <c r="V1998" s="59"/>
    </row>
    <row r="1999" spans="1:22" x14ac:dyDescent="0.4">
      <c r="G1999" s="59"/>
      <c r="H1999" s="96"/>
      <c r="I1999" s="60"/>
      <c r="J1999" s="70"/>
      <c r="K1999" s="76"/>
      <c r="L1999" s="59"/>
      <c r="M1999" s="97"/>
      <c r="N1999" s="77"/>
      <c r="O1999" s="77"/>
      <c r="P1999" s="77"/>
      <c r="Q1999" s="61"/>
      <c r="R1999" s="61"/>
      <c r="S1999" s="62"/>
      <c r="T1999" s="59"/>
      <c r="U1999" s="59"/>
      <c r="V1999" s="59"/>
    </row>
    <row r="2000" spans="1:22" x14ac:dyDescent="0.4">
      <c r="G2000" s="59"/>
      <c r="H2000" s="96"/>
      <c r="I2000" s="60"/>
      <c r="J2000" s="70"/>
      <c r="K2000" s="76"/>
      <c r="L2000" s="59"/>
      <c r="M2000" s="97"/>
      <c r="N2000" s="77"/>
      <c r="O2000" s="77"/>
      <c r="P2000" s="77"/>
      <c r="Q2000" s="61"/>
      <c r="R2000" s="61"/>
      <c r="S2000" s="62"/>
      <c r="T2000" s="59"/>
      <c r="U2000" s="59"/>
      <c r="V2000" s="59"/>
    </row>
    <row r="2001" spans="2:22" x14ac:dyDescent="0.4">
      <c r="G2001" s="59"/>
      <c r="H2001" s="96"/>
      <c r="I2001" s="60"/>
      <c r="J2001" s="70"/>
      <c r="K2001" s="76"/>
      <c r="L2001" s="59"/>
      <c r="M2001" s="97"/>
      <c r="N2001" s="77"/>
      <c r="O2001" s="77"/>
      <c r="P2001" s="77"/>
      <c r="Q2001" s="61"/>
      <c r="R2001" s="61"/>
      <c r="S2001" s="62"/>
      <c r="T2001" s="59"/>
      <c r="U2001" s="59"/>
      <c r="V2001" s="59"/>
    </row>
    <row r="2002" spans="2:22" x14ac:dyDescent="0.4">
      <c r="G2002" s="59"/>
      <c r="H2002" s="96"/>
      <c r="I2002" s="60"/>
      <c r="J2002" s="70"/>
      <c r="K2002" s="76"/>
      <c r="L2002" s="59"/>
      <c r="M2002" s="97"/>
      <c r="N2002" s="77"/>
      <c r="O2002" s="77"/>
      <c r="P2002" s="77"/>
      <c r="Q2002" s="61"/>
      <c r="R2002" s="61"/>
      <c r="S2002" s="62"/>
      <c r="T2002" s="59"/>
      <c r="U2002" s="59"/>
      <c r="V2002" s="59"/>
    </row>
    <row r="2003" spans="2:22" x14ac:dyDescent="0.4">
      <c r="G2003" s="59"/>
      <c r="H2003" s="96"/>
      <c r="I2003" s="60"/>
      <c r="J2003" s="70"/>
      <c r="K2003" s="76"/>
      <c r="L2003" s="59"/>
      <c r="M2003" s="97"/>
      <c r="N2003" s="77"/>
      <c r="O2003" s="77"/>
      <c r="P2003" s="77"/>
      <c r="Q2003" s="61"/>
      <c r="R2003" s="61"/>
      <c r="S2003" s="62"/>
      <c r="T2003" s="59"/>
      <c r="U2003" s="59"/>
      <c r="V2003" s="59"/>
    </row>
    <row r="2004" spans="2:22" x14ac:dyDescent="0.4">
      <c r="E2004" s="4"/>
      <c r="F2004" s="4"/>
      <c r="G2004" s="59"/>
      <c r="H2004" s="96"/>
      <c r="I2004" s="60"/>
      <c r="J2004" s="70"/>
      <c r="K2004" s="76"/>
      <c r="L2004" s="59"/>
      <c r="M2004" s="97"/>
      <c r="N2004" s="77"/>
      <c r="O2004" s="77"/>
      <c r="P2004" s="77"/>
      <c r="Q2004" s="61"/>
      <c r="R2004" s="61"/>
      <c r="S2004" s="62"/>
      <c r="T2004" s="59"/>
      <c r="U2004" s="59"/>
      <c r="V2004" s="59"/>
    </row>
    <row r="2005" spans="2:22" x14ac:dyDescent="0.4">
      <c r="B2005" s="27"/>
      <c r="C2005" s="4"/>
      <c r="D2005" s="4"/>
      <c r="G2005" s="59"/>
      <c r="H2005" s="96"/>
      <c r="I2005" s="60"/>
      <c r="J2005" s="70"/>
      <c r="K2005" s="76"/>
      <c r="L2005" s="59"/>
      <c r="M2005" s="97"/>
      <c r="N2005" s="77"/>
      <c r="O2005" s="77"/>
      <c r="P2005" s="77"/>
      <c r="Q2005" s="61"/>
      <c r="R2005" s="61"/>
      <c r="S2005" s="62"/>
      <c r="T2005" s="59"/>
      <c r="U2005" s="59"/>
      <c r="V2005" s="59"/>
    </row>
    <row r="2006" spans="2:22" x14ac:dyDescent="0.4">
      <c r="G2006" s="59"/>
      <c r="H2006" s="96"/>
      <c r="I2006" s="60"/>
      <c r="J2006" s="70"/>
      <c r="K2006" s="76"/>
      <c r="L2006" s="59"/>
      <c r="M2006" s="97"/>
      <c r="N2006" s="77"/>
      <c r="O2006" s="77"/>
      <c r="P2006" s="77"/>
      <c r="Q2006" s="61"/>
      <c r="R2006" s="61"/>
      <c r="S2006" s="62"/>
      <c r="T2006" s="59"/>
      <c r="U2006" s="59"/>
      <c r="V2006" s="59"/>
    </row>
    <row r="2007" spans="2:22" x14ac:dyDescent="0.4">
      <c r="G2007" s="59"/>
      <c r="H2007" s="96"/>
      <c r="I2007" s="60"/>
      <c r="J2007" s="70"/>
      <c r="K2007" s="76"/>
      <c r="L2007" s="59"/>
      <c r="M2007" s="97"/>
      <c r="N2007" s="77"/>
      <c r="O2007" s="77"/>
      <c r="P2007" s="77"/>
      <c r="Q2007" s="61"/>
      <c r="R2007" s="61"/>
      <c r="S2007" s="62"/>
      <c r="T2007" s="59"/>
      <c r="U2007" s="59"/>
      <c r="V2007" s="59"/>
    </row>
    <row r="2008" spans="2:22" x14ac:dyDescent="0.4">
      <c r="G2008" s="59"/>
      <c r="H2008" s="96"/>
      <c r="I2008" s="60"/>
      <c r="J2008" s="70"/>
      <c r="K2008" s="76"/>
      <c r="L2008" s="59"/>
      <c r="M2008" s="97"/>
      <c r="N2008" s="77"/>
      <c r="O2008" s="77"/>
      <c r="P2008" s="77"/>
      <c r="Q2008" s="61"/>
      <c r="R2008" s="61"/>
      <c r="S2008" s="62"/>
      <c r="T2008" s="59"/>
      <c r="U2008" s="59"/>
      <c r="V2008" s="59"/>
    </row>
    <row r="2009" spans="2:22" x14ac:dyDescent="0.4">
      <c r="G2009" s="59"/>
      <c r="H2009" s="96"/>
      <c r="I2009" s="60"/>
      <c r="J2009" s="70"/>
      <c r="K2009" s="76"/>
      <c r="L2009" s="59"/>
      <c r="M2009" s="97"/>
      <c r="N2009" s="77"/>
      <c r="O2009" s="77"/>
      <c r="P2009" s="77"/>
      <c r="Q2009" s="61"/>
      <c r="R2009" s="61"/>
      <c r="S2009" s="62"/>
      <c r="T2009" s="59"/>
      <c r="U2009" s="59"/>
      <c r="V2009" s="59"/>
    </row>
    <row r="2010" spans="2:22" x14ac:dyDescent="0.4">
      <c r="G2010" s="59"/>
      <c r="H2010" s="96"/>
      <c r="I2010" s="60"/>
      <c r="J2010" s="70"/>
      <c r="K2010" s="76"/>
      <c r="L2010" s="59"/>
      <c r="M2010" s="97"/>
      <c r="N2010" s="77"/>
      <c r="O2010" s="77"/>
      <c r="P2010" s="77"/>
      <c r="Q2010" s="61"/>
      <c r="R2010" s="61"/>
      <c r="S2010" s="62"/>
      <c r="T2010" s="59"/>
      <c r="U2010" s="59"/>
      <c r="V2010" s="59"/>
    </row>
    <row r="2011" spans="2:22" x14ac:dyDescent="0.4">
      <c r="G2011" s="59"/>
      <c r="H2011" s="96"/>
      <c r="I2011" s="60"/>
      <c r="J2011" s="70"/>
      <c r="K2011" s="76"/>
      <c r="L2011" s="59"/>
      <c r="M2011" s="97"/>
      <c r="N2011" s="77"/>
      <c r="O2011" s="77"/>
      <c r="P2011" s="77"/>
      <c r="Q2011" s="61"/>
      <c r="R2011" s="61"/>
      <c r="S2011" s="62"/>
      <c r="T2011" s="59"/>
      <c r="U2011" s="59"/>
      <c r="V2011" s="59"/>
    </row>
    <row r="2012" spans="2:22" x14ac:dyDescent="0.4">
      <c r="G2012" s="59"/>
      <c r="H2012" s="96"/>
      <c r="I2012" s="60"/>
      <c r="J2012" s="70"/>
      <c r="K2012" s="76"/>
      <c r="L2012" s="59"/>
      <c r="M2012" s="97"/>
      <c r="N2012" s="77"/>
      <c r="O2012" s="77"/>
      <c r="P2012" s="77"/>
      <c r="Q2012" s="61"/>
      <c r="R2012" s="61"/>
      <c r="S2012" s="62"/>
      <c r="T2012" s="59"/>
      <c r="U2012" s="59"/>
      <c r="V2012" s="59"/>
    </row>
    <row r="2013" spans="2:22" x14ac:dyDescent="0.4">
      <c r="G2013" s="59"/>
      <c r="H2013" s="96"/>
      <c r="I2013" s="60"/>
      <c r="J2013" s="70"/>
      <c r="K2013" s="76"/>
      <c r="L2013" s="59"/>
      <c r="M2013" s="97"/>
      <c r="N2013" s="77"/>
      <c r="O2013" s="77"/>
      <c r="P2013" s="77"/>
      <c r="Q2013" s="61"/>
      <c r="R2013" s="61"/>
      <c r="S2013" s="62"/>
      <c r="T2013" s="59"/>
      <c r="U2013" s="59"/>
      <c r="V2013" s="59"/>
    </row>
    <row r="2014" spans="2:22" x14ac:dyDescent="0.4">
      <c r="G2014" s="59"/>
      <c r="H2014" s="96"/>
      <c r="I2014" s="60"/>
      <c r="J2014" s="70"/>
      <c r="K2014" s="76"/>
      <c r="L2014" s="59"/>
      <c r="M2014" s="97"/>
      <c r="N2014" s="77"/>
      <c r="O2014" s="77"/>
      <c r="P2014" s="77"/>
      <c r="Q2014" s="61"/>
      <c r="R2014" s="61"/>
      <c r="S2014" s="62"/>
      <c r="T2014" s="59"/>
      <c r="U2014" s="59"/>
      <c r="V2014" s="59"/>
    </row>
    <row r="2015" spans="2:22" x14ac:dyDescent="0.4">
      <c r="G2015" s="59"/>
      <c r="H2015" s="96"/>
      <c r="I2015" s="60"/>
      <c r="J2015" s="70"/>
      <c r="K2015" s="76"/>
      <c r="L2015" s="59"/>
      <c r="M2015" s="97"/>
      <c r="N2015" s="77"/>
      <c r="O2015" s="77"/>
      <c r="P2015" s="77"/>
      <c r="Q2015" s="61"/>
      <c r="R2015" s="61"/>
      <c r="S2015" s="62"/>
      <c r="T2015" s="59"/>
      <c r="U2015" s="59"/>
      <c r="V2015" s="59"/>
    </row>
    <row r="2016" spans="2:22" x14ac:dyDescent="0.4">
      <c r="G2016" s="59"/>
      <c r="H2016" s="96"/>
      <c r="I2016" s="60"/>
      <c r="J2016" s="70"/>
      <c r="K2016" s="76"/>
      <c r="L2016" s="59"/>
      <c r="M2016" s="97"/>
      <c r="N2016" s="77"/>
      <c r="O2016" s="77"/>
      <c r="P2016" s="77"/>
      <c r="Q2016" s="61"/>
      <c r="R2016" s="61"/>
      <c r="S2016" s="62"/>
      <c r="T2016" s="59"/>
      <c r="U2016" s="59"/>
      <c r="V2016" s="59"/>
    </row>
    <row r="2017" spans="7:22" x14ac:dyDescent="0.4">
      <c r="G2017" s="59"/>
      <c r="H2017" s="96"/>
      <c r="I2017" s="60"/>
      <c r="J2017" s="70"/>
      <c r="K2017" s="76"/>
      <c r="L2017" s="59"/>
      <c r="M2017" s="97"/>
      <c r="N2017" s="77"/>
      <c r="O2017" s="77"/>
      <c r="P2017" s="77"/>
      <c r="Q2017" s="61"/>
      <c r="R2017" s="61"/>
      <c r="S2017" s="62"/>
      <c r="T2017" s="59"/>
      <c r="U2017" s="59"/>
      <c r="V2017" s="59"/>
    </row>
    <row r="2018" spans="7:22" x14ac:dyDescent="0.4">
      <c r="G2018" s="59"/>
      <c r="H2018" s="96"/>
      <c r="I2018" s="60"/>
      <c r="J2018" s="70"/>
      <c r="K2018" s="76"/>
      <c r="L2018" s="59"/>
      <c r="M2018" s="97"/>
      <c r="N2018" s="77"/>
      <c r="O2018" s="77"/>
      <c r="P2018" s="77"/>
      <c r="Q2018" s="61"/>
      <c r="R2018" s="61"/>
      <c r="S2018" s="62"/>
      <c r="T2018" s="59"/>
      <c r="U2018" s="59"/>
      <c r="V2018" s="59"/>
    </row>
    <row r="2019" spans="7:22" x14ac:dyDescent="0.4">
      <c r="G2019" s="59"/>
      <c r="H2019" s="96"/>
      <c r="I2019" s="60"/>
      <c r="J2019" s="70"/>
      <c r="K2019" s="76"/>
      <c r="L2019" s="59"/>
      <c r="M2019" s="97"/>
      <c r="N2019" s="77"/>
      <c r="O2019" s="77"/>
      <c r="P2019" s="77"/>
      <c r="Q2019" s="61"/>
      <c r="R2019" s="61"/>
      <c r="S2019" s="62"/>
      <c r="T2019" s="59"/>
      <c r="U2019" s="59"/>
      <c r="V2019" s="59"/>
    </row>
    <row r="2020" spans="7:22" x14ac:dyDescent="0.4">
      <c r="G2020" s="59"/>
      <c r="H2020" s="96"/>
      <c r="I2020" s="60"/>
      <c r="J2020" s="70"/>
      <c r="K2020" s="76"/>
      <c r="L2020" s="59"/>
      <c r="M2020" s="97"/>
      <c r="N2020" s="77"/>
      <c r="O2020" s="77"/>
      <c r="P2020" s="77"/>
      <c r="Q2020" s="61"/>
      <c r="R2020" s="61"/>
      <c r="S2020" s="62"/>
      <c r="T2020" s="59"/>
      <c r="U2020" s="59"/>
      <c r="V2020" s="59"/>
    </row>
    <row r="2021" spans="7:22" x14ac:dyDescent="0.4">
      <c r="G2021" s="59"/>
      <c r="H2021" s="96"/>
      <c r="I2021" s="60"/>
      <c r="J2021" s="70"/>
      <c r="K2021" s="76"/>
      <c r="L2021" s="59"/>
      <c r="M2021" s="97"/>
      <c r="N2021" s="77"/>
      <c r="O2021" s="77"/>
      <c r="P2021" s="77"/>
      <c r="Q2021" s="61"/>
      <c r="R2021" s="61"/>
      <c r="S2021" s="62"/>
      <c r="T2021" s="59"/>
      <c r="U2021" s="59"/>
      <c r="V2021" s="59"/>
    </row>
    <row r="2022" spans="7:22" x14ac:dyDescent="0.4">
      <c r="G2022" s="59"/>
      <c r="H2022" s="96"/>
      <c r="I2022" s="60"/>
      <c r="J2022" s="70"/>
      <c r="K2022" s="76"/>
      <c r="L2022" s="59"/>
      <c r="M2022" s="97"/>
      <c r="N2022" s="77"/>
      <c r="O2022" s="77"/>
      <c r="P2022" s="77"/>
      <c r="Q2022" s="61"/>
      <c r="R2022" s="61"/>
      <c r="S2022" s="62"/>
      <c r="T2022" s="59"/>
      <c r="U2022" s="59"/>
      <c r="V2022" s="59"/>
    </row>
    <row r="2023" spans="7:22" x14ac:dyDescent="0.4">
      <c r="G2023" s="59"/>
      <c r="H2023" s="96"/>
      <c r="I2023" s="60"/>
      <c r="J2023" s="70"/>
      <c r="K2023" s="76"/>
      <c r="L2023" s="59"/>
      <c r="M2023" s="97"/>
      <c r="N2023" s="77"/>
      <c r="O2023" s="77"/>
      <c r="P2023" s="77"/>
      <c r="Q2023" s="61"/>
      <c r="R2023" s="61"/>
      <c r="S2023" s="62"/>
      <c r="T2023" s="59"/>
      <c r="U2023" s="59"/>
      <c r="V2023" s="59"/>
    </row>
    <row r="2024" spans="7:22" x14ac:dyDescent="0.4">
      <c r="G2024" s="59"/>
      <c r="H2024" s="96"/>
      <c r="I2024" s="60"/>
      <c r="J2024" s="70"/>
      <c r="K2024" s="76"/>
      <c r="L2024" s="59"/>
      <c r="M2024" s="97"/>
      <c r="N2024" s="77"/>
      <c r="O2024" s="77"/>
      <c r="P2024" s="77"/>
      <c r="Q2024" s="61"/>
      <c r="R2024" s="61"/>
      <c r="S2024" s="62"/>
      <c r="T2024" s="59"/>
      <c r="U2024" s="59"/>
      <c r="V2024" s="59"/>
    </row>
    <row r="2025" spans="7:22" x14ac:dyDescent="0.4">
      <c r="G2025" s="59"/>
      <c r="H2025" s="96"/>
      <c r="I2025" s="60"/>
      <c r="J2025" s="70"/>
      <c r="K2025" s="76"/>
      <c r="L2025" s="59"/>
      <c r="M2025" s="97"/>
      <c r="N2025" s="77"/>
      <c r="O2025" s="77"/>
      <c r="P2025" s="77"/>
      <c r="Q2025" s="61"/>
      <c r="R2025" s="61"/>
      <c r="S2025" s="62"/>
      <c r="T2025" s="59"/>
      <c r="U2025" s="59"/>
      <c r="V2025" s="59"/>
    </row>
    <row r="2026" spans="7:22" x14ac:dyDescent="0.4">
      <c r="G2026" s="59"/>
      <c r="H2026" s="96"/>
      <c r="I2026" s="60"/>
      <c r="J2026" s="70"/>
      <c r="K2026" s="76"/>
      <c r="L2026" s="59"/>
      <c r="M2026" s="97"/>
      <c r="N2026" s="77"/>
      <c r="O2026" s="77"/>
      <c r="P2026" s="77"/>
      <c r="Q2026" s="61"/>
      <c r="R2026" s="61"/>
      <c r="S2026" s="62"/>
      <c r="T2026" s="59"/>
      <c r="U2026" s="59"/>
      <c r="V2026" s="59"/>
    </row>
    <row r="2027" spans="7:22" x14ac:dyDescent="0.4">
      <c r="G2027" s="59"/>
      <c r="H2027" s="96"/>
      <c r="I2027" s="60"/>
      <c r="J2027" s="70"/>
      <c r="K2027" s="76"/>
      <c r="L2027" s="59"/>
      <c r="M2027" s="97"/>
      <c r="N2027" s="77"/>
      <c r="O2027" s="77"/>
      <c r="P2027" s="77"/>
      <c r="Q2027" s="61"/>
      <c r="R2027" s="61"/>
      <c r="S2027" s="62"/>
      <c r="T2027" s="59"/>
      <c r="U2027" s="59"/>
      <c r="V2027" s="59"/>
    </row>
    <row r="2028" spans="7:22" x14ac:dyDescent="0.4">
      <c r="G2028" s="59"/>
      <c r="H2028" s="96"/>
      <c r="I2028" s="60"/>
      <c r="J2028" s="70"/>
      <c r="K2028" s="76"/>
      <c r="L2028" s="59"/>
      <c r="M2028" s="97"/>
      <c r="N2028" s="77"/>
      <c r="O2028" s="77"/>
      <c r="P2028" s="77"/>
      <c r="Q2028" s="61"/>
      <c r="R2028" s="61"/>
      <c r="S2028" s="62"/>
      <c r="T2028" s="59"/>
      <c r="U2028" s="59"/>
      <c r="V2028" s="59"/>
    </row>
    <row r="2029" spans="7:22" x14ac:dyDescent="0.4">
      <c r="G2029" s="59"/>
      <c r="H2029" s="96"/>
      <c r="I2029" s="60"/>
      <c r="J2029" s="70"/>
      <c r="K2029" s="76"/>
      <c r="L2029" s="59"/>
      <c r="M2029" s="97"/>
      <c r="N2029" s="77"/>
      <c r="O2029" s="77"/>
      <c r="P2029" s="77"/>
      <c r="Q2029" s="61"/>
      <c r="R2029" s="61"/>
      <c r="S2029" s="62"/>
      <c r="T2029" s="59"/>
      <c r="U2029" s="59"/>
      <c r="V2029" s="59"/>
    </row>
    <row r="2030" spans="7:22" x14ac:dyDescent="0.4">
      <c r="G2030" s="59"/>
      <c r="H2030" s="96"/>
      <c r="I2030" s="60"/>
      <c r="J2030" s="70"/>
      <c r="K2030" s="76"/>
      <c r="L2030" s="59"/>
      <c r="M2030" s="97"/>
      <c r="N2030" s="77"/>
      <c r="O2030" s="77"/>
      <c r="P2030" s="77"/>
      <c r="Q2030" s="61"/>
      <c r="R2030" s="61"/>
      <c r="S2030" s="62"/>
      <c r="T2030" s="59"/>
      <c r="U2030" s="59"/>
      <c r="V2030" s="59"/>
    </row>
    <row r="2031" spans="7:22" x14ac:dyDescent="0.4">
      <c r="G2031" s="59"/>
      <c r="H2031" s="96"/>
      <c r="I2031" s="60"/>
      <c r="J2031" s="70"/>
      <c r="K2031" s="76"/>
      <c r="L2031" s="59"/>
      <c r="M2031" s="97"/>
      <c r="N2031" s="77"/>
      <c r="O2031" s="77"/>
      <c r="P2031" s="77"/>
      <c r="Q2031" s="61"/>
      <c r="R2031" s="61"/>
      <c r="S2031" s="62"/>
      <c r="T2031" s="59"/>
      <c r="U2031" s="59"/>
      <c r="V2031" s="59"/>
    </row>
    <row r="2032" spans="7:22" x14ac:dyDescent="0.4">
      <c r="G2032" s="59"/>
      <c r="H2032" s="96"/>
      <c r="I2032" s="60"/>
      <c r="J2032" s="70"/>
      <c r="K2032" s="76"/>
      <c r="L2032" s="59"/>
      <c r="M2032" s="97"/>
      <c r="N2032" s="77"/>
      <c r="O2032" s="77"/>
      <c r="P2032" s="77"/>
      <c r="Q2032" s="61"/>
      <c r="R2032" s="61"/>
      <c r="S2032" s="62"/>
      <c r="T2032" s="59"/>
      <c r="U2032" s="59"/>
      <c r="V2032" s="59"/>
    </row>
    <row r="2033" spans="7:22" x14ac:dyDescent="0.4">
      <c r="G2033" s="59"/>
      <c r="H2033" s="96"/>
      <c r="I2033" s="60"/>
      <c r="J2033" s="70"/>
      <c r="K2033" s="76"/>
      <c r="L2033" s="59"/>
      <c r="M2033" s="97"/>
      <c r="N2033" s="77"/>
      <c r="O2033" s="77"/>
      <c r="P2033" s="77"/>
      <c r="Q2033" s="61"/>
      <c r="R2033" s="61"/>
      <c r="S2033" s="62"/>
      <c r="T2033" s="59"/>
      <c r="U2033" s="59"/>
      <c r="V2033" s="59"/>
    </row>
    <row r="2034" spans="7:22" x14ac:dyDescent="0.4">
      <c r="G2034" s="59"/>
      <c r="H2034" s="96"/>
      <c r="I2034" s="60"/>
      <c r="J2034" s="70"/>
      <c r="K2034" s="76"/>
      <c r="L2034" s="59"/>
      <c r="M2034" s="97"/>
      <c r="N2034" s="77"/>
      <c r="O2034" s="77"/>
      <c r="P2034" s="77"/>
      <c r="Q2034" s="61"/>
      <c r="R2034" s="61"/>
      <c r="S2034" s="62"/>
      <c r="T2034" s="59"/>
      <c r="U2034" s="59"/>
      <c r="V2034" s="59"/>
    </row>
    <row r="2035" spans="7:22" x14ac:dyDescent="0.4">
      <c r="G2035" s="59"/>
      <c r="H2035" s="96"/>
      <c r="I2035" s="60"/>
      <c r="J2035" s="70"/>
      <c r="K2035" s="76"/>
      <c r="L2035" s="59"/>
      <c r="M2035" s="97"/>
      <c r="N2035" s="77"/>
      <c r="O2035" s="77"/>
      <c r="P2035" s="77"/>
      <c r="Q2035" s="61"/>
      <c r="R2035" s="61"/>
      <c r="S2035" s="62"/>
      <c r="T2035" s="59"/>
      <c r="U2035" s="59"/>
      <c r="V2035" s="59"/>
    </row>
    <row r="2036" spans="7:22" x14ac:dyDescent="0.4">
      <c r="G2036" s="59"/>
      <c r="H2036" s="96"/>
      <c r="I2036" s="60"/>
      <c r="J2036" s="70"/>
      <c r="K2036" s="76"/>
      <c r="L2036" s="59"/>
      <c r="M2036" s="97"/>
      <c r="N2036" s="77"/>
      <c r="O2036" s="77"/>
      <c r="P2036" s="77"/>
      <c r="Q2036" s="61"/>
      <c r="R2036" s="61"/>
      <c r="S2036" s="62"/>
      <c r="T2036" s="59"/>
      <c r="U2036" s="59"/>
      <c r="V2036" s="59"/>
    </row>
    <row r="2037" spans="7:22" x14ac:dyDescent="0.4">
      <c r="G2037" s="59"/>
      <c r="H2037" s="96"/>
      <c r="I2037" s="60"/>
      <c r="J2037" s="70"/>
      <c r="K2037" s="76"/>
      <c r="L2037" s="59"/>
      <c r="M2037" s="97"/>
      <c r="N2037" s="77"/>
      <c r="O2037" s="77"/>
      <c r="P2037" s="77"/>
      <c r="Q2037" s="61"/>
      <c r="R2037" s="61"/>
      <c r="S2037" s="62"/>
      <c r="T2037" s="59"/>
      <c r="U2037" s="59"/>
      <c r="V2037" s="59"/>
    </row>
    <row r="2038" spans="7:22" x14ac:dyDescent="0.4">
      <c r="G2038" s="59"/>
      <c r="H2038" s="96"/>
      <c r="I2038" s="60"/>
      <c r="J2038" s="70"/>
      <c r="K2038" s="76"/>
      <c r="L2038" s="59"/>
      <c r="M2038" s="97"/>
      <c r="N2038" s="77"/>
      <c r="O2038" s="77"/>
      <c r="P2038" s="77"/>
      <c r="Q2038" s="61"/>
      <c r="R2038" s="61"/>
      <c r="S2038" s="62"/>
      <c r="T2038" s="59"/>
      <c r="U2038" s="59"/>
      <c r="V2038" s="59"/>
    </row>
    <row r="2039" spans="7:22" x14ac:dyDescent="0.4">
      <c r="G2039" s="59"/>
      <c r="H2039" s="96"/>
      <c r="I2039" s="60"/>
      <c r="J2039" s="70"/>
      <c r="K2039" s="76"/>
      <c r="L2039" s="59"/>
      <c r="M2039" s="97"/>
      <c r="N2039" s="77"/>
      <c r="O2039" s="77"/>
      <c r="P2039" s="77"/>
      <c r="Q2039" s="61"/>
      <c r="R2039" s="61"/>
      <c r="S2039" s="62"/>
      <c r="T2039" s="59"/>
      <c r="U2039" s="59"/>
      <c r="V2039" s="59"/>
    </row>
    <row r="2040" spans="7:22" x14ac:dyDescent="0.4">
      <c r="G2040" s="59"/>
      <c r="H2040" s="96"/>
      <c r="I2040" s="60"/>
      <c r="J2040" s="70"/>
      <c r="K2040" s="76"/>
      <c r="L2040" s="59"/>
      <c r="M2040" s="97"/>
      <c r="N2040" s="77"/>
      <c r="O2040" s="77"/>
      <c r="P2040" s="77"/>
      <c r="Q2040" s="61"/>
      <c r="R2040" s="61"/>
      <c r="S2040" s="62"/>
      <c r="T2040" s="59"/>
      <c r="U2040" s="59"/>
      <c r="V2040" s="59"/>
    </row>
    <row r="2041" spans="7:22" x14ac:dyDescent="0.4">
      <c r="G2041" s="59"/>
      <c r="H2041" s="96"/>
      <c r="I2041" s="60"/>
      <c r="J2041" s="70"/>
      <c r="K2041" s="76"/>
      <c r="L2041" s="59"/>
      <c r="M2041" s="97"/>
      <c r="N2041" s="77"/>
      <c r="O2041" s="77"/>
      <c r="P2041" s="77"/>
      <c r="Q2041" s="61"/>
      <c r="R2041" s="61"/>
      <c r="S2041" s="62"/>
      <c r="T2041" s="59"/>
      <c r="U2041" s="59"/>
      <c r="V2041" s="59"/>
    </row>
    <row r="2042" spans="7:22" x14ac:dyDescent="0.4">
      <c r="G2042" s="59"/>
      <c r="H2042" s="96"/>
      <c r="I2042" s="60"/>
      <c r="J2042" s="70"/>
      <c r="K2042" s="76"/>
      <c r="L2042" s="59"/>
      <c r="M2042" s="97"/>
      <c r="N2042" s="77"/>
      <c r="O2042" s="77"/>
      <c r="P2042" s="77"/>
      <c r="Q2042" s="61"/>
      <c r="R2042" s="61"/>
      <c r="S2042" s="62"/>
      <c r="T2042" s="59"/>
      <c r="U2042" s="59"/>
      <c r="V2042" s="59"/>
    </row>
    <row r="2043" spans="7:22" x14ac:dyDescent="0.4">
      <c r="G2043" s="59"/>
      <c r="H2043" s="96"/>
      <c r="I2043" s="60"/>
      <c r="J2043" s="70"/>
      <c r="K2043" s="76"/>
      <c r="L2043" s="59"/>
      <c r="M2043" s="97"/>
      <c r="N2043" s="77"/>
      <c r="O2043" s="77"/>
      <c r="P2043" s="77"/>
      <c r="Q2043" s="61"/>
      <c r="R2043" s="61"/>
      <c r="S2043" s="62"/>
      <c r="T2043" s="59"/>
      <c r="U2043" s="59"/>
      <c r="V2043" s="59"/>
    </row>
    <row r="2044" spans="7:22" x14ac:dyDescent="0.4">
      <c r="G2044" s="59"/>
      <c r="H2044" s="96"/>
      <c r="I2044" s="60"/>
      <c r="J2044" s="70"/>
      <c r="K2044" s="76"/>
      <c r="L2044" s="59"/>
      <c r="M2044" s="97"/>
      <c r="N2044" s="77"/>
      <c r="O2044" s="77"/>
      <c r="P2044" s="77"/>
      <c r="Q2044" s="61"/>
      <c r="R2044" s="61"/>
      <c r="S2044" s="62"/>
      <c r="T2044" s="59"/>
      <c r="U2044" s="59"/>
      <c r="V2044" s="59"/>
    </row>
    <row r="2045" spans="7:22" x14ac:dyDescent="0.4">
      <c r="G2045" s="59"/>
      <c r="H2045" s="96"/>
      <c r="I2045" s="60"/>
      <c r="J2045" s="70"/>
      <c r="K2045" s="76"/>
      <c r="L2045" s="59"/>
      <c r="M2045" s="97"/>
      <c r="N2045" s="77"/>
      <c r="O2045" s="77"/>
      <c r="P2045" s="77"/>
      <c r="Q2045" s="61"/>
      <c r="R2045" s="61"/>
      <c r="S2045" s="62"/>
      <c r="T2045" s="59"/>
      <c r="U2045" s="59"/>
      <c r="V2045" s="59"/>
    </row>
    <row r="2046" spans="7:22" x14ac:dyDescent="0.4">
      <c r="G2046" s="59"/>
      <c r="H2046" s="96"/>
      <c r="I2046" s="60"/>
      <c r="J2046" s="70"/>
      <c r="K2046" s="76"/>
      <c r="L2046" s="59"/>
      <c r="M2046" s="97"/>
      <c r="N2046" s="77"/>
      <c r="O2046" s="77"/>
      <c r="P2046" s="77"/>
      <c r="Q2046" s="61"/>
      <c r="R2046" s="61"/>
      <c r="S2046" s="62"/>
      <c r="T2046" s="59"/>
      <c r="U2046" s="59"/>
      <c r="V2046" s="59"/>
    </row>
    <row r="2047" spans="7:22" x14ac:dyDescent="0.4">
      <c r="G2047" s="59"/>
      <c r="H2047" s="96"/>
      <c r="I2047" s="60"/>
      <c r="J2047" s="70"/>
      <c r="K2047" s="76"/>
      <c r="L2047" s="59"/>
      <c r="M2047" s="97"/>
      <c r="N2047" s="77"/>
      <c r="O2047" s="77"/>
      <c r="P2047" s="77"/>
      <c r="Q2047" s="61"/>
      <c r="R2047" s="61"/>
      <c r="S2047" s="62"/>
      <c r="T2047" s="59"/>
      <c r="U2047" s="59"/>
      <c r="V2047" s="59"/>
    </row>
    <row r="2048" spans="7:22" x14ac:dyDescent="0.4">
      <c r="G2048" s="59"/>
      <c r="H2048" s="96"/>
      <c r="I2048" s="60"/>
      <c r="J2048" s="70"/>
      <c r="K2048" s="76"/>
      <c r="L2048" s="59"/>
      <c r="M2048" s="97"/>
      <c r="N2048" s="77"/>
      <c r="O2048" s="77"/>
      <c r="P2048" s="77"/>
      <c r="Q2048" s="61"/>
      <c r="R2048" s="61"/>
      <c r="S2048" s="62"/>
      <c r="T2048" s="59"/>
      <c r="U2048" s="59"/>
      <c r="V2048" s="59"/>
    </row>
    <row r="2049" spans="1:22" x14ac:dyDescent="0.4">
      <c r="G2049" s="59"/>
      <c r="H2049" s="96"/>
      <c r="I2049" s="60"/>
      <c r="J2049" s="70"/>
      <c r="K2049" s="76"/>
      <c r="L2049" s="59"/>
      <c r="M2049" s="97"/>
      <c r="N2049" s="77"/>
      <c r="O2049" s="77"/>
      <c r="P2049" s="77"/>
      <c r="Q2049" s="61"/>
      <c r="R2049" s="61"/>
      <c r="S2049" s="62"/>
      <c r="T2049" s="59"/>
      <c r="U2049" s="59"/>
      <c r="V2049" s="59"/>
    </row>
    <row r="2050" spans="1:22" ht="17.5" customHeight="1" thickBot="1" x14ac:dyDescent="0.45">
      <c r="A2050" s="4"/>
      <c r="G2050" s="59"/>
      <c r="H2050" s="96"/>
      <c r="I2050" s="60"/>
      <c r="J2050" s="70"/>
      <c r="K2050" s="76"/>
      <c r="L2050" s="76"/>
      <c r="M2050" s="97"/>
      <c r="N2050" s="89"/>
      <c r="O2050" s="77"/>
      <c r="P2050" s="77"/>
      <c r="Q2050" s="61"/>
      <c r="R2050" s="63"/>
      <c r="S2050" s="62"/>
      <c r="T2050" s="59"/>
      <c r="U2050" s="59"/>
      <c r="V2050" s="59"/>
    </row>
    <row r="2051" spans="1:22" ht="17.5" customHeight="1" thickTop="1" x14ac:dyDescent="0.4">
      <c r="G2051" s="59"/>
      <c r="H2051" s="96"/>
      <c r="I2051" s="60"/>
      <c r="J2051" s="70"/>
      <c r="K2051" s="76"/>
      <c r="L2051" s="59"/>
      <c r="M2051" s="97"/>
      <c r="N2051" s="77"/>
      <c r="O2051" s="77"/>
      <c r="P2051" s="77"/>
      <c r="Q2051" s="61"/>
      <c r="R2051" s="61"/>
      <c r="S2051" s="62"/>
      <c r="T2051" s="59"/>
      <c r="U2051" s="59"/>
      <c r="V2051" s="59"/>
    </row>
    <row r="2052" spans="1:22" x14ac:dyDescent="0.4">
      <c r="G2052" s="59"/>
      <c r="H2052" s="96"/>
      <c r="I2052" s="60"/>
      <c r="J2052" s="70"/>
      <c r="K2052" s="76"/>
      <c r="L2052" s="59"/>
      <c r="M2052" s="97"/>
      <c r="N2052" s="77"/>
      <c r="O2052" s="77"/>
      <c r="P2052" s="77"/>
      <c r="Q2052" s="61"/>
      <c r="R2052" s="61"/>
      <c r="S2052" s="62"/>
      <c r="T2052" s="59"/>
      <c r="U2052" s="59"/>
      <c r="V2052" s="59"/>
    </row>
    <row r="2053" spans="1:22" x14ac:dyDescent="0.4">
      <c r="G2053" s="59"/>
      <c r="H2053" s="96"/>
      <c r="I2053" s="60"/>
      <c r="J2053" s="70"/>
      <c r="K2053" s="76"/>
      <c r="L2053" s="59"/>
      <c r="M2053" s="97"/>
      <c r="N2053" s="77"/>
      <c r="O2053" s="77"/>
      <c r="P2053" s="77"/>
      <c r="Q2053" s="61"/>
      <c r="R2053" s="61"/>
      <c r="S2053" s="62"/>
      <c r="T2053" s="59"/>
      <c r="U2053" s="59"/>
      <c r="V2053" s="59"/>
    </row>
    <row r="2054" spans="1:22" x14ac:dyDescent="0.4">
      <c r="G2054" s="59"/>
      <c r="H2054" s="96"/>
      <c r="I2054" s="60"/>
      <c r="J2054" s="70"/>
      <c r="K2054" s="76"/>
      <c r="L2054" s="59"/>
      <c r="M2054" s="97"/>
      <c r="N2054" s="77"/>
      <c r="O2054" s="77"/>
      <c r="P2054" s="77"/>
      <c r="Q2054" s="61"/>
      <c r="R2054" s="61"/>
      <c r="S2054" s="62"/>
      <c r="T2054" s="59"/>
      <c r="U2054" s="59"/>
      <c r="V2054" s="59"/>
    </row>
    <row r="2055" spans="1:22" x14ac:dyDescent="0.4">
      <c r="G2055" s="59"/>
      <c r="H2055" s="96"/>
      <c r="I2055" s="60"/>
      <c r="J2055" s="70"/>
      <c r="K2055" s="76"/>
      <c r="L2055" s="59"/>
      <c r="M2055" s="97"/>
      <c r="N2055" s="77"/>
      <c r="O2055" s="77"/>
      <c r="P2055" s="77"/>
      <c r="Q2055" s="61"/>
      <c r="R2055" s="61"/>
      <c r="S2055" s="62"/>
      <c r="T2055" s="59"/>
      <c r="U2055" s="59"/>
      <c r="V2055" s="59"/>
    </row>
    <row r="2056" spans="1:22" x14ac:dyDescent="0.4">
      <c r="G2056" s="59"/>
      <c r="H2056" s="96"/>
      <c r="I2056" s="60"/>
      <c r="J2056" s="70"/>
      <c r="K2056" s="76"/>
      <c r="L2056" s="59"/>
      <c r="M2056" s="97"/>
      <c r="N2056" s="77"/>
      <c r="O2056" s="77"/>
      <c r="P2056" s="77"/>
      <c r="Q2056" s="61"/>
      <c r="R2056" s="61"/>
      <c r="S2056" s="62"/>
      <c r="T2056" s="59"/>
      <c r="U2056" s="59"/>
      <c r="V2056" s="59"/>
    </row>
    <row r="2057" spans="1:22" x14ac:dyDescent="0.4">
      <c r="E2057" s="4"/>
      <c r="F2057" s="4"/>
      <c r="G2057" s="59"/>
      <c r="H2057" s="96"/>
      <c r="I2057" s="60"/>
      <c r="J2057" s="70"/>
      <c r="K2057" s="76"/>
      <c r="L2057" s="59"/>
      <c r="M2057" s="97"/>
      <c r="N2057" s="77"/>
      <c r="O2057" s="77"/>
      <c r="P2057" s="77"/>
      <c r="Q2057" s="61"/>
      <c r="R2057" s="61"/>
      <c r="S2057" s="62"/>
      <c r="T2057" s="59"/>
      <c r="U2057" s="59"/>
      <c r="V2057" s="59"/>
    </row>
    <row r="2058" spans="1:22" x14ac:dyDescent="0.4">
      <c r="B2058" s="27"/>
      <c r="C2058" s="4"/>
      <c r="D2058" s="4"/>
      <c r="G2058" s="59"/>
      <c r="H2058" s="96"/>
      <c r="I2058" s="60"/>
      <c r="J2058" s="70"/>
      <c r="K2058" s="76"/>
      <c r="L2058" s="59"/>
      <c r="M2058" s="97"/>
      <c r="N2058" s="77"/>
      <c r="O2058" s="77"/>
      <c r="P2058" s="77"/>
      <c r="Q2058" s="61"/>
      <c r="R2058" s="61"/>
      <c r="S2058" s="62"/>
      <c r="T2058" s="59"/>
      <c r="U2058" s="59"/>
      <c r="V2058" s="59"/>
    </row>
    <row r="2059" spans="1:22" x14ac:dyDescent="0.4">
      <c r="G2059" s="59"/>
      <c r="H2059" s="96"/>
      <c r="I2059" s="60"/>
      <c r="J2059" s="70"/>
      <c r="K2059" s="76"/>
      <c r="L2059" s="59"/>
      <c r="M2059" s="97"/>
      <c r="N2059" s="77"/>
      <c r="O2059" s="77"/>
      <c r="P2059" s="77"/>
      <c r="Q2059" s="61"/>
      <c r="R2059" s="61"/>
      <c r="S2059" s="62"/>
      <c r="T2059" s="59"/>
      <c r="U2059" s="59"/>
      <c r="V2059" s="59"/>
    </row>
    <row r="2060" spans="1:22" x14ac:dyDescent="0.4">
      <c r="G2060" s="59"/>
      <c r="H2060" s="96"/>
      <c r="I2060" s="60"/>
      <c r="J2060" s="70"/>
      <c r="K2060" s="76"/>
      <c r="L2060" s="59"/>
      <c r="M2060" s="97"/>
      <c r="N2060" s="77"/>
      <c r="O2060" s="77"/>
      <c r="P2060" s="77"/>
      <c r="Q2060" s="61"/>
      <c r="R2060" s="61"/>
      <c r="S2060" s="62"/>
      <c r="T2060" s="59"/>
      <c r="U2060" s="59"/>
      <c r="V2060" s="59"/>
    </row>
    <row r="2061" spans="1:22" x14ac:dyDescent="0.4">
      <c r="G2061" s="59"/>
      <c r="H2061" s="96"/>
      <c r="I2061" s="60"/>
      <c r="J2061" s="70"/>
      <c r="K2061" s="76"/>
      <c r="L2061" s="59"/>
      <c r="M2061" s="97"/>
      <c r="N2061" s="77"/>
      <c r="O2061" s="77"/>
      <c r="P2061" s="77"/>
      <c r="Q2061" s="61"/>
      <c r="R2061" s="61"/>
      <c r="S2061" s="62"/>
      <c r="T2061" s="59"/>
      <c r="U2061" s="59"/>
      <c r="V2061" s="59"/>
    </row>
    <row r="2062" spans="1:22" x14ac:dyDescent="0.4">
      <c r="G2062" s="59"/>
      <c r="H2062" s="96"/>
      <c r="I2062" s="60"/>
      <c r="J2062" s="70"/>
      <c r="K2062" s="76"/>
      <c r="L2062" s="59"/>
      <c r="M2062" s="97"/>
      <c r="N2062" s="77"/>
      <c r="O2062" s="77"/>
      <c r="P2062" s="77"/>
      <c r="Q2062" s="61"/>
      <c r="R2062" s="61"/>
      <c r="S2062" s="62"/>
      <c r="T2062" s="59"/>
      <c r="U2062" s="59"/>
      <c r="V2062" s="59"/>
    </row>
    <row r="2063" spans="1:22" ht="17.5" customHeight="1" thickBot="1" x14ac:dyDescent="0.45">
      <c r="G2063" s="59"/>
      <c r="H2063" s="96"/>
      <c r="I2063" s="60"/>
      <c r="J2063" s="70"/>
      <c r="K2063" s="76"/>
      <c r="L2063" s="59"/>
      <c r="M2063" s="97"/>
      <c r="N2063" s="77"/>
      <c r="O2063" s="77"/>
      <c r="P2063" s="77"/>
      <c r="Q2063" s="61"/>
      <c r="R2063" s="61"/>
      <c r="S2063" s="62"/>
      <c r="T2063" s="59"/>
      <c r="U2063" s="59"/>
      <c r="V2063" s="59"/>
    </row>
    <row r="2064" spans="1:22" ht="17.5" customHeight="1" thickBot="1" x14ac:dyDescent="0.45">
      <c r="G2064" s="59"/>
      <c r="H2064" s="96"/>
      <c r="I2064" s="60"/>
      <c r="J2064" s="70"/>
      <c r="K2064" s="76"/>
      <c r="L2064" s="59"/>
      <c r="M2064" s="97"/>
      <c r="N2064" s="77"/>
      <c r="O2064" s="77"/>
      <c r="P2064" s="77"/>
      <c r="Q2064" s="61"/>
      <c r="R2064" s="61"/>
      <c r="S2064" s="62"/>
      <c r="T2064" s="59"/>
      <c r="U2064" s="59"/>
      <c r="V2064" s="59"/>
    </row>
    <row r="2065" spans="1:22" x14ac:dyDescent="0.4">
      <c r="G2065" s="59"/>
      <c r="H2065" s="96"/>
      <c r="I2065" s="60"/>
      <c r="J2065" s="70"/>
      <c r="K2065" s="76"/>
      <c r="L2065" s="59"/>
      <c r="M2065" s="97"/>
      <c r="N2065" s="77"/>
      <c r="O2065" s="77"/>
      <c r="P2065" s="77"/>
      <c r="Q2065" s="61"/>
      <c r="R2065" s="61"/>
      <c r="S2065" s="62"/>
      <c r="T2065" s="59"/>
      <c r="U2065" s="59"/>
      <c r="V2065" s="59"/>
    </row>
    <row r="2066" spans="1:22" x14ac:dyDescent="0.4">
      <c r="G2066" s="59"/>
      <c r="H2066" s="96"/>
      <c r="I2066" s="60"/>
      <c r="J2066" s="70"/>
      <c r="K2066" s="76"/>
      <c r="L2066" s="59"/>
      <c r="M2066" s="97"/>
      <c r="N2066" s="77"/>
      <c r="O2066" s="77"/>
      <c r="P2066" s="77"/>
      <c r="Q2066" s="61"/>
      <c r="R2066" s="61"/>
      <c r="S2066" s="62"/>
      <c r="T2066" s="59"/>
      <c r="U2066" s="59"/>
      <c r="V2066" s="59"/>
    </row>
    <row r="2067" spans="1:22" x14ac:dyDescent="0.4">
      <c r="G2067" s="59"/>
      <c r="H2067" s="96"/>
      <c r="I2067" s="60"/>
      <c r="J2067" s="70"/>
      <c r="K2067" s="76"/>
      <c r="L2067" s="59"/>
      <c r="M2067" s="97"/>
      <c r="N2067" s="77"/>
      <c r="O2067" s="77"/>
      <c r="P2067" s="77"/>
      <c r="Q2067" s="61"/>
      <c r="R2067" s="61"/>
      <c r="S2067" s="62"/>
      <c r="T2067" s="59"/>
      <c r="U2067" s="59"/>
      <c r="V2067" s="59"/>
    </row>
    <row r="2068" spans="1:22" x14ac:dyDescent="0.4">
      <c r="G2068" s="59"/>
      <c r="H2068" s="96"/>
      <c r="I2068" s="60"/>
      <c r="J2068" s="70"/>
      <c r="K2068" s="76"/>
      <c r="L2068" s="59"/>
      <c r="M2068" s="97"/>
      <c r="N2068" s="77"/>
      <c r="O2068" s="77"/>
      <c r="P2068" s="77"/>
      <c r="Q2068" s="61"/>
      <c r="R2068" s="61"/>
      <c r="S2068" s="62"/>
      <c r="T2068" s="59"/>
      <c r="U2068" s="59"/>
      <c r="V2068" s="59"/>
    </row>
    <row r="2069" spans="1:22" x14ac:dyDescent="0.4">
      <c r="G2069" s="59"/>
      <c r="H2069" s="96"/>
      <c r="I2069" s="60"/>
      <c r="J2069" s="70"/>
      <c r="K2069" s="76"/>
      <c r="L2069" s="59"/>
      <c r="M2069" s="97"/>
      <c r="N2069" s="77"/>
      <c r="O2069" s="77"/>
      <c r="P2069" s="77"/>
      <c r="Q2069" s="61"/>
      <c r="R2069" s="61"/>
      <c r="S2069" s="62"/>
      <c r="T2069" s="59"/>
      <c r="U2069" s="59"/>
      <c r="V2069" s="59"/>
    </row>
    <row r="2070" spans="1:22" x14ac:dyDescent="0.4">
      <c r="G2070" s="59"/>
      <c r="H2070" s="96"/>
      <c r="I2070" s="60"/>
      <c r="J2070" s="70"/>
      <c r="K2070" s="76"/>
      <c r="L2070" s="59"/>
      <c r="M2070" s="97"/>
      <c r="N2070" s="77"/>
      <c r="O2070" s="77"/>
      <c r="P2070" s="77"/>
      <c r="Q2070" s="61"/>
      <c r="R2070" s="61"/>
      <c r="S2070" s="62"/>
      <c r="T2070" s="59"/>
      <c r="U2070" s="59"/>
      <c r="V2070" s="59"/>
    </row>
    <row r="2071" spans="1:22" x14ac:dyDescent="0.4">
      <c r="G2071" s="59"/>
      <c r="H2071" s="96"/>
      <c r="I2071" s="60"/>
      <c r="J2071" s="70"/>
      <c r="K2071" s="76"/>
      <c r="L2071" s="59"/>
      <c r="M2071" s="97"/>
      <c r="N2071" s="77"/>
      <c r="O2071" s="77"/>
      <c r="P2071" s="77"/>
      <c r="Q2071" s="61"/>
      <c r="R2071" s="61"/>
      <c r="S2071" s="62"/>
      <c r="T2071" s="59"/>
      <c r="U2071" s="59"/>
      <c r="V2071" s="59"/>
    </row>
    <row r="2072" spans="1:22" x14ac:dyDescent="0.4">
      <c r="G2072" s="59"/>
      <c r="H2072" s="96"/>
      <c r="I2072" s="60"/>
      <c r="J2072" s="70"/>
      <c r="K2072" s="76"/>
      <c r="L2072" s="59"/>
      <c r="M2072" s="97"/>
      <c r="N2072" s="77"/>
      <c r="O2072" s="77"/>
      <c r="P2072" s="77"/>
      <c r="Q2072" s="61"/>
      <c r="R2072" s="61"/>
      <c r="S2072" s="62"/>
      <c r="T2072" s="59"/>
      <c r="U2072" s="59"/>
      <c r="V2072" s="59"/>
    </row>
    <row r="2073" spans="1:22" x14ac:dyDescent="0.4">
      <c r="G2073" s="59"/>
      <c r="H2073" s="96"/>
      <c r="I2073" s="60"/>
      <c r="J2073" s="70"/>
      <c r="K2073" s="76"/>
      <c r="L2073" s="59"/>
      <c r="M2073" s="97"/>
      <c r="N2073" s="77"/>
      <c r="O2073" s="77"/>
      <c r="P2073" s="77"/>
      <c r="Q2073" s="61"/>
      <c r="R2073" s="61"/>
      <c r="S2073" s="62"/>
      <c r="T2073" s="59"/>
      <c r="U2073" s="59"/>
      <c r="V2073" s="59"/>
    </row>
    <row r="2074" spans="1:22" x14ac:dyDescent="0.4">
      <c r="G2074" s="59"/>
      <c r="H2074" s="96"/>
      <c r="I2074" s="60"/>
      <c r="J2074" s="70"/>
      <c r="K2074" s="76"/>
      <c r="L2074" s="59"/>
      <c r="M2074" s="97"/>
      <c r="N2074" s="77"/>
      <c r="O2074" s="77"/>
      <c r="P2074" s="77"/>
      <c r="Q2074" s="61"/>
      <c r="R2074" s="61"/>
      <c r="S2074" s="62"/>
      <c r="T2074" s="59"/>
      <c r="U2074" s="59"/>
      <c r="V2074" s="59"/>
    </row>
    <row r="2075" spans="1:22" ht="17.5" customHeight="1" thickBot="1" x14ac:dyDescent="0.45">
      <c r="G2075" s="59"/>
      <c r="H2075" s="96"/>
      <c r="I2075" s="60"/>
      <c r="J2075" s="70"/>
      <c r="K2075" s="76"/>
      <c r="L2075" s="59"/>
      <c r="M2075" s="97"/>
      <c r="N2075" s="77"/>
      <c r="O2075" s="77"/>
      <c r="P2075" s="77"/>
      <c r="Q2075" s="61"/>
      <c r="R2075" s="61"/>
      <c r="S2075" s="62"/>
      <c r="T2075" s="59"/>
      <c r="U2075" s="59"/>
      <c r="V2075" s="59"/>
    </row>
    <row r="2076" spans="1:22" x14ac:dyDescent="0.4">
      <c r="G2076" s="59"/>
      <c r="H2076" s="96"/>
      <c r="I2076" s="60"/>
      <c r="J2076" s="70"/>
      <c r="K2076" s="76"/>
      <c r="L2076" s="59"/>
      <c r="M2076" s="97"/>
      <c r="N2076" s="77"/>
      <c r="O2076" s="77"/>
      <c r="P2076" s="77"/>
      <c r="Q2076" s="61"/>
      <c r="R2076" s="61"/>
      <c r="S2076" s="62"/>
      <c r="T2076" s="59"/>
      <c r="U2076" s="59"/>
      <c r="V2076" s="59"/>
    </row>
    <row r="2077" spans="1:22" x14ac:dyDescent="0.4">
      <c r="G2077" s="59"/>
      <c r="H2077" s="96"/>
      <c r="I2077" s="60"/>
      <c r="J2077" s="70"/>
      <c r="K2077" s="76"/>
      <c r="L2077" s="59"/>
      <c r="M2077" s="97"/>
      <c r="N2077" s="77"/>
      <c r="O2077" s="77"/>
      <c r="P2077" s="77"/>
      <c r="Q2077" s="61"/>
      <c r="R2077" s="61"/>
      <c r="S2077" s="62"/>
      <c r="T2077" s="59"/>
      <c r="U2077" s="59"/>
      <c r="V2077" s="59"/>
    </row>
    <row r="2078" spans="1:22" ht="17.5" customHeight="1" thickBot="1" x14ac:dyDescent="0.45">
      <c r="A2078" s="4"/>
      <c r="G2078" s="59"/>
      <c r="H2078" s="96"/>
      <c r="I2078" s="60"/>
      <c r="J2078" s="70"/>
      <c r="K2078" s="76"/>
      <c r="L2078" s="76"/>
      <c r="M2078" s="97"/>
      <c r="N2078" s="89"/>
      <c r="O2078" s="77"/>
      <c r="P2078" s="77"/>
      <c r="Q2078" s="61"/>
      <c r="R2078" s="63"/>
      <c r="S2078" s="62"/>
      <c r="T2078" s="59"/>
      <c r="U2078" s="59"/>
      <c r="V2078" s="59"/>
    </row>
    <row r="2079" spans="1:22" ht="17.5" customHeight="1" thickTop="1" x14ac:dyDescent="0.4">
      <c r="G2079" s="59"/>
      <c r="H2079" s="59"/>
      <c r="I2079" s="59"/>
      <c r="J2079" s="71"/>
      <c r="K2079" s="59"/>
      <c r="L2079" s="59"/>
      <c r="M2079" s="59"/>
      <c r="N2079" s="60"/>
      <c r="O2079" s="77"/>
      <c r="P2079" s="77"/>
      <c r="Q2079" s="61"/>
      <c r="R2079" s="59"/>
      <c r="S2079" s="59"/>
      <c r="T2079" s="59"/>
      <c r="U2079" s="59"/>
      <c r="V2079" s="59"/>
    </row>
    <row r="2080" spans="1:22" x14ac:dyDescent="0.4">
      <c r="G2080" s="59"/>
      <c r="H2080" s="59"/>
      <c r="I2080" s="59"/>
      <c r="J2080" s="71"/>
      <c r="K2080" s="59"/>
      <c r="L2080" s="59"/>
      <c r="M2080" s="59"/>
      <c r="N2080" s="60"/>
      <c r="O2080" s="77"/>
      <c r="P2080" s="77"/>
      <c r="Q2080" s="61"/>
      <c r="R2080" s="59"/>
      <c r="S2080" s="59"/>
      <c r="T2080" s="59"/>
      <c r="U2080" s="59"/>
      <c r="V2080" s="59"/>
    </row>
    <row r="2081" spans="2:22" x14ac:dyDescent="0.4">
      <c r="G2081" s="59"/>
      <c r="H2081" s="59"/>
      <c r="I2081" s="59"/>
      <c r="J2081" s="71"/>
      <c r="K2081" s="59"/>
      <c r="L2081" s="59"/>
      <c r="M2081" s="59"/>
      <c r="N2081" s="60"/>
      <c r="O2081" s="77"/>
      <c r="P2081" s="77"/>
      <c r="Q2081" s="61"/>
      <c r="R2081" s="59"/>
      <c r="S2081" s="59"/>
      <c r="T2081" s="59"/>
      <c r="U2081" s="59"/>
      <c r="V2081" s="59"/>
    </row>
    <row r="2082" spans="2:22" x14ac:dyDescent="0.4">
      <c r="G2082" s="59"/>
      <c r="H2082" s="59"/>
      <c r="I2082" s="59"/>
      <c r="J2082" s="71"/>
      <c r="K2082" s="59"/>
      <c r="L2082" s="59"/>
      <c r="M2082" s="59"/>
      <c r="N2082" s="60"/>
      <c r="O2082" s="77"/>
      <c r="P2082" s="77"/>
      <c r="Q2082" s="61"/>
      <c r="R2082" s="59"/>
      <c r="S2082" s="59"/>
      <c r="T2082" s="59"/>
      <c r="U2082" s="59"/>
      <c r="V2082" s="59"/>
    </row>
    <row r="2083" spans="2:22" x14ac:dyDescent="0.4">
      <c r="G2083" s="59"/>
      <c r="H2083" s="59"/>
      <c r="I2083" s="59"/>
      <c r="J2083" s="71"/>
      <c r="K2083" s="59"/>
      <c r="L2083" s="59"/>
      <c r="M2083" s="59"/>
      <c r="N2083" s="60"/>
      <c r="O2083" s="77"/>
      <c r="P2083" s="77"/>
      <c r="Q2083" s="59"/>
      <c r="R2083" s="59"/>
      <c r="S2083" s="59"/>
      <c r="T2083" s="59"/>
      <c r="U2083" s="59"/>
      <c r="V2083" s="59"/>
    </row>
    <row r="2084" spans="2:22" x14ac:dyDescent="0.4">
      <c r="G2084" s="59"/>
      <c r="H2084" s="59"/>
      <c r="I2084" s="59"/>
      <c r="J2084" s="71"/>
      <c r="K2084" s="59"/>
      <c r="L2084" s="59"/>
      <c r="M2084" s="59"/>
      <c r="N2084" s="60"/>
      <c r="O2084" s="77"/>
      <c r="P2084" s="77"/>
      <c r="Q2084" s="59"/>
      <c r="R2084" s="59"/>
      <c r="S2084" s="59"/>
      <c r="T2084" s="59"/>
      <c r="U2084" s="59"/>
      <c r="V2084" s="59"/>
    </row>
    <row r="2085" spans="2:22" x14ac:dyDescent="0.4">
      <c r="E2085" s="4"/>
      <c r="F2085" s="4"/>
      <c r="G2085" s="59"/>
      <c r="H2085" s="59"/>
      <c r="I2085" s="59"/>
      <c r="J2085" s="71"/>
      <c r="K2085" s="59"/>
      <c r="L2085" s="59"/>
      <c r="M2085" s="59"/>
      <c r="N2085" s="60"/>
      <c r="O2085" s="77"/>
      <c r="P2085" s="77"/>
      <c r="Q2085" s="59"/>
      <c r="R2085" s="59"/>
      <c r="S2085" s="59"/>
      <c r="T2085" s="59"/>
      <c r="U2085" s="59"/>
      <c r="V2085" s="59"/>
    </row>
    <row r="2086" spans="2:22" x14ac:dyDescent="0.4">
      <c r="B2086" s="27"/>
      <c r="C2086" s="4"/>
      <c r="D2086" s="4"/>
      <c r="G2086" s="59"/>
      <c r="H2086" s="59"/>
      <c r="I2086" s="59"/>
      <c r="J2086" s="71"/>
      <c r="K2086" s="59"/>
      <c r="L2086" s="59"/>
      <c r="M2086" s="59"/>
      <c r="N2086" s="59"/>
      <c r="O2086" s="59"/>
      <c r="P2086" s="59"/>
      <c r="Q2086" s="59"/>
      <c r="R2086" s="59"/>
      <c r="S2086" s="59"/>
      <c r="T2086" s="59"/>
      <c r="U2086" s="59"/>
      <c r="V2086" s="59"/>
    </row>
  </sheetData>
  <phoneticPr fontId="2" type="noConversion"/>
  <conditionalFormatting sqref="C21">
    <cfRule type="cellIs" dxfId="16" priority="13" operator="lessThan">
      <formula>1.6</formula>
    </cfRule>
    <cfRule type="cellIs" dxfId="15" priority="14" operator="greaterThan">
      <formula>1.6</formula>
    </cfRule>
  </conditionalFormatting>
  <conditionalFormatting sqref="C13">
    <cfRule type="cellIs" dxfId="14" priority="10" operator="equal">
      <formula>"no under-investment"</formula>
    </cfRule>
    <cfRule type="cellIs" dxfId="13" priority="11" operator="equal">
      <formula>"under-investment"</formula>
    </cfRule>
  </conditionalFormatting>
  <conditionalFormatting sqref="C22">
    <cfRule type="cellIs" dxfId="12" priority="5" operator="equal">
      <formula>"liquidity risk"</formula>
    </cfRule>
    <cfRule type="cellIs" dxfId="11" priority="6" operator="equal">
      <formula>"without liquidity risk"</formula>
    </cfRule>
    <cfRule type="cellIs" dxfId="10" priority="7" operator="equal">
      <formula>" liquidity risk"</formula>
    </cfRule>
  </conditionalFormatting>
  <conditionalFormatting sqref="C12">
    <cfRule type="cellIs" dxfId="9" priority="3" operator="lessThan">
      <formula>80</formula>
    </cfRule>
    <cfRule type="cellIs" dxfId="8" priority="4" operator="greaterThan">
      <formula>80</formula>
    </cfRule>
  </conditionalFormatting>
  <conditionalFormatting sqref="D12">
    <cfRule type="cellIs" dxfId="7" priority="1" operator="equal">
      <formula>"no under-investment"</formula>
    </cfRule>
    <cfRule type="cellIs" dxfId="6" priority="2" operator="equal">
      <formula>"under-investment"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APR(SI)</vt:lpstr>
      <vt:lpstr>CR</vt:lpstr>
      <vt:lpstr>Initial_Assets</vt:lpstr>
      <vt:lpstr>Tbill_YTM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肯毅 林</dc:creator>
  <cp:lastModifiedBy>肯毅 林</cp:lastModifiedBy>
  <cp:lastPrinted>2025-07-23T02:41:38Z</cp:lastPrinted>
  <dcterms:created xsi:type="dcterms:W3CDTF">2025-07-21T15:14:49Z</dcterms:created>
  <dcterms:modified xsi:type="dcterms:W3CDTF">2025-08-03T13:07:45Z</dcterms:modified>
</cp:coreProperties>
</file>