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OmaShu\Desktop\analysis\"/>
    </mc:Choice>
  </mc:AlternateContent>
  <xr:revisionPtr revIDLastSave="0" documentId="13_ncr:1_{71F4B749-7F6A-42F8-934D-4047DE886737}" xr6:coauthVersionLast="44" xr6:coauthVersionMax="44" xr10:uidLastSave="{00000000-0000-0000-0000-000000000000}"/>
  <bookViews>
    <workbookView xWindow="-108" yWindow="-108" windowWidth="23256" windowHeight="12576" activeTab="5" xr2:uid="{00000000-000D-0000-FFFF-FFFF00000000}"/>
  </bookViews>
  <sheets>
    <sheet name="CHL Hotel Pricing" sheetId="1" r:id="rId1"/>
    <sheet name="ISSUE 1" sheetId="28" r:id="rId2"/>
    <sheet name="ISSUE 2" sheetId="29" r:id="rId3"/>
    <sheet name="ISSUE 3" sheetId="36" r:id="rId4"/>
    <sheet name="ISSUE 4" sheetId="39" r:id="rId5"/>
    <sheet name="ISSUE 5" sheetId="41" r:id="rId6"/>
    <sheet name="Resort" sheetId="63" r:id="rId7"/>
    <sheet name="Cottage" sheetId="64" r:id="rId8"/>
    <sheet name="Classic" sheetId="65" r:id="rId9"/>
  </sheets>
  <definedNames>
    <definedName name="_xlnm._FilterDatabase" localSheetId="0" hidden="1">'CHL Hotel Pricing'!$A$1:$E$145</definedName>
    <definedName name="solver_eng" localSheetId="6" hidden="1">1</definedName>
    <definedName name="solver_neg" localSheetId="6" hidden="1">1</definedName>
    <definedName name="solver_num" localSheetId="6" hidden="1">0</definedName>
    <definedName name="solver_opt" localSheetId="6" hidden="1">Resort!$H$18</definedName>
    <definedName name="solver_typ" localSheetId="6" hidden="1">1</definedName>
    <definedName name="solver_val" localSheetId="6" hidden="1">0</definedName>
    <definedName name="solver_ver" localSheetId="6" hidden="1">3</definedName>
  </definedNames>
  <calcPr calcId="191029"/>
  <pivotCaches>
    <pivotCache cacheId="0" r:id="rId10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9" i="65" l="1"/>
  <c r="F9" i="65"/>
  <c r="G8" i="64"/>
  <c r="F8" i="64"/>
  <c r="F8" i="63"/>
  <c r="E8" i="63"/>
  <c r="N30" i="29"/>
  <c r="N29" i="29"/>
  <c r="N28" i="29"/>
  <c r="L30" i="29"/>
  <c r="L29" i="29"/>
  <c r="M29" i="29" s="1"/>
  <c r="L28" i="29"/>
  <c r="M28" i="29" s="1"/>
  <c r="G36" i="29"/>
  <c r="G35" i="29"/>
  <c r="M30" i="29"/>
  <c r="K30" i="29"/>
  <c r="K29" i="29"/>
  <c r="K28" i="29"/>
  <c r="H29" i="29"/>
  <c r="H30" i="29"/>
  <c r="H28" i="29"/>
  <c r="G30" i="29"/>
  <c r="G29" i="29"/>
  <c r="G28" i="29"/>
  <c r="N27" i="29"/>
</calcChain>
</file>

<file path=xl/sharedStrings.xml><?xml version="1.0" encoding="utf-8"?>
<sst xmlns="http://schemas.openxmlformats.org/spreadsheetml/2006/main" count="480" uniqueCount="110">
  <si>
    <t>Price</t>
  </si>
  <si>
    <t>State</t>
  </si>
  <si>
    <t>Location</t>
  </si>
  <si>
    <t xml:space="preserve"> </t>
  </si>
  <si>
    <t xml:space="preserve">   </t>
  </si>
  <si>
    <t xml:space="preserve">  </t>
  </si>
  <si>
    <t>Brand</t>
  </si>
  <si>
    <t>Comfort</t>
  </si>
  <si>
    <t>1 - NSW</t>
  </si>
  <si>
    <t>2 - QLD</t>
  </si>
  <si>
    <t>3 - VIC</t>
  </si>
  <si>
    <t>1 - Metropolitan Cities</t>
  </si>
  <si>
    <t>2 - Regional Cities</t>
  </si>
  <si>
    <t>1 - Yes</t>
  </si>
  <si>
    <t>2 - No</t>
  </si>
  <si>
    <t>1 - Resort</t>
  </si>
  <si>
    <t>2 - Cottage</t>
  </si>
  <si>
    <t>3 - Classic</t>
  </si>
  <si>
    <t>Comfort Present</t>
  </si>
  <si>
    <t>Column Labels</t>
  </si>
  <si>
    <t>Anova: Single Factor</t>
  </si>
  <si>
    <t>SUMMARY</t>
  </si>
  <si>
    <t>Groups</t>
  </si>
  <si>
    <t>Count</t>
  </si>
  <si>
    <t>Sum</t>
  </si>
  <si>
    <t>Average</t>
  </si>
  <si>
    <t>Variance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</si>
  <si>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</si>
  <si>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</si>
  <si>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</si>
  <si>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</si>
  <si>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</si>
  <si>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</si>
  <si>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</si>
  <si>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</si>
  <si>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Between Groups</t>
  </si>
  <si>
    <t>Within Groups</t>
  </si>
  <si>
    <t>Total</t>
  </si>
  <si>
    <t>Sample</t>
  </si>
  <si>
    <t>Brand 1</t>
  </si>
  <si>
    <t>Brand 2</t>
  </si>
  <si>
    <t>Brand 3</t>
  </si>
  <si>
    <t>Columns</t>
  </si>
  <si>
    <t>Anova: Two-Factor With Replication</t>
  </si>
  <si>
    <t>Interaction</t>
  </si>
  <si>
    <t>Within</t>
  </si>
  <si>
    <t>Grand Total</t>
  </si>
  <si>
    <t>t-Test: Two-Sample Assuming Unequal Variances</t>
  </si>
  <si>
    <t>Mean</t>
  </si>
  <si>
    <t>Observations</t>
  </si>
  <si>
    <t>Hypothesized Mean Difference</t>
  </si>
  <si>
    <t>t Stat</t>
  </si>
  <si>
    <t>P(T&lt;=t) one-tail</t>
  </si>
  <si>
    <t>t Critical one-tail</t>
  </si>
  <si>
    <t>P(T&lt;=t) two-tail</t>
  </si>
  <si>
    <t>t Critical two-tail</t>
  </si>
  <si>
    <t>Resort</t>
  </si>
  <si>
    <t>Cottage</t>
  </si>
  <si>
    <t>Classic</t>
  </si>
  <si>
    <t>Nbr of Hotel</t>
  </si>
  <si>
    <t>Average Price</t>
  </si>
  <si>
    <t>NSW</t>
  </si>
  <si>
    <t>QLD</t>
  </si>
  <si>
    <t>VIC</t>
  </si>
  <si>
    <t>Metropolitan Cities</t>
  </si>
  <si>
    <t>Regional Cities</t>
  </si>
  <si>
    <t>Level of significance</t>
  </si>
  <si>
    <t>Tukey-Kramer Multiple Comparisons</t>
  </si>
  <si>
    <t>Absolute</t>
  </si>
  <si>
    <t>Std. Error</t>
  </si>
  <si>
    <t>Critical</t>
  </si>
  <si>
    <t>Group</t>
  </si>
  <si>
    <t>Size</t>
  </si>
  <si>
    <t>Comparison</t>
  </si>
  <si>
    <t>Difference</t>
  </si>
  <si>
    <t>of Difference</t>
  </si>
  <si>
    <t>Range</t>
  </si>
  <si>
    <t>Other Data</t>
  </si>
  <si>
    <t>Numerator d.f.</t>
  </si>
  <si>
    <t>Denominator d.f.</t>
  </si>
  <si>
    <t>MSW</t>
  </si>
  <si>
    <t>Q Statistic</t>
  </si>
  <si>
    <t>1: Resort</t>
  </si>
  <si>
    <t>Group 1 to Group 2</t>
  </si>
  <si>
    <t>Group 1 to Group 3</t>
  </si>
  <si>
    <t>2: Cottage</t>
  </si>
  <si>
    <t>Group 2 to Group 3</t>
  </si>
  <si>
    <t>3: Classic</t>
  </si>
  <si>
    <t>Yes</t>
  </si>
  <si>
    <t>No</t>
  </si>
  <si>
    <t>Without comfort</t>
  </si>
  <si>
    <t>With comfort</t>
  </si>
  <si>
    <t>z-Test: Two Sample for Means</t>
  </si>
  <si>
    <t>Known Variance</t>
  </si>
  <si>
    <t>z</t>
  </si>
  <si>
    <t>P(Z&lt;=z) one-tail</t>
  </si>
  <si>
    <t>z Critical one-tail</t>
  </si>
  <si>
    <t>P(Z&lt;=z) two-tail</t>
  </si>
  <si>
    <t>z Critical two-tail</t>
  </si>
  <si>
    <t>comfort VAR.S</t>
  </si>
  <si>
    <t>no comfort VAR.S</t>
  </si>
  <si>
    <t>No Comfort</t>
  </si>
  <si>
    <t>Resort with comfort</t>
  </si>
  <si>
    <t>Resort without comfort</t>
  </si>
  <si>
    <t>Cottage with comfort</t>
  </si>
  <si>
    <t>Cottage without comfort</t>
  </si>
  <si>
    <t>Classic with comfort</t>
  </si>
  <si>
    <t>Comfort VAR.S</t>
  </si>
  <si>
    <t>No comfort VAR.S</t>
  </si>
  <si>
    <t>Classic without comfort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</si>
</sst>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</font>
    <font>
      <sz val="8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i/>
      <sz val="10"/>
      <name val="Arial"/>
      <family val="2"/>
    </font>
    <font>
      <i/>
      <sz val="9"/>
      <name val="Arial"/>
      <family val="2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indexed="4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/>
      <top/>
      <bottom style="medium">
        <color indexed="18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22">
    <xf numFmtId="0" fontId="0" fillId="0" borderId="0" xfId="0"/>
    <xf numFmtId="0" fontId="2" fillId="0" borderId="0" xfId="0" applyFont="1"/>
    <xf numFmtId="2" fontId="0" fillId="0" borderId="0" xfId="0" applyNumberFormat="1"/>
    <xf numFmtId="2" fontId="2" fillId="0" borderId="0" xfId="0" applyNumberFormat="1" applyFont="1"/>
    <xf numFmtId="0" fontId="0" fillId="0" borderId="0" xfId="0" applyNumberFormat="1"/>
    <xf numFmtId="0" fontId="0" fillId="0" borderId="0" xfId="0" pivotButton="1"/>
    <xf numFmtId="0" fontId="0" fillId="0" borderId="0" xfId="0" applyFill="1" applyBorder="1" applyAlignment="1"/>
    <xf numFmtId="0" fontId="0" fillId="0" borderId="1" xfId="0" applyFill="1" applyBorder="1" applyAlignment="1"/>
    <xf numFmtId="0" fontId="4" fillId="0" borderId="2" xfId="0" applyFont="1" applyFill="1" applyBorder="1" applyAlignment="1">
      <alignment horizontal="center"/>
    </xf>
    <xf numFmtId="0" fontId="3" fillId="3" borderId="4" xfId="0" applyFont="1" applyFill="1" applyBorder="1"/>
    <xf numFmtId="2" fontId="3" fillId="3" borderId="3" xfId="0" applyNumberFormat="1" applyFont="1" applyFill="1" applyBorder="1"/>
    <xf numFmtId="2" fontId="3" fillId="2" borderId="3" xfId="0" applyNumberFormat="1" applyFont="1" applyFill="1" applyBorder="1"/>
    <xf numFmtId="2" fontId="3" fillId="2" borderId="5" xfId="0" applyNumberFormat="1" applyFont="1" applyFill="1" applyBorder="1"/>
    <xf numFmtId="0" fontId="5" fillId="0" borderId="6" xfId="0" applyFont="1" applyFill="1" applyBorder="1" applyAlignment="1">
      <alignment horizontal="right"/>
    </xf>
    <xf numFmtId="0" fontId="3" fillId="3" borderId="7" xfId="0" applyFont="1" applyFill="1" applyBorder="1"/>
    <xf numFmtId="0" fontId="0" fillId="0" borderId="0" xfId="0" applyAlignment="1">
      <alignment horizontal="left"/>
    </xf>
    <xf numFmtId="0" fontId="6" fillId="0" borderId="0" xfId="0" applyFont="1"/>
    <xf numFmtId="0" fontId="0" fillId="0" borderId="0" xfId="0" applyAlignment="1">
      <alignment horizontal="center"/>
    </xf>
    <xf numFmtId="0" fontId="0" fillId="0" borderId="8" xfId="0" applyBorder="1"/>
    <xf numFmtId="0" fontId="0" fillId="4" borderId="8" xfId="0" applyFill="1" applyBorder="1" applyProtection="1">
      <protection locked="0"/>
    </xf>
    <xf numFmtId="0" fontId="6" fillId="0" borderId="0" xfId="0" applyFont="1" applyAlignment="1">
      <alignment horizontal="center"/>
    </xf>
    <xf numFmtId="0" fontId="0" fillId="0" borderId="8" xfId="0" applyBorder="1" applyAlignment="1">
      <alignment horizontal="center"/>
    </xf>
  </cellXfs>
  <cellStyles count="2">
    <cellStyle name="Normal" xfId="0" builtinId="0"/>
    <cellStyle name="Normal 2" xfId="1" xr:uid="{52C35494-C559-4F82-A3E0-E01AB39AC9E1}"/>
  </cellStyles>
  <dxfs count="1">
    <dxf>
      <numFmt numFmtId="2" formatCode="0.0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maShu" refreshedDate="43700.607098958331" createdVersion="6" refreshedVersion="6" minRefreshableVersion="3" recordCount="144" xr:uid="{4F2E1E60-54B0-478F-8375-DBD9381D3FE0}">
  <cacheSource type="worksheet">
    <worksheetSource ref="A1:E145" sheet="CHL Hotel Pricing"/>
  </cacheSource>
  <cacheFields count="5">
    <cacheField name="Price" numFmtId="2">
      <sharedItems containsSemiMixedTypes="0" containsString="0" containsNumber="1" minValue="195" maxValue="210.57" count="131">
        <n v="200.2"/>
        <n v="198.20999999999998"/>
        <n v="199.20999999999998"/>
        <n v="198.98000000000002"/>
        <n v="199.13"/>
        <n v="199.43"/>
        <n v="195"/>
        <n v="195.70999999999998"/>
        <n v="196.11"/>
        <n v="196.22"/>
        <n v="196.86"/>
        <n v="198.49"/>
        <n v="201.75"/>
        <n v="201.07999999999998"/>
        <n v="199.61"/>
        <n v="199.18"/>
        <n v="199.25"/>
        <n v="201.66"/>
        <n v="200.11"/>
        <n v="201.82999999999998"/>
        <n v="202.57999999999998"/>
        <n v="202.82"/>
        <n v="204.05"/>
        <n v="205.51999999999998"/>
        <n v="200.63"/>
        <n v="200.91"/>
        <n v="202.55"/>
        <n v="201.89"/>
        <n v="203.17000000000002"/>
        <n v="209.65"/>
        <n v="197.16"/>
        <n v="203.01999999999998"/>
        <n v="197.63"/>
        <n v="198.29000000000002"/>
        <n v="198.88"/>
        <n v="199.70999999999998"/>
        <n v="199.92000000000002"/>
        <n v="200.64"/>
        <n v="200.84"/>
        <n v="200.93"/>
        <n v="201.01999999999998"/>
        <n v="201.95999999999998"/>
        <n v="202.22"/>
        <n v="202.73000000000002"/>
        <n v="203.03"/>
        <n v="203.69"/>
        <n v="204.51"/>
        <n v="198.57999999999998"/>
        <n v="198.66"/>
        <n v="198.85"/>
        <n v="198.9"/>
        <n v="199.2"/>
        <n v="199.31"/>
        <n v="199.87"/>
        <n v="201.76999999999998"/>
        <n v="202.17000000000002"/>
        <n v="202.31"/>
        <n v="202.53"/>
        <n v="198.43"/>
        <n v="199.45"/>
        <n v="199.99"/>
        <n v="201.17000000000002"/>
        <n v="203.19"/>
        <n v="200.72"/>
        <n v="201.47"/>
        <n v="206.15"/>
        <n v="198.92000000000002"/>
        <n v="200.70999999999998"/>
        <n v="204.07999999999998"/>
        <n v="209.06"/>
        <n v="209.95"/>
        <n v="204.69"/>
        <n v="205.99"/>
        <n v="208.79000000000002"/>
        <n v="210.57"/>
        <n v="203.25"/>
        <n v="203.56"/>
        <n v="208.3"/>
        <n v="206.12"/>
        <n v="198.62"/>
        <n v="199.05"/>
        <n v="199.49"/>
        <n v="201.39"/>
        <n v="204.49"/>
        <n v="205.62"/>
        <n v="205.93"/>
        <n v="207.45"/>
        <n v="208.41"/>
        <n v="199.16"/>
        <n v="199.38"/>
        <n v="199.55"/>
        <n v="200.67000000000002"/>
        <n v="200.86"/>
        <n v="200.9"/>
        <n v="203.93"/>
        <n v="207.2"/>
        <n v="201.45999999999998"/>
        <n v="202.5"/>
        <n v="202.65"/>
        <n v="195.66"/>
        <n v="195.76999999999998"/>
        <n v="196.84"/>
        <n v="197.78"/>
        <n v="198.14"/>
        <n v="198.6"/>
        <n v="202.32"/>
        <n v="202.49"/>
        <n v="202.88"/>
        <n v="200.26"/>
        <n v="198.2"/>
        <n v="198.28"/>
        <n v="198.67000000000002"/>
        <n v="197.84"/>
        <n v="200.97"/>
        <n v="201.26999999999998"/>
        <n v="198.36"/>
        <n v="202.74"/>
        <n v="202.82999999999998"/>
        <n v="202.94"/>
        <n v="203.48000000000002"/>
        <n v="201.86"/>
        <n v="202.01999999999998"/>
        <n v="202.76"/>
        <n v="203.79000000000002"/>
        <n v="200.57999999999998"/>
        <n v="200.65"/>
        <n v="201.37"/>
        <n v="203.31"/>
        <n v="204.1"/>
        <n v="202.07"/>
        <n v="207.01"/>
      </sharedItems>
    </cacheField>
    <cacheField name="Brand" numFmtId="0">
      <sharedItems containsSemiMixedTypes="0" containsString="0" containsNumber="1" containsInteger="1" minValue="1" maxValue="3" count="3">
        <n v="1"/>
        <n v="3"/>
        <n v="2"/>
      </sharedItems>
    </cacheField>
    <cacheField name="State" numFmtId="0">
      <sharedItems containsSemiMixedTypes="0" containsString="0" containsNumber="1" containsInteger="1" minValue="1" maxValue="3" count="3">
        <n v="1"/>
        <n v="2"/>
        <n v="3"/>
      </sharedItems>
    </cacheField>
    <cacheField name="Location" numFmtId="0">
      <sharedItems containsSemiMixedTypes="0" containsString="0" containsNumber="1" containsInteger="1" minValue="1" maxValue="2" count="2">
        <n v="1"/>
        <n v="2"/>
      </sharedItems>
    </cacheField>
    <cacheField name="Comfort" numFmtId="0">
      <sharedItems containsMixedTypes="1" containsNumber="1" containsInteger="1" minValue="1" maxValue="2" count="5">
        <n v="1"/>
        <n v="2"/>
        <s v=" "/>
        <s v="   "/>
        <s v="  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4">
  <r>
    <x v="0"/>
    <x v="0"/>
    <x v="0"/>
    <x v="0"/>
    <x v="0"/>
  </r>
  <r>
    <x v="1"/>
    <x v="0"/>
    <x v="0"/>
    <x v="1"/>
    <x v="0"/>
  </r>
  <r>
    <x v="2"/>
    <x v="0"/>
    <x v="0"/>
    <x v="0"/>
    <x v="0"/>
  </r>
  <r>
    <x v="3"/>
    <x v="0"/>
    <x v="0"/>
    <x v="0"/>
    <x v="0"/>
  </r>
  <r>
    <x v="4"/>
    <x v="0"/>
    <x v="0"/>
    <x v="1"/>
    <x v="0"/>
  </r>
  <r>
    <x v="5"/>
    <x v="0"/>
    <x v="0"/>
    <x v="1"/>
    <x v="0"/>
  </r>
  <r>
    <x v="6"/>
    <x v="0"/>
    <x v="0"/>
    <x v="1"/>
    <x v="0"/>
  </r>
  <r>
    <x v="7"/>
    <x v="0"/>
    <x v="0"/>
    <x v="1"/>
    <x v="0"/>
  </r>
  <r>
    <x v="8"/>
    <x v="1"/>
    <x v="0"/>
    <x v="1"/>
    <x v="0"/>
  </r>
  <r>
    <x v="9"/>
    <x v="1"/>
    <x v="0"/>
    <x v="1"/>
    <x v="0"/>
  </r>
  <r>
    <x v="10"/>
    <x v="1"/>
    <x v="0"/>
    <x v="1"/>
    <x v="0"/>
  </r>
  <r>
    <x v="11"/>
    <x v="1"/>
    <x v="0"/>
    <x v="1"/>
    <x v="0"/>
  </r>
  <r>
    <x v="12"/>
    <x v="2"/>
    <x v="0"/>
    <x v="1"/>
    <x v="0"/>
  </r>
  <r>
    <x v="13"/>
    <x v="2"/>
    <x v="0"/>
    <x v="1"/>
    <x v="0"/>
  </r>
  <r>
    <x v="14"/>
    <x v="0"/>
    <x v="0"/>
    <x v="1"/>
    <x v="0"/>
  </r>
  <r>
    <x v="15"/>
    <x v="2"/>
    <x v="0"/>
    <x v="0"/>
    <x v="0"/>
  </r>
  <r>
    <x v="15"/>
    <x v="0"/>
    <x v="0"/>
    <x v="1"/>
    <x v="0"/>
  </r>
  <r>
    <x v="16"/>
    <x v="0"/>
    <x v="0"/>
    <x v="1"/>
    <x v="1"/>
  </r>
  <r>
    <x v="17"/>
    <x v="0"/>
    <x v="0"/>
    <x v="1"/>
    <x v="1"/>
  </r>
  <r>
    <x v="18"/>
    <x v="1"/>
    <x v="0"/>
    <x v="1"/>
    <x v="1"/>
  </r>
  <r>
    <x v="19"/>
    <x v="2"/>
    <x v="0"/>
    <x v="1"/>
    <x v="1"/>
  </r>
  <r>
    <x v="20"/>
    <x v="0"/>
    <x v="0"/>
    <x v="1"/>
    <x v="1"/>
  </r>
  <r>
    <x v="21"/>
    <x v="2"/>
    <x v="0"/>
    <x v="1"/>
    <x v="1"/>
  </r>
  <r>
    <x v="22"/>
    <x v="2"/>
    <x v="0"/>
    <x v="0"/>
    <x v="1"/>
  </r>
  <r>
    <x v="23"/>
    <x v="1"/>
    <x v="0"/>
    <x v="0"/>
    <x v="1"/>
  </r>
  <r>
    <x v="24"/>
    <x v="1"/>
    <x v="0"/>
    <x v="1"/>
    <x v="1"/>
  </r>
  <r>
    <x v="25"/>
    <x v="2"/>
    <x v="0"/>
    <x v="1"/>
    <x v="1"/>
  </r>
  <r>
    <x v="26"/>
    <x v="2"/>
    <x v="0"/>
    <x v="1"/>
    <x v="1"/>
  </r>
  <r>
    <x v="27"/>
    <x v="1"/>
    <x v="0"/>
    <x v="1"/>
    <x v="1"/>
  </r>
  <r>
    <x v="28"/>
    <x v="2"/>
    <x v="0"/>
    <x v="1"/>
    <x v="1"/>
  </r>
  <r>
    <x v="29"/>
    <x v="1"/>
    <x v="0"/>
    <x v="1"/>
    <x v="1"/>
  </r>
  <r>
    <x v="30"/>
    <x v="1"/>
    <x v="0"/>
    <x v="1"/>
    <x v="1"/>
  </r>
  <r>
    <x v="31"/>
    <x v="0"/>
    <x v="0"/>
    <x v="1"/>
    <x v="1"/>
  </r>
  <r>
    <x v="32"/>
    <x v="2"/>
    <x v="0"/>
    <x v="0"/>
    <x v="1"/>
  </r>
  <r>
    <x v="33"/>
    <x v="0"/>
    <x v="0"/>
    <x v="0"/>
    <x v="1"/>
  </r>
  <r>
    <x v="34"/>
    <x v="0"/>
    <x v="0"/>
    <x v="0"/>
    <x v="1"/>
  </r>
  <r>
    <x v="35"/>
    <x v="0"/>
    <x v="1"/>
    <x v="0"/>
    <x v="2"/>
  </r>
  <r>
    <x v="36"/>
    <x v="0"/>
    <x v="1"/>
    <x v="0"/>
    <x v="2"/>
  </r>
  <r>
    <x v="37"/>
    <x v="0"/>
    <x v="1"/>
    <x v="0"/>
    <x v="2"/>
  </r>
  <r>
    <x v="38"/>
    <x v="0"/>
    <x v="1"/>
    <x v="0"/>
    <x v="2"/>
  </r>
  <r>
    <x v="39"/>
    <x v="2"/>
    <x v="0"/>
    <x v="0"/>
    <x v="1"/>
  </r>
  <r>
    <x v="40"/>
    <x v="1"/>
    <x v="0"/>
    <x v="0"/>
    <x v="1"/>
  </r>
  <r>
    <x v="41"/>
    <x v="1"/>
    <x v="0"/>
    <x v="0"/>
    <x v="1"/>
  </r>
  <r>
    <x v="42"/>
    <x v="2"/>
    <x v="0"/>
    <x v="0"/>
    <x v="1"/>
  </r>
  <r>
    <x v="43"/>
    <x v="1"/>
    <x v="0"/>
    <x v="0"/>
    <x v="1"/>
  </r>
  <r>
    <x v="44"/>
    <x v="2"/>
    <x v="0"/>
    <x v="0"/>
    <x v="1"/>
  </r>
  <r>
    <x v="45"/>
    <x v="2"/>
    <x v="0"/>
    <x v="0"/>
    <x v="1"/>
  </r>
  <r>
    <x v="46"/>
    <x v="2"/>
    <x v="0"/>
    <x v="0"/>
    <x v="1"/>
  </r>
  <r>
    <x v="47"/>
    <x v="0"/>
    <x v="1"/>
    <x v="0"/>
    <x v="2"/>
  </r>
  <r>
    <x v="48"/>
    <x v="1"/>
    <x v="1"/>
    <x v="0"/>
    <x v="2"/>
  </r>
  <r>
    <x v="49"/>
    <x v="1"/>
    <x v="1"/>
    <x v="0"/>
    <x v="2"/>
  </r>
  <r>
    <x v="50"/>
    <x v="1"/>
    <x v="1"/>
    <x v="0"/>
    <x v="2"/>
  </r>
  <r>
    <x v="51"/>
    <x v="0"/>
    <x v="1"/>
    <x v="0"/>
    <x v="2"/>
  </r>
  <r>
    <x v="52"/>
    <x v="1"/>
    <x v="1"/>
    <x v="0"/>
    <x v="2"/>
  </r>
  <r>
    <x v="53"/>
    <x v="0"/>
    <x v="1"/>
    <x v="0"/>
    <x v="2"/>
  </r>
  <r>
    <x v="54"/>
    <x v="2"/>
    <x v="1"/>
    <x v="1"/>
    <x v="2"/>
  </r>
  <r>
    <x v="55"/>
    <x v="1"/>
    <x v="1"/>
    <x v="1"/>
    <x v="2"/>
  </r>
  <r>
    <x v="56"/>
    <x v="2"/>
    <x v="1"/>
    <x v="0"/>
    <x v="2"/>
  </r>
  <r>
    <x v="57"/>
    <x v="2"/>
    <x v="1"/>
    <x v="0"/>
    <x v="2"/>
  </r>
  <r>
    <x v="58"/>
    <x v="2"/>
    <x v="1"/>
    <x v="0"/>
    <x v="2"/>
  </r>
  <r>
    <x v="59"/>
    <x v="1"/>
    <x v="1"/>
    <x v="1"/>
    <x v="2"/>
  </r>
  <r>
    <x v="60"/>
    <x v="0"/>
    <x v="1"/>
    <x v="1"/>
    <x v="2"/>
  </r>
  <r>
    <x v="61"/>
    <x v="2"/>
    <x v="1"/>
    <x v="1"/>
    <x v="2"/>
  </r>
  <r>
    <x v="62"/>
    <x v="2"/>
    <x v="1"/>
    <x v="1"/>
    <x v="2"/>
  </r>
  <r>
    <x v="59"/>
    <x v="0"/>
    <x v="1"/>
    <x v="1"/>
    <x v="2"/>
  </r>
  <r>
    <x v="63"/>
    <x v="1"/>
    <x v="1"/>
    <x v="1"/>
    <x v="2"/>
  </r>
  <r>
    <x v="64"/>
    <x v="2"/>
    <x v="1"/>
    <x v="1"/>
    <x v="3"/>
  </r>
  <r>
    <x v="65"/>
    <x v="1"/>
    <x v="1"/>
    <x v="1"/>
    <x v="2"/>
  </r>
  <r>
    <x v="66"/>
    <x v="1"/>
    <x v="1"/>
    <x v="1"/>
    <x v="4"/>
  </r>
  <r>
    <x v="15"/>
    <x v="1"/>
    <x v="1"/>
    <x v="1"/>
    <x v="4"/>
  </r>
  <r>
    <x v="67"/>
    <x v="2"/>
    <x v="1"/>
    <x v="1"/>
    <x v="4"/>
  </r>
  <r>
    <x v="68"/>
    <x v="0"/>
    <x v="1"/>
    <x v="1"/>
    <x v="4"/>
  </r>
  <r>
    <x v="69"/>
    <x v="2"/>
    <x v="1"/>
    <x v="0"/>
    <x v="2"/>
  </r>
  <r>
    <x v="70"/>
    <x v="2"/>
    <x v="1"/>
    <x v="0"/>
    <x v="4"/>
  </r>
  <r>
    <x v="71"/>
    <x v="0"/>
    <x v="1"/>
    <x v="0"/>
    <x v="2"/>
  </r>
  <r>
    <x v="72"/>
    <x v="0"/>
    <x v="1"/>
    <x v="1"/>
    <x v="4"/>
  </r>
  <r>
    <x v="73"/>
    <x v="2"/>
    <x v="1"/>
    <x v="1"/>
    <x v="4"/>
  </r>
  <r>
    <x v="74"/>
    <x v="2"/>
    <x v="1"/>
    <x v="1"/>
    <x v="2"/>
  </r>
  <r>
    <x v="75"/>
    <x v="1"/>
    <x v="1"/>
    <x v="1"/>
    <x v="2"/>
  </r>
  <r>
    <x v="76"/>
    <x v="1"/>
    <x v="1"/>
    <x v="1"/>
    <x v="2"/>
  </r>
  <r>
    <x v="77"/>
    <x v="1"/>
    <x v="1"/>
    <x v="0"/>
    <x v="2"/>
  </r>
  <r>
    <x v="71"/>
    <x v="1"/>
    <x v="1"/>
    <x v="0"/>
    <x v="2"/>
  </r>
  <r>
    <x v="78"/>
    <x v="0"/>
    <x v="1"/>
    <x v="1"/>
    <x v="2"/>
  </r>
  <r>
    <x v="73"/>
    <x v="2"/>
    <x v="1"/>
    <x v="1"/>
    <x v="2"/>
  </r>
  <r>
    <x v="79"/>
    <x v="2"/>
    <x v="1"/>
    <x v="0"/>
    <x v="2"/>
  </r>
  <r>
    <x v="80"/>
    <x v="0"/>
    <x v="1"/>
    <x v="0"/>
    <x v="2"/>
  </r>
  <r>
    <x v="81"/>
    <x v="0"/>
    <x v="1"/>
    <x v="0"/>
    <x v="2"/>
  </r>
  <r>
    <x v="82"/>
    <x v="1"/>
    <x v="1"/>
    <x v="0"/>
    <x v="2"/>
  </r>
  <r>
    <x v="19"/>
    <x v="1"/>
    <x v="1"/>
    <x v="0"/>
    <x v="2"/>
  </r>
  <r>
    <x v="83"/>
    <x v="2"/>
    <x v="1"/>
    <x v="0"/>
    <x v="2"/>
  </r>
  <r>
    <x v="84"/>
    <x v="1"/>
    <x v="0"/>
    <x v="0"/>
    <x v="1"/>
  </r>
  <r>
    <x v="85"/>
    <x v="1"/>
    <x v="0"/>
    <x v="0"/>
    <x v="1"/>
  </r>
  <r>
    <x v="86"/>
    <x v="1"/>
    <x v="0"/>
    <x v="0"/>
    <x v="1"/>
  </r>
  <r>
    <x v="87"/>
    <x v="1"/>
    <x v="2"/>
    <x v="0"/>
    <x v="0"/>
  </r>
  <r>
    <x v="47"/>
    <x v="2"/>
    <x v="1"/>
    <x v="0"/>
    <x v="2"/>
  </r>
  <r>
    <x v="47"/>
    <x v="1"/>
    <x v="2"/>
    <x v="0"/>
    <x v="0"/>
  </r>
  <r>
    <x v="15"/>
    <x v="0"/>
    <x v="2"/>
    <x v="1"/>
    <x v="0"/>
  </r>
  <r>
    <x v="88"/>
    <x v="0"/>
    <x v="2"/>
    <x v="0"/>
    <x v="0"/>
  </r>
  <r>
    <x v="89"/>
    <x v="0"/>
    <x v="2"/>
    <x v="0"/>
    <x v="0"/>
  </r>
  <r>
    <x v="90"/>
    <x v="0"/>
    <x v="2"/>
    <x v="0"/>
    <x v="0"/>
  </r>
  <r>
    <x v="90"/>
    <x v="0"/>
    <x v="2"/>
    <x v="0"/>
    <x v="0"/>
  </r>
  <r>
    <x v="91"/>
    <x v="1"/>
    <x v="2"/>
    <x v="0"/>
    <x v="0"/>
  </r>
  <r>
    <x v="92"/>
    <x v="1"/>
    <x v="2"/>
    <x v="0"/>
    <x v="0"/>
  </r>
  <r>
    <x v="93"/>
    <x v="1"/>
    <x v="2"/>
    <x v="0"/>
    <x v="0"/>
  </r>
  <r>
    <x v="94"/>
    <x v="2"/>
    <x v="2"/>
    <x v="0"/>
    <x v="0"/>
  </r>
  <r>
    <x v="95"/>
    <x v="2"/>
    <x v="2"/>
    <x v="0"/>
    <x v="0"/>
  </r>
  <r>
    <x v="96"/>
    <x v="1"/>
    <x v="2"/>
    <x v="1"/>
    <x v="0"/>
  </r>
  <r>
    <x v="97"/>
    <x v="0"/>
    <x v="2"/>
    <x v="1"/>
    <x v="1"/>
  </r>
  <r>
    <x v="98"/>
    <x v="2"/>
    <x v="2"/>
    <x v="1"/>
    <x v="0"/>
  </r>
  <r>
    <x v="99"/>
    <x v="0"/>
    <x v="2"/>
    <x v="0"/>
    <x v="0"/>
  </r>
  <r>
    <x v="100"/>
    <x v="0"/>
    <x v="2"/>
    <x v="0"/>
    <x v="1"/>
  </r>
  <r>
    <x v="101"/>
    <x v="1"/>
    <x v="2"/>
    <x v="0"/>
    <x v="0"/>
  </r>
  <r>
    <x v="102"/>
    <x v="1"/>
    <x v="2"/>
    <x v="0"/>
    <x v="0"/>
  </r>
  <r>
    <x v="103"/>
    <x v="2"/>
    <x v="2"/>
    <x v="0"/>
    <x v="0"/>
  </r>
  <r>
    <x v="58"/>
    <x v="2"/>
    <x v="2"/>
    <x v="0"/>
    <x v="0"/>
  </r>
  <r>
    <x v="104"/>
    <x v="2"/>
    <x v="2"/>
    <x v="0"/>
    <x v="0"/>
  </r>
  <r>
    <x v="105"/>
    <x v="1"/>
    <x v="2"/>
    <x v="0"/>
    <x v="0"/>
  </r>
  <r>
    <x v="106"/>
    <x v="0"/>
    <x v="2"/>
    <x v="1"/>
    <x v="1"/>
  </r>
  <r>
    <x v="107"/>
    <x v="2"/>
    <x v="2"/>
    <x v="1"/>
    <x v="0"/>
  </r>
  <r>
    <x v="108"/>
    <x v="0"/>
    <x v="2"/>
    <x v="1"/>
    <x v="1"/>
  </r>
  <r>
    <x v="109"/>
    <x v="1"/>
    <x v="2"/>
    <x v="1"/>
    <x v="0"/>
  </r>
  <r>
    <x v="110"/>
    <x v="1"/>
    <x v="2"/>
    <x v="1"/>
    <x v="0"/>
  </r>
  <r>
    <x v="111"/>
    <x v="2"/>
    <x v="2"/>
    <x v="1"/>
    <x v="0"/>
  </r>
  <r>
    <x v="112"/>
    <x v="0"/>
    <x v="2"/>
    <x v="1"/>
    <x v="1"/>
  </r>
  <r>
    <x v="113"/>
    <x v="1"/>
    <x v="2"/>
    <x v="1"/>
    <x v="0"/>
  </r>
  <r>
    <x v="114"/>
    <x v="2"/>
    <x v="2"/>
    <x v="1"/>
    <x v="0"/>
  </r>
  <r>
    <x v="115"/>
    <x v="0"/>
    <x v="2"/>
    <x v="1"/>
    <x v="1"/>
  </r>
  <r>
    <x v="116"/>
    <x v="2"/>
    <x v="2"/>
    <x v="0"/>
    <x v="1"/>
  </r>
  <r>
    <x v="117"/>
    <x v="2"/>
    <x v="2"/>
    <x v="0"/>
    <x v="1"/>
  </r>
  <r>
    <x v="118"/>
    <x v="2"/>
    <x v="2"/>
    <x v="0"/>
    <x v="1"/>
  </r>
  <r>
    <x v="119"/>
    <x v="2"/>
    <x v="2"/>
    <x v="1"/>
    <x v="0"/>
  </r>
  <r>
    <x v="120"/>
    <x v="1"/>
    <x v="2"/>
    <x v="1"/>
    <x v="1"/>
  </r>
  <r>
    <x v="121"/>
    <x v="1"/>
    <x v="2"/>
    <x v="1"/>
    <x v="1"/>
  </r>
  <r>
    <x v="122"/>
    <x v="2"/>
    <x v="2"/>
    <x v="1"/>
    <x v="0"/>
  </r>
  <r>
    <x v="123"/>
    <x v="2"/>
    <x v="2"/>
    <x v="1"/>
    <x v="0"/>
  </r>
  <r>
    <x v="124"/>
    <x v="0"/>
    <x v="2"/>
    <x v="1"/>
    <x v="1"/>
  </r>
  <r>
    <x v="125"/>
    <x v="0"/>
    <x v="2"/>
    <x v="1"/>
    <x v="1"/>
  </r>
  <r>
    <x v="126"/>
    <x v="1"/>
    <x v="2"/>
    <x v="1"/>
    <x v="1"/>
  </r>
  <r>
    <x v="127"/>
    <x v="2"/>
    <x v="2"/>
    <x v="1"/>
    <x v="0"/>
  </r>
  <r>
    <x v="128"/>
    <x v="2"/>
    <x v="0"/>
    <x v="1"/>
    <x v="1"/>
  </r>
  <r>
    <x v="129"/>
    <x v="0"/>
    <x v="1"/>
    <x v="0"/>
    <x v="2"/>
  </r>
  <r>
    <x v="130"/>
    <x v="0"/>
    <x v="2"/>
    <x v="0"/>
    <x v="1"/>
  </r>
  <r>
    <x v="130"/>
    <x v="0"/>
    <x v="2"/>
    <x v="0"/>
    <x v="1"/>
  </r>
  <r>
    <x v="130"/>
    <x v="1"/>
    <x v="2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13FAEE-3AD8-4339-94F5-B0D5C8D83906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Brand">
  <location ref="B4:D8" firstHeaderRow="0" firstDataRow="1" firstDataCol="1"/>
  <pivotFields count="5">
    <pivotField dataField="1" numFmtId="2" showAll="0">
      <items count="132">
        <item x="6"/>
        <item x="99"/>
        <item x="7"/>
        <item x="100"/>
        <item x="8"/>
        <item x="9"/>
        <item x="101"/>
        <item x="10"/>
        <item x="30"/>
        <item x="32"/>
        <item x="102"/>
        <item x="112"/>
        <item x="103"/>
        <item x="109"/>
        <item x="1"/>
        <item x="110"/>
        <item x="33"/>
        <item x="115"/>
        <item x="58"/>
        <item x="11"/>
        <item x="47"/>
        <item x="104"/>
        <item x="79"/>
        <item x="48"/>
        <item x="111"/>
        <item x="49"/>
        <item x="34"/>
        <item x="50"/>
        <item x="66"/>
        <item x="3"/>
        <item x="80"/>
        <item x="4"/>
        <item x="88"/>
        <item x="15"/>
        <item x="51"/>
        <item x="2"/>
        <item x="16"/>
        <item x="52"/>
        <item x="89"/>
        <item x="5"/>
        <item x="59"/>
        <item x="81"/>
        <item x="90"/>
        <item x="14"/>
        <item x="35"/>
        <item x="53"/>
        <item x="36"/>
        <item x="60"/>
        <item x="18"/>
        <item x="0"/>
        <item x="108"/>
        <item x="124"/>
        <item x="24"/>
        <item x="37"/>
        <item x="125"/>
        <item x="91"/>
        <item x="67"/>
        <item x="63"/>
        <item x="38"/>
        <item x="92"/>
        <item x="93"/>
        <item x="25"/>
        <item x="39"/>
        <item x="113"/>
        <item x="40"/>
        <item x="13"/>
        <item x="61"/>
        <item x="114"/>
        <item x="126"/>
        <item x="82"/>
        <item x="96"/>
        <item x="64"/>
        <item x="17"/>
        <item x="12"/>
        <item x="54"/>
        <item x="19"/>
        <item x="120"/>
        <item x="27"/>
        <item x="41"/>
        <item x="121"/>
        <item x="129"/>
        <item x="55"/>
        <item x="42"/>
        <item x="56"/>
        <item x="105"/>
        <item x="106"/>
        <item x="97"/>
        <item x="57"/>
        <item x="26"/>
        <item x="20"/>
        <item x="98"/>
        <item x="43"/>
        <item x="116"/>
        <item x="122"/>
        <item x="21"/>
        <item x="117"/>
        <item x="107"/>
        <item x="118"/>
        <item x="31"/>
        <item x="44"/>
        <item x="28"/>
        <item x="62"/>
        <item x="75"/>
        <item x="127"/>
        <item x="119"/>
        <item x="76"/>
        <item x="45"/>
        <item x="123"/>
        <item x="94"/>
        <item x="22"/>
        <item x="68"/>
        <item x="128"/>
        <item x="83"/>
        <item x="46"/>
        <item x="71"/>
        <item x="23"/>
        <item x="84"/>
        <item x="85"/>
        <item x="72"/>
        <item x="78"/>
        <item x="65"/>
        <item x="130"/>
        <item x="95"/>
        <item x="86"/>
        <item x="77"/>
        <item x="87"/>
        <item x="73"/>
        <item x="69"/>
        <item x="29"/>
        <item x="70"/>
        <item x="74"/>
        <item t="default"/>
      </items>
    </pivotField>
    <pivotField axis="axisRow" showAll="0">
      <items count="4">
        <item n="Resort" x="0"/>
        <item n="Cottage" x="2"/>
        <item n="Classic" x="1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3">
        <item x="0"/>
        <item x="1"/>
        <item t="default"/>
      </items>
    </pivotField>
    <pivotField showAll="0">
      <items count="6">
        <item x="0"/>
        <item x="1"/>
        <item x="2"/>
        <item x="4"/>
        <item x="3"/>
        <item t="default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Nbr of Hotel" fld="0" subtotal="count" baseField="1" baseItem="0"/>
    <dataField name="Average Price" fld="0" subtotal="average" baseField="1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0588DD-3B5F-44AF-B7C0-D4784A9A1AF4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State">
  <location ref="G4:I8" firstHeaderRow="0" firstDataRow="1" firstDataCol="1"/>
  <pivotFields count="5">
    <pivotField dataField="1" numFmtId="2" showAll="0">
      <items count="132">
        <item x="6"/>
        <item x="99"/>
        <item x="7"/>
        <item x="100"/>
        <item x="8"/>
        <item x="9"/>
        <item x="101"/>
        <item x="10"/>
        <item x="30"/>
        <item x="32"/>
        <item x="102"/>
        <item x="112"/>
        <item x="103"/>
        <item x="109"/>
        <item x="1"/>
        <item x="110"/>
        <item x="33"/>
        <item x="115"/>
        <item x="58"/>
        <item x="11"/>
        <item x="47"/>
        <item x="104"/>
        <item x="79"/>
        <item x="48"/>
        <item x="111"/>
        <item x="49"/>
        <item x="34"/>
        <item x="50"/>
        <item x="66"/>
        <item x="3"/>
        <item x="80"/>
        <item x="4"/>
        <item x="88"/>
        <item x="15"/>
        <item x="51"/>
        <item x="2"/>
        <item x="16"/>
        <item x="52"/>
        <item x="89"/>
        <item x="5"/>
        <item x="59"/>
        <item x="81"/>
        <item x="90"/>
        <item x="14"/>
        <item x="35"/>
        <item x="53"/>
        <item x="36"/>
        <item x="60"/>
        <item x="18"/>
        <item x="0"/>
        <item x="108"/>
        <item x="124"/>
        <item x="24"/>
        <item x="37"/>
        <item x="125"/>
        <item x="91"/>
        <item x="67"/>
        <item x="63"/>
        <item x="38"/>
        <item x="92"/>
        <item x="93"/>
        <item x="25"/>
        <item x="39"/>
        <item x="113"/>
        <item x="40"/>
        <item x="13"/>
        <item x="61"/>
        <item x="114"/>
        <item x="126"/>
        <item x="82"/>
        <item x="96"/>
        <item x="64"/>
        <item x="17"/>
        <item x="12"/>
        <item x="54"/>
        <item x="19"/>
        <item x="120"/>
        <item x="27"/>
        <item x="41"/>
        <item x="121"/>
        <item x="129"/>
        <item x="55"/>
        <item x="42"/>
        <item x="56"/>
        <item x="105"/>
        <item x="106"/>
        <item x="97"/>
        <item x="57"/>
        <item x="26"/>
        <item x="20"/>
        <item x="98"/>
        <item x="43"/>
        <item x="116"/>
        <item x="122"/>
        <item x="21"/>
        <item x="117"/>
        <item x="107"/>
        <item x="118"/>
        <item x="31"/>
        <item x="44"/>
        <item x="28"/>
        <item x="62"/>
        <item x="75"/>
        <item x="127"/>
        <item x="119"/>
        <item x="76"/>
        <item x="45"/>
        <item x="123"/>
        <item x="94"/>
        <item x="22"/>
        <item x="68"/>
        <item x="128"/>
        <item x="83"/>
        <item x="46"/>
        <item x="71"/>
        <item x="23"/>
        <item x="84"/>
        <item x="85"/>
        <item x="72"/>
        <item x="78"/>
        <item x="65"/>
        <item x="130"/>
        <item x="95"/>
        <item x="86"/>
        <item x="77"/>
        <item x="87"/>
        <item x="73"/>
        <item x="69"/>
        <item x="29"/>
        <item x="70"/>
        <item x="74"/>
        <item t="default"/>
      </items>
    </pivotField>
    <pivotField showAll="0">
      <items count="4">
        <item x="0"/>
        <item x="2"/>
        <item x="1"/>
        <item t="default"/>
      </items>
    </pivotField>
    <pivotField axis="axisRow" showAll="0">
      <items count="4">
        <item n="NSW" x="0"/>
        <item n="QLD" x="1"/>
        <item n="VIC" x="2"/>
        <item t="default"/>
      </items>
    </pivotField>
    <pivotField showAll="0">
      <items count="3">
        <item x="0"/>
        <item x="1"/>
        <item t="default"/>
      </items>
    </pivotField>
    <pivotField showAll="0">
      <items count="6">
        <item x="0"/>
        <item x="1"/>
        <item x="2"/>
        <item x="4"/>
        <item x="3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Nbr of Hotel" fld="0" subtotal="count" baseField="2" baseItem="0"/>
    <dataField name="Average Price" fld="0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123A07-BE77-4C34-BFE7-EF20E819A0E2}" name="PivotTable7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Location">
  <location ref="B12:D15" firstHeaderRow="0" firstDataRow="1" firstDataCol="1"/>
  <pivotFields count="5">
    <pivotField dataField="1" numFmtId="2" showAll="0">
      <items count="132">
        <item x="6"/>
        <item x="99"/>
        <item x="7"/>
        <item x="100"/>
        <item x="8"/>
        <item x="9"/>
        <item x="101"/>
        <item x="10"/>
        <item x="30"/>
        <item x="32"/>
        <item x="102"/>
        <item x="112"/>
        <item x="103"/>
        <item x="109"/>
        <item x="1"/>
        <item x="110"/>
        <item x="33"/>
        <item x="115"/>
        <item x="58"/>
        <item x="11"/>
        <item x="47"/>
        <item x="104"/>
        <item x="79"/>
        <item x="48"/>
        <item x="111"/>
        <item x="49"/>
        <item x="34"/>
        <item x="50"/>
        <item x="66"/>
        <item x="3"/>
        <item x="80"/>
        <item x="4"/>
        <item x="88"/>
        <item x="15"/>
        <item x="51"/>
        <item x="2"/>
        <item x="16"/>
        <item x="52"/>
        <item x="89"/>
        <item x="5"/>
        <item x="59"/>
        <item x="81"/>
        <item x="90"/>
        <item x="14"/>
        <item x="35"/>
        <item x="53"/>
        <item x="36"/>
        <item x="60"/>
        <item x="18"/>
        <item x="0"/>
        <item x="108"/>
        <item x="124"/>
        <item x="24"/>
        <item x="37"/>
        <item x="125"/>
        <item x="91"/>
        <item x="67"/>
        <item x="63"/>
        <item x="38"/>
        <item x="92"/>
        <item x="93"/>
        <item x="25"/>
        <item x="39"/>
        <item x="113"/>
        <item x="40"/>
        <item x="13"/>
        <item x="61"/>
        <item x="114"/>
        <item x="126"/>
        <item x="82"/>
        <item x="96"/>
        <item x="64"/>
        <item x="17"/>
        <item x="12"/>
        <item x="54"/>
        <item x="19"/>
        <item x="120"/>
        <item x="27"/>
        <item x="41"/>
        <item x="121"/>
        <item x="129"/>
        <item x="55"/>
        <item x="42"/>
        <item x="56"/>
        <item x="105"/>
        <item x="106"/>
        <item x="97"/>
        <item x="57"/>
        <item x="26"/>
        <item x="20"/>
        <item x="98"/>
        <item x="43"/>
        <item x="116"/>
        <item x="122"/>
        <item x="21"/>
        <item x="117"/>
        <item x="107"/>
        <item x="118"/>
        <item x="31"/>
        <item x="44"/>
        <item x="28"/>
        <item x="62"/>
        <item x="75"/>
        <item x="127"/>
        <item x="119"/>
        <item x="76"/>
        <item x="45"/>
        <item x="123"/>
        <item x="94"/>
        <item x="22"/>
        <item x="68"/>
        <item x="128"/>
        <item x="83"/>
        <item x="46"/>
        <item x="71"/>
        <item x="23"/>
        <item x="84"/>
        <item x="85"/>
        <item x="72"/>
        <item x="78"/>
        <item x="65"/>
        <item x="130"/>
        <item x="95"/>
        <item x="86"/>
        <item x="77"/>
        <item x="87"/>
        <item x="73"/>
        <item x="69"/>
        <item x="29"/>
        <item x="70"/>
        <item x="74"/>
        <item t="default"/>
      </items>
    </pivotField>
    <pivotField showAll="0">
      <items count="4">
        <item x="0"/>
        <item x="2"/>
        <item x="1"/>
        <item t="default"/>
      </items>
    </pivotField>
    <pivotField showAll="0">
      <items count="4">
        <item n="NSW" x="0"/>
        <item n="QLD" x="1"/>
        <item n="VIC" x="2"/>
        <item t="default"/>
      </items>
    </pivotField>
    <pivotField axis="axisRow" showAll="0">
      <items count="3">
        <item n="Metropolitan Cities" x="0"/>
        <item n="Regional Cities" x="1"/>
        <item t="default"/>
      </items>
    </pivotField>
    <pivotField showAll="0">
      <items count="6">
        <item x="0"/>
        <item x="1"/>
        <item x="2"/>
        <item x="4"/>
        <item x="3"/>
        <item t="default"/>
      </items>
    </pivotField>
  </pivotFields>
  <rowFields count="1">
    <field x="3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Nbr of Hotel" fld="0" subtotal="count" baseField="2" baseItem="0"/>
    <dataField name="Average Price" fld="0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7FD3CF-8533-473F-8B9B-04BD06479FE5}" name="PivotTable8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Comfort">
  <location ref="H6:L13" firstHeaderRow="1" firstDataRow="2" firstDataCol="1"/>
  <pivotFields count="5">
    <pivotField dataField="1" numFmtId="2" showAll="0">
      <items count="132">
        <item x="6"/>
        <item x="99"/>
        <item x="7"/>
        <item x="100"/>
        <item x="8"/>
        <item x="9"/>
        <item x="101"/>
        <item x="10"/>
        <item x="30"/>
        <item x="32"/>
        <item x="102"/>
        <item x="112"/>
        <item x="103"/>
        <item x="109"/>
        <item x="1"/>
        <item x="110"/>
        <item x="33"/>
        <item x="115"/>
        <item x="58"/>
        <item x="11"/>
        <item x="47"/>
        <item x="104"/>
        <item x="79"/>
        <item x="48"/>
        <item x="111"/>
        <item x="49"/>
        <item x="34"/>
        <item x="50"/>
        <item x="66"/>
        <item x="3"/>
        <item x="80"/>
        <item x="4"/>
        <item x="88"/>
        <item x="15"/>
        <item x="51"/>
        <item x="2"/>
        <item x="16"/>
        <item x="52"/>
        <item x="89"/>
        <item x="5"/>
        <item x="59"/>
        <item x="81"/>
        <item x="90"/>
        <item x="14"/>
        <item x="35"/>
        <item x="53"/>
        <item x="36"/>
        <item x="60"/>
        <item x="18"/>
        <item x="0"/>
        <item x="108"/>
        <item x="124"/>
        <item x="24"/>
        <item x="37"/>
        <item x="125"/>
        <item x="91"/>
        <item x="67"/>
        <item x="63"/>
        <item x="38"/>
        <item x="92"/>
        <item x="93"/>
        <item x="25"/>
        <item x="39"/>
        <item x="113"/>
        <item x="40"/>
        <item x="13"/>
        <item x="61"/>
        <item x="114"/>
        <item x="126"/>
        <item x="82"/>
        <item x="96"/>
        <item x="64"/>
        <item x="17"/>
        <item x="12"/>
        <item x="54"/>
        <item x="19"/>
        <item x="120"/>
        <item x="27"/>
        <item x="41"/>
        <item x="121"/>
        <item x="129"/>
        <item x="55"/>
        <item x="42"/>
        <item x="56"/>
        <item x="105"/>
        <item x="106"/>
        <item x="97"/>
        <item x="57"/>
        <item x="26"/>
        <item x="20"/>
        <item x="98"/>
        <item x="43"/>
        <item x="116"/>
        <item x="122"/>
        <item x="21"/>
        <item x="117"/>
        <item x="107"/>
        <item x="118"/>
        <item x="31"/>
        <item x="44"/>
        <item x="28"/>
        <item x="62"/>
        <item x="75"/>
        <item x="127"/>
        <item x="119"/>
        <item x="76"/>
        <item x="45"/>
        <item x="123"/>
        <item x="94"/>
        <item x="22"/>
        <item x="68"/>
        <item x="128"/>
        <item x="83"/>
        <item x="46"/>
        <item x="71"/>
        <item x="23"/>
        <item x="84"/>
        <item x="85"/>
        <item x="72"/>
        <item x="78"/>
        <item x="65"/>
        <item x="130"/>
        <item x="95"/>
        <item x="86"/>
        <item x="77"/>
        <item x="87"/>
        <item x="73"/>
        <item x="69"/>
        <item x="29"/>
        <item x="70"/>
        <item x="74"/>
        <item t="default"/>
      </items>
    </pivotField>
    <pivotField axis="axisCol" showAll="0">
      <items count="4">
        <item n="Resort" x="0"/>
        <item n="Cottage" x="2"/>
        <item n="Classic" x="1"/>
        <item t="default"/>
      </items>
    </pivotField>
    <pivotField showAll="0">
      <items count="4">
        <item n="NSW" x="0"/>
        <item n="QLD" x="1"/>
        <item n="VIC" x="2"/>
        <item t="default"/>
      </items>
    </pivotField>
    <pivotField showAll="0">
      <items count="3">
        <item x="0"/>
        <item x="1"/>
        <item t="default"/>
      </items>
    </pivotField>
    <pivotField axis="axisRow" showAll="0">
      <items count="6">
        <item n="Yes" x="0"/>
        <item n="No" x="1"/>
        <item x="2"/>
        <item x="4"/>
        <item x="3"/>
        <item t="default"/>
      </items>
    </pivotField>
  </pivotFields>
  <rowFields count="1">
    <field x="4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Average Price" fld="0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FFA0674-C58C-4600-8CD5-885DBA7C6650}" name="Table1" displayName="Table1" ref="A1:E145" totalsRowShown="0">
  <autoFilter ref="A1:E145" xr:uid="{8D7FE792-4DF6-4610-9051-578472AC83D1}"/>
  <sortState xmlns:xlrd2="http://schemas.microsoft.com/office/spreadsheetml/2017/richdata2" ref="A2:E145">
    <sortCondition ref="C1:C145"/>
  </sortState>
  <tableColumns count="5">
    <tableColumn id="1" xr3:uid="{49192A7C-B043-462B-93B2-3939AACA517C}" name="Price" dataDxfId="0"/>
    <tableColumn id="2" xr3:uid="{DD518A55-6E14-4238-871E-DD250B511938}" name="Brand"/>
    <tableColumn id="3" xr3:uid="{3F78028E-2A9D-4824-9EF7-168B1F23AF23}" name="State"/>
    <tableColumn id="4" xr3:uid="{434908D5-740C-4AE0-AF7E-24A5411ADF37}" name="Location"/>
    <tableColumn id="5" xr3:uid="{F04BB67F-8A1B-4135-9869-5A579FE61D20}" name="Comfort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1"/>
    <pageSetUpPr fitToPage="1"/>
  </sheetPr>
  <dimension ref="A1:U145"/>
  <sheetViews>
    <sheetView topLeftCell="A106" zoomScaleNormal="100" zoomScaleSheetLayoutView="205" workbookViewId="0">
      <selection activeCell="I114" sqref="I114"/>
    </sheetView>
  </sheetViews>
  <sheetFormatPr defaultRowHeight="13.2" x14ac:dyDescent="0.25"/>
  <cols>
    <col min="4" max="4" width="10.44140625" customWidth="1"/>
    <col min="5" max="5" width="10" customWidth="1"/>
    <col min="7" max="7" width="15.88671875" customWidth="1"/>
    <col min="8" max="8" width="11" customWidth="1"/>
    <col min="15" max="15" width="15.44140625" bestFit="1" customWidth="1"/>
    <col min="16" max="16" width="16.21875" bestFit="1" customWidth="1"/>
    <col min="17" max="18" width="11" bestFit="1" customWidth="1"/>
    <col min="19" max="19" width="12" bestFit="1" customWidth="1"/>
    <col min="20" max="22" width="8" bestFit="1" customWidth="1"/>
    <col min="23" max="23" width="15.44140625" bestFit="1" customWidth="1"/>
    <col min="24" max="24" width="16.21875" bestFit="1" customWidth="1"/>
    <col min="25" max="26" width="12" bestFit="1" customWidth="1"/>
    <col min="27" max="27" width="8" bestFit="1" customWidth="1"/>
    <col min="28" max="28" width="11.33203125" bestFit="1" customWidth="1"/>
    <col min="29" max="146" width="6.5546875" bestFit="1" customWidth="1"/>
    <col min="147" max="147" width="11.33203125" bestFit="1" customWidth="1"/>
    <col min="148" max="148" width="8.44140625" bestFit="1" customWidth="1"/>
    <col min="149" max="149" width="11.44140625" bestFit="1" customWidth="1"/>
    <col min="150" max="150" width="8.44140625" bestFit="1" customWidth="1"/>
    <col min="151" max="151" width="11.44140625" bestFit="1" customWidth="1"/>
    <col min="152" max="152" width="8.44140625" bestFit="1" customWidth="1"/>
    <col min="153" max="153" width="11.44140625" bestFit="1" customWidth="1"/>
    <col min="154" max="154" width="8.44140625" bestFit="1" customWidth="1"/>
    <col min="155" max="155" width="11.44140625" bestFit="1" customWidth="1"/>
    <col min="156" max="156" width="8.44140625" bestFit="1" customWidth="1"/>
    <col min="157" max="157" width="11.44140625" bestFit="1" customWidth="1"/>
    <col min="158" max="158" width="8.44140625" bestFit="1" customWidth="1"/>
    <col min="159" max="159" width="11.44140625" bestFit="1" customWidth="1"/>
    <col min="160" max="160" width="8.44140625" bestFit="1" customWidth="1"/>
    <col min="161" max="161" width="11.44140625" bestFit="1" customWidth="1"/>
    <col min="162" max="162" width="8.44140625" bestFit="1" customWidth="1"/>
    <col min="163" max="163" width="11.44140625" bestFit="1" customWidth="1"/>
    <col min="164" max="164" width="8.44140625" bestFit="1" customWidth="1"/>
    <col min="165" max="165" width="11.44140625" bestFit="1" customWidth="1"/>
    <col min="166" max="166" width="8.44140625" bestFit="1" customWidth="1"/>
    <col min="167" max="167" width="11.44140625" bestFit="1" customWidth="1"/>
    <col min="168" max="168" width="8.44140625" bestFit="1" customWidth="1"/>
    <col min="169" max="169" width="11.44140625" bestFit="1" customWidth="1"/>
    <col min="170" max="171" width="6.5546875" bestFit="1" customWidth="1"/>
    <col min="172" max="172" width="11.44140625" bestFit="1" customWidth="1"/>
    <col min="173" max="173" width="8.44140625" bestFit="1" customWidth="1"/>
    <col min="174" max="174" width="11.44140625" bestFit="1" customWidth="1"/>
    <col min="175" max="175" width="8.44140625" bestFit="1" customWidth="1"/>
    <col min="176" max="176" width="11.44140625" bestFit="1" customWidth="1"/>
    <col min="177" max="177" width="8.44140625" bestFit="1" customWidth="1"/>
    <col min="178" max="178" width="11.44140625" bestFit="1" customWidth="1"/>
    <col min="179" max="179" width="8.44140625" bestFit="1" customWidth="1"/>
    <col min="180" max="180" width="11.44140625" bestFit="1" customWidth="1"/>
    <col min="181" max="181" width="8.44140625" bestFit="1" customWidth="1"/>
    <col min="182" max="182" width="11.44140625" bestFit="1" customWidth="1"/>
    <col min="183" max="183" width="8.44140625" bestFit="1" customWidth="1"/>
    <col min="184" max="184" width="11.44140625" bestFit="1" customWidth="1"/>
    <col min="185" max="185" width="8.44140625" bestFit="1" customWidth="1"/>
    <col min="186" max="186" width="11.44140625" bestFit="1" customWidth="1"/>
    <col min="187" max="187" width="8.44140625" bestFit="1" customWidth="1"/>
    <col min="188" max="188" width="11.44140625" bestFit="1" customWidth="1"/>
    <col min="189" max="189" width="8.44140625" bestFit="1" customWidth="1"/>
    <col min="190" max="190" width="11.44140625" bestFit="1" customWidth="1"/>
    <col min="191" max="191" width="8.44140625" bestFit="1" customWidth="1"/>
    <col min="192" max="192" width="11.44140625" bestFit="1" customWidth="1"/>
    <col min="193" max="193" width="8.44140625" bestFit="1" customWidth="1"/>
    <col min="194" max="194" width="11.44140625" bestFit="1" customWidth="1"/>
    <col min="195" max="195" width="8.44140625" bestFit="1" customWidth="1"/>
    <col min="196" max="196" width="11.44140625" bestFit="1" customWidth="1"/>
    <col min="197" max="197" width="8.44140625" bestFit="1" customWidth="1"/>
    <col min="198" max="198" width="11.44140625" bestFit="1" customWidth="1"/>
    <col min="199" max="199" width="8.44140625" bestFit="1" customWidth="1"/>
    <col min="200" max="200" width="11.44140625" bestFit="1" customWidth="1"/>
    <col min="201" max="201" width="8.44140625" bestFit="1" customWidth="1"/>
    <col min="202" max="202" width="11.44140625" bestFit="1" customWidth="1"/>
    <col min="203" max="203" width="8.44140625" bestFit="1" customWidth="1"/>
    <col min="204" max="204" width="11.44140625" bestFit="1" customWidth="1"/>
    <col min="205" max="205" width="8.44140625" bestFit="1" customWidth="1"/>
    <col min="206" max="206" width="11.44140625" bestFit="1" customWidth="1"/>
    <col min="207" max="207" width="8.44140625" bestFit="1" customWidth="1"/>
    <col min="208" max="208" width="11.44140625" bestFit="1" customWidth="1"/>
    <col min="209" max="209" width="8.44140625" bestFit="1" customWidth="1"/>
    <col min="210" max="210" width="11.44140625" bestFit="1" customWidth="1"/>
    <col min="211" max="211" width="8.44140625" bestFit="1" customWidth="1"/>
    <col min="212" max="212" width="11.44140625" bestFit="1" customWidth="1"/>
    <col min="213" max="213" width="8.44140625" bestFit="1" customWidth="1"/>
    <col min="214" max="214" width="11.44140625" bestFit="1" customWidth="1"/>
    <col min="215" max="215" width="8.44140625" bestFit="1" customWidth="1"/>
    <col min="216" max="216" width="11.44140625" bestFit="1" customWidth="1"/>
    <col min="217" max="217" width="8.44140625" bestFit="1" customWidth="1"/>
    <col min="218" max="218" width="11.44140625" bestFit="1" customWidth="1"/>
    <col min="219" max="219" width="8.44140625" bestFit="1" customWidth="1"/>
    <col min="220" max="220" width="11.44140625" bestFit="1" customWidth="1"/>
    <col min="221" max="221" width="8.44140625" bestFit="1" customWidth="1"/>
    <col min="222" max="222" width="11.44140625" bestFit="1" customWidth="1"/>
    <col min="223" max="223" width="8.44140625" bestFit="1" customWidth="1"/>
    <col min="224" max="224" width="11.44140625" bestFit="1" customWidth="1"/>
    <col min="225" max="225" width="8.44140625" bestFit="1" customWidth="1"/>
    <col min="226" max="226" width="11.44140625" bestFit="1" customWidth="1"/>
    <col min="227" max="227" width="8.44140625" bestFit="1" customWidth="1"/>
    <col min="228" max="228" width="11.44140625" bestFit="1" customWidth="1"/>
    <col min="229" max="229" width="8.44140625" bestFit="1" customWidth="1"/>
    <col min="230" max="230" width="11.44140625" bestFit="1" customWidth="1"/>
    <col min="231" max="231" width="8.44140625" bestFit="1" customWidth="1"/>
    <col min="232" max="232" width="11.44140625" bestFit="1" customWidth="1"/>
    <col min="233" max="233" width="8.44140625" bestFit="1" customWidth="1"/>
    <col min="234" max="234" width="11.44140625" bestFit="1" customWidth="1"/>
    <col min="235" max="235" width="8.44140625" bestFit="1" customWidth="1"/>
    <col min="236" max="236" width="11.44140625" bestFit="1" customWidth="1"/>
    <col min="237" max="237" width="8.44140625" bestFit="1" customWidth="1"/>
    <col min="238" max="238" width="11.44140625" bestFit="1" customWidth="1"/>
    <col min="239" max="239" width="8.44140625" bestFit="1" customWidth="1"/>
    <col min="240" max="240" width="11.44140625" bestFit="1" customWidth="1"/>
    <col min="241" max="241" width="8.44140625" bestFit="1" customWidth="1"/>
    <col min="242" max="242" width="11.44140625" bestFit="1" customWidth="1"/>
    <col min="243" max="243" width="8.44140625" bestFit="1" customWidth="1"/>
    <col min="244" max="244" width="11.44140625" bestFit="1" customWidth="1"/>
    <col min="245" max="245" width="8.44140625" bestFit="1" customWidth="1"/>
    <col min="246" max="246" width="11.44140625" bestFit="1" customWidth="1"/>
    <col min="247" max="247" width="8.44140625" bestFit="1" customWidth="1"/>
    <col min="248" max="248" width="11.44140625" bestFit="1" customWidth="1"/>
    <col min="249" max="250" width="6.5546875" bestFit="1" customWidth="1"/>
    <col min="251" max="251" width="11.44140625" bestFit="1" customWidth="1"/>
    <col min="252" max="252" width="8.44140625" bestFit="1" customWidth="1"/>
    <col min="253" max="253" width="11.44140625" bestFit="1" customWidth="1"/>
    <col min="254" max="254" width="8.44140625" bestFit="1" customWidth="1"/>
    <col min="255" max="255" width="11.44140625" bestFit="1" customWidth="1"/>
    <col min="256" max="256" width="8.44140625" bestFit="1" customWidth="1"/>
    <col min="257" max="257" width="11.44140625" bestFit="1" customWidth="1"/>
    <col min="258" max="258" width="8.44140625" bestFit="1" customWidth="1"/>
    <col min="259" max="259" width="11.44140625" bestFit="1" customWidth="1"/>
    <col min="260" max="260" width="8.44140625" bestFit="1" customWidth="1"/>
    <col min="261" max="261" width="11.44140625" bestFit="1" customWidth="1"/>
    <col min="262" max="262" width="8.44140625" bestFit="1" customWidth="1"/>
    <col min="263" max="263" width="11.44140625" bestFit="1" customWidth="1"/>
    <col min="264" max="265" width="6.5546875" bestFit="1" customWidth="1"/>
    <col min="266" max="266" width="11.44140625" bestFit="1" customWidth="1"/>
    <col min="267" max="267" width="8.44140625" bestFit="1" customWidth="1"/>
    <col min="268" max="268" width="11.44140625" bestFit="1" customWidth="1"/>
    <col min="269" max="269" width="8.44140625" bestFit="1" customWidth="1"/>
    <col min="270" max="270" width="11.44140625" bestFit="1" customWidth="1"/>
    <col min="271" max="271" width="8.44140625" bestFit="1" customWidth="1"/>
    <col min="272" max="272" width="11.44140625" bestFit="1" customWidth="1"/>
    <col min="273" max="273" width="8.44140625" bestFit="1" customWidth="1"/>
    <col min="274" max="274" width="11.44140625" bestFit="1" customWidth="1"/>
    <col min="275" max="275" width="8.44140625" bestFit="1" customWidth="1"/>
    <col min="276" max="276" width="11.44140625" bestFit="1" customWidth="1"/>
    <col min="277" max="277" width="8.44140625" bestFit="1" customWidth="1"/>
    <col min="278" max="278" width="11.44140625" bestFit="1" customWidth="1"/>
    <col min="279" max="279" width="8.44140625" bestFit="1" customWidth="1"/>
    <col min="280" max="280" width="11.44140625" bestFit="1" customWidth="1"/>
    <col min="281" max="281" width="8.44140625" bestFit="1" customWidth="1"/>
    <col min="282" max="282" width="11.44140625" bestFit="1" customWidth="1"/>
    <col min="283" max="283" width="8.44140625" bestFit="1" customWidth="1"/>
    <col min="284" max="284" width="11.44140625" bestFit="1" customWidth="1"/>
    <col min="285" max="285" width="11.33203125" bestFit="1" customWidth="1"/>
    <col min="286" max="408" width="6.5546875" bestFit="1" customWidth="1"/>
    <col min="409" max="409" width="15.33203125" bestFit="1" customWidth="1"/>
    <col min="410" max="539" width="6.5546875" bestFit="1" customWidth="1"/>
    <col min="540" max="540" width="17.21875" bestFit="1" customWidth="1"/>
    <col min="541" max="541" width="18.109375" bestFit="1" customWidth="1"/>
    <col min="542" max="542" width="17.33203125" bestFit="1" customWidth="1"/>
    <col min="543" max="543" width="20.33203125" bestFit="1" customWidth="1"/>
  </cols>
  <sheetData>
    <row r="1" spans="1:8" x14ac:dyDescent="0.25">
      <c r="A1" t="s">
        <v>0</v>
      </c>
      <c r="B1" s="1" t="s">
        <v>6</v>
      </c>
      <c r="C1" t="s">
        <v>1</v>
      </c>
      <c r="D1" t="s">
        <v>2</v>
      </c>
      <c r="E1" s="1" t="s">
        <v>7</v>
      </c>
      <c r="G1" s="1" t="s">
        <v>6</v>
      </c>
      <c r="H1" s="1" t="s">
        <v>15</v>
      </c>
    </row>
    <row r="2" spans="1:8" x14ac:dyDescent="0.25">
      <c r="A2" s="2">
        <v>198.98000000000002</v>
      </c>
      <c r="B2">
        <v>1</v>
      </c>
      <c r="C2">
        <v>1</v>
      </c>
      <c r="D2">
        <v>1</v>
      </c>
      <c r="E2">
        <v>1</v>
      </c>
      <c r="H2" s="1" t="s">
        <v>16</v>
      </c>
    </row>
    <row r="3" spans="1:8" x14ac:dyDescent="0.25">
      <c r="A3" s="2">
        <v>199.20999999999998</v>
      </c>
      <c r="B3">
        <v>1</v>
      </c>
      <c r="C3">
        <v>1</v>
      </c>
      <c r="D3">
        <v>1</v>
      </c>
      <c r="E3">
        <v>1</v>
      </c>
      <c r="H3" s="1" t="s">
        <v>17</v>
      </c>
    </row>
    <row r="4" spans="1:8" x14ac:dyDescent="0.25">
      <c r="A4" s="2">
        <v>200.2</v>
      </c>
      <c r="B4">
        <v>1</v>
      </c>
      <c r="C4">
        <v>1</v>
      </c>
      <c r="D4">
        <v>1</v>
      </c>
      <c r="E4">
        <v>1</v>
      </c>
    </row>
    <row r="5" spans="1:8" x14ac:dyDescent="0.25">
      <c r="A5" s="2">
        <v>195</v>
      </c>
      <c r="B5">
        <v>1</v>
      </c>
      <c r="C5">
        <v>1</v>
      </c>
      <c r="D5">
        <v>2</v>
      </c>
      <c r="E5">
        <v>1</v>
      </c>
      <c r="G5" t="s">
        <v>1</v>
      </c>
      <c r="H5" t="s">
        <v>8</v>
      </c>
    </row>
    <row r="6" spans="1:8" x14ac:dyDescent="0.25">
      <c r="A6" s="2">
        <v>195.70999999999998</v>
      </c>
      <c r="B6">
        <v>1</v>
      </c>
      <c r="C6">
        <v>1</v>
      </c>
      <c r="D6">
        <v>2</v>
      </c>
      <c r="E6">
        <v>1</v>
      </c>
      <c r="H6" t="s">
        <v>9</v>
      </c>
    </row>
    <row r="7" spans="1:8" x14ac:dyDescent="0.25">
      <c r="A7" s="2">
        <v>198.20999999999998</v>
      </c>
      <c r="B7">
        <v>1</v>
      </c>
      <c r="C7">
        <v>1</v>
      </c>
      <c r="D7">
        <v>2</v>
      </c>
      <c r="E7">
        <v>1</v>
      </c>
      <c r="H7" t="s">
        <v>10</v>
      </c>
    </row>
    <row r="8" spans="1:8" x14ac:dyDescent="0.25">
      <c r="A8" s="2">
        <v>199.13</v>
      </c>
      <c r="B8">
        <v>1</v>
      </c>
      <c r="C8">
        <v>1</v>
      </c>
      <c r="D8">
        <v>2</v>
      </c>
      <c r="E8">
        <v>1</v>
      </c>
    </row>
    <row r="9" spans="1:8" x14ac:dyDescent="0.25">
      <c r="A9" s="2">
        <v>199.18</v>
      </c>
      <c r="B9">
        <v>1</v>
      </c>
      <c r="C9">
        <v>1</v>
      </c>
      <c r="D9">
        <v>2</v>
      </c>
      <c r="E9">
        <v>1</v>
      </c>
      <c r="G9" t="s">
        <v>2</v>
      </c>
      <c r="H9" s="1" t="s">
        <v>11</v>
      </c>
    </row>
    <row r="10" spans="1:8" x14ac:dyDescent="0.25">
      <c r="A10" s="2">
        <v>199.43</v>
      </c>
      <c r="B10">
        <v>1</v>
      </c>
      <c r="C10">
        <v>1</v>
      </c>
      <c r="D10">
        <v>2</v>
      </c>
      <c r="E10">
        <v>1</v>
      </c>
      <c r="H10" s="1" t="s">
        <v>12</v>
      </c>
    </row>
    <row r="11" spans="1:8" x14ac:dyDescent="0.25">
      <c r="A11" s="2">
        <v>199.61</v>
      </c>
      <c r="B11">
        <v>1</v>
      </c>
      <c r="C11">
        <v>1</v>
      </c>
      <c r="D11">
        <v>2</v>
      </c>
      <c r="E11">
        <v>1</v>
      </c>
    </row>
    <row r="12" spans="1:8" x14ac:dyDescent="0.25">
      <c r="A12" s="2">
        <v>198.29000000000002</v>
      </c>
      <c r="B12">
        <v>1</v>
      </c>
      <c r="C12">
        <v>1</v>
      </c>
      <c r="D12">
        <v>1</v>
      </c>
      <c r="E12">
        <v>2</v>
      </c>
      <c r="G12" s="1" t="s">
        <v>18</v>
      </c>
      <c r="H12" t="s">
        <v>13</v>
      </c>
    </row>
    <row r="13" spans="1:8" x14ac:dyDescent="0.25">
      <c r="A13" s="2">
        <v>198.88</v>
      </c>
      <c r="B13">
        <v>1</v>
      </c>
      <c r="C13">
        <v>1</v>
      </c>
      <c r="D13">
        <v>1</v>
      </c>
      <c r="E13">
        <v>2</v>
      </c>
      <c r="H13" t="s">
        <v>14</v>
      </c>
    </row>
    <row r="14" spans="1:8" x14ac:dyDescent="0.25">
      <c r="A14" s="2">
        <v>199.25</v>
      </c>
      <c r="B14">
        <v>1</v>
      </c>
      <c r="C14">
        <v>1</v>
      </c>
      <c r="D14">
        <v>2</v>
      </c>
      <c r="E14">
        <v>2</v>
      </c>
    </row>
    <row r="15" spans="1:8" x14ac:dyDescent="0.25">
      <c r="A15" s="2">
        <v>201.66</v>
      </c>
      <c r="B15">
        <v>1</v>
      </c>
      <c r="C15">
        <v>1</v>
      </c>
      <c r="D15">
        <v>2</v>
      </c>
      <c r="E15">
        <v>2</v>
      </c>
    </row>
    <row r="16" spans="1:8" x14ac:dyDescent="0.25">
      <c r="A16" s="2">
        <v>202.57999999999998</v>
      </c>
      <c r="B16">
        <v>1</v>
      </c>
      <c r="C16">
        <v>1</v>
      </c>
      <c r="D16">
        <v>2</v>
      </c>
      <c r="E16">
        <v>2</v>
      </c>
    </row>
    <row r="17" spans="1:21" x14ac:dyDescent="0.25">
      <c r="A17" s="2">
        <v>203.01999999999998</v>
      </c>
      <c r="B17">
        <v>1</v>
      </c>
      <c r="C17">
        <v>1</v>
      </c>
      <c r="D17">
        <v>2</v>
      </c>
      <c r="E17">
        <v>2</v>
      </c>
    </row>
    <row r="18" spans="1:21" x14ac:dyDescent="0.25">
      <c r="A18" s="2">
        <v>199.18</v>
      </c>
      <c r="B18">
        <v>2</v>
      </c>
      <c r="C18">
        <v>1</v>
      </c>
      <c r="D18">
        <v>1</v>
      </c>
      <c r="E18">
        <v>1</v>
      </c>
    </row>
    <row r="19" spans="1:21" x14ac:dyDescent="0.25">
      <c r="A19" s="2">
        <v>201.07999999999998</v>
      </c>
      <c r="B19">
        <v>2</v>
      </c>
      <c r="C19">
        <v>1</v>
      </c>
      <c r="D19">
        <v>2</v>
      </c>
      <c r="E19">
        <v>1</v>
      </c>
    </row>
    <row r="20" spans="1:21" x14ac:dyDescent="0.25">
      <c r="A20" s="2">
        <v>201.75</v>
      </c>
      <c r="B20">
        <v>2</v>
      </c>
      <c r="C20">
        <v>1</v>
      </c>
      <c r="D20">
        <v>2</v>
      </c>
      <c r="E20">
        <v>1</v>
      </c>
    </row>
    <row r="21" spans="1:21" x14ac:dyDescent="0.25">
      <c r="A21" s="2">
        <v>197.63</v>
      </c>
      <c r="B21">
        <v>2</v>
      </c>
      <c r="C21">
        <v>1</v>
      </c>
      <c r="D21">
        <v>1</v>
      </c>
      <c r="E21">
        <v>2</v>
      </c>
    </row>
    <row r="22" spans="1:21" x14ac:dyDescent="0.25">
      <c r="A22" s="2">
        <v>200.93</v>
      </c>
      <c r="B22">
        <v>2</v>
      </c>
      <c r="C22">
        <v>1</v>
      </c>
      <c r="D22">
        <v>1</v>
      </c>
      <c r="E22">
        <v>2</v>
      </c>
    </row>
    <row r="23" spans="1:21" x14ac:dyDescent="0.25">
      <c r="A23" s="2">
        <v>202.22</v>
      </c>
      <c r="B23">
        <v>2</v>
      </c>
      <c r="C23">
        <v>1</v>
      </c>
      <c r="D23">
        <v>1</v>
      </c>
      <c r="E23">
        <v>2</v>
      </c>
    </row>
    <row r="24" spans="1:21" x14ac:dyDescent="0.25">
      <c r="A24" s="2">
        <v>203.03</v>
      </c>
      <c r="B24">
        <v>2</v>
      </c>
      <c r="C24">
        <v>1</v>
      </c>
      <c r="D24">
        <v>1</v>
      </c>
      <c r="E24">
        <v>2</v>
      </c>
    </row>
    <row r="25" spans="1:21" x14ac:dyDescent="0.25">
      <c r="A25" s="2">
        <v>203.69</v>
      </c>
      <c r="B25">
        <v>2</v>
      </c>
      <c r="C25">
        <v>1</v>
      </c>
      <c r="D25">
        <v>1</v>
      </c>
      <c r="E25">
        <v>2</v>
      </c>
    </row>
    <row r="26" spans="1:21" x14ac:dyDescent="0.25">
      <c r="A26" s="2">
        <v>204.05</v>
      </c>
      <c r="B26">
        <v>2</v>
      </c>
      <c r="C26">
        <v>1</v>
      </c>
      <c r="D26">
        <v>1</v>
      </c>
      <c r="E26">
        <v>2</v>
      </c>
    </row>
    <row r="27" spans="1:21" x14ac:dyDescent="0.25">
      <c r="A27" s="2">
        <v>204.51</v>
      </c>
      <c r="B27">
        <v>2</v>
      </c>
      <c r="C27">
        <v>1</v>
      </c>
      <c r="D27">
        <v>1</v>
      </c>
      <c r="E27">
        <v>2</v>
      </c>
    </row>
    <row r="28" spans="1:21" x14ac:dyDescent="0.25">
      <c r="A28" s="2">
        <v>200.91</v>
      </c>
      <c r="B28">
        <v>2</v>
      </c>
      <c r="C28">
        <v>1</v>
      </c>
      <c r="D28">
        <v>2</v>
      </c>
      <c r="E28">
        <v>2</v>
      </c>
    </row>
    <row r="29" spans="1:21" x14ac:dyDescent="0.25">
      <c r="A29" s="2">
        <v>201.82999999999998</v>
      </c>
      <c r="B29">
        <v>2</v>
      </c>
      <c r="C29">
        <v>1</v>
      </c>
      <c r="D29">
        <v>2</v>
      </c>
      <c r="E29">
        <v>2</v>
      </c>
    </row>
    <row r="30" spans="1:21" x14ac:dyDescent="0.25">
      <c r="A30" s="2">
        <v>202.55</v>
      </c>
      <c r="B30">
        <v>2</v>
      </c>
      <c r="C30">
        <v>1</v>
      </c>
      <c r="D30">
        <v>2</v>
      </c>
      <c r="E30">
        <v>2</v>
      </c>
    </row>
    <row r="31" spans="1:21" x14ac:dyDescent="0.25">
      <c r="A31" s="2">
        <v>202.82</v>
      </c>
      <c r="B31">
        <v>2</v>
      </c>
      <c r="C31">
        <v>1</v>
      </c>
      <c r="D31">
        <v>2</v>
      </c>
      <c r="E31">
        <v>2</v>
      </c>
    </row>
    <row r="32" spans="1:21" x14ac:dyDescent="0.25">
      <c r="A32" s="2">
        <v>203.17000000000002</v>
      </c>
      <c r="B32">
        <v>2</v>
      </c>
      <c r="C32">
        <v>1</v>
      </c>
      <c r="D32">
        <v>2</v>
      </c>
      <c r="E32">
        <v>2</v>
      </c>
      <c r="T32" s="1"/>
      <c r="U32" s="1"/>
    </row>
    <row r="33" spans="1:21" x14ac:dyDescent="0.25">
      <c r="A33" s="3">
        <v>204.1</v>
      </c>
      <c r="B33" s="1">
        <v>2</v>
      </c>
      <c r="C33" s="1">
        <v>1</v>
      </c>
      <c r="D33" s="1">
        <v>2</v>
      </c>
      <c r="E33" s="1">
        <v>2</v>
      </c>
      <c r="T33" s="1"/>
      <c r="U33" s="1"/>
    </row>
    <row r="34" spans="1:21" x14ac:dyDescent="0.25">
      <c r="A34" s="2">
        <v>196.11</v>
      </c>
      <c r="B34">
        <v>3</v>
      </c>
      <c r="C34">
        <v>1</v>
      </c>
      <c r="D34">
        <v>2</v>
      </c>
      <c r="E34">
        <v>1</v>
      </c>
    </row>
    <row r="35" spans="1:21" x14ac:dyDescent="0.25">
      <c r="A35" s="2">
        <v>196.22</v>
      </c>
      <c r="B35">
        <v>3</v>
      </c>
      <c r="C35">
        <v>1</v>
      </c>
      <c r="D35">
        <v>2</v>
      </c>
      <c r="E35">
        <v>1</v>
      </c>
      <c r="T35" s="1"/>
      <c r="U35" s="1"/>
    </row>
    <row r="36" spans="1:21" x14ac:dyDescent="0.25">
      <c r="A36" s="2">
        <v>196.86</v>
      </c>
      <c r="B36">
        <v>3</v>
      </c>
      <c r="C36">
        <v>1</v>
      </c>
      <c r="D36">
        <v>2</v>
      </c>
      <c r="E36">
        <v>1</v>
      </c>
      <c r="T36" s="1"/>
      <c r="U36" s="1"/>
    </row>
    <row r="37" spans="1:21" x14ac:dyDescent="0.25">
      <c r="A37" s="2">
        <v>198.49</v>
      </c>
      <c r="B37">
        <v>3</v>
      </c>
      <c r="C37">
        <v>1</v>
      </c>
      <c r="D37">
        <v>2</v>
      </c>
      <c r="E37">
        <v>1</v>
      </c>
    </row>
    <row r="38" spans="1:21" x14ac:dyDescent="0.25">
      <c r="A38" s="2">
        <v>201.01999999999998</v>
      </c>
      <c r="B38">
        <v>3</v>
      </c>
      <c r="C38">
        <v>1</v>
      </c>
      <c r="D38">
        <v>1</v>
      </c>
      <c r="E38">
        <v>2</v>
      </c>
      <c r="T38" s="1"/>
      <c r="U38" s="1"/>
    </row>
    <row r="39" spans="1:21" x14ac:dyDescent="0.25">
      <c r="A39" s="2">
        <v>201.95999999999998</v>
      </c>
      <c r="B39">
        <v>3</v>
      </c>
      <c r="C39">
        <v>1</v>
      </c>
      <c r="D39">
        <v>1</v>
      </c>
      <c r="E39">
        <v>2</v>
      </c>
      <c r="T39" s="1"/>
      <c r="U39" s="1"/>
    </row>
    <row r="40" spans="1:21" x14ac:dyDescent="0.25">
      <c r="A40" s="2">
        <v>202.73000000000002</v>
      </c>
      <c r="B40">
        <v>3</v>
      </c>
      <c r="C40">
        <v>1</v>
      </c>
      <c r="D40">
        <v>1</v>
      </c>
      <c r="E40">
        <v>2</v>
      </c>
    </row>
    <row r="41" spans="1:21" x14ac:dyDescent="0.25">
      <c r="A41" s="2">
        <v>205.51999999999998</v>
      </c>
      <c r="B41">
        <v>3</v>
      </c>
      <c r="C41">
        <v>1</v>
      </c>
      <c r="D41">
        <v>1</v>
      </c>
      <c r="E41">
        <v>2</v>
      </c>
    </row>
    <row r="42" spans="1:21" x14ac:dyDescent="0.25">
      <c r="A42" s="2">
        <v>205.62</v>
      </c>
      <c r="B42">
        <v>3</v>
      </c>
      <c r="C42">
        <v>1</v>
      </c>
      <c r="D42">
        <v>1</v>
      </c>
      <c r="E42">
        <v>2</v>
      </c>
    </row>
    <row r="43" spans="1:21" x14ac:dyDescent="0.25">
      <c r="A43" s="2">
        <v>205.93</v>
      </c>
      <c r="B43">
        <v>3</v>
      </c>
      <c r="C43">
        <v>1</v>
      </c>
      <c r="D43">
        <v>1</v>
      </c>
      <c r="E43">
        <v>2</v>
      </c>
    </row>
    <row r="44" spans="1:21" x14ac:dyDescent="0.25">
      <c r="A44" s="2">
        <v>207.45</v>
      </c>
      <c r="B44">
        <v>3</v>
      </c>
      <c r="C44">
        <v>1</v>
      </c>
      <c r="D44">
        <v>1</v>
      </c>
      <c r="E44">
        <v>2</v>
      </c>
    </row>
    <row r="45" spans="1:21" x14ac:dyDescent="0.25">
      <c r="A45" s="2">
        <v>197.16</v>
      </c>
      <c r="B45">
        <v>3</v>
      </c>
      <c r="C45">
        <v>1</v>
      </c>
      <c r="D45">
        <v>2</v>
      </c>
      <c r="E45">
        <v>2</v>
      </c>
    </row>
    <row r="46" spans="1:21" x14ac:dyDescent="0.25">
      <c r="A46" s="2">
        <v>200.11</v>
      </c>
      <c r="B46">
        <v>3</v>
      </c>
      <c r="C46">
        <v>1</v>
      </c>
      <c r="D46">
        <v>2</v>
      </c>
      <c r="E46">
        <v>2</v>
      </c>
    </row>
    <row r="47" spans="1:21" x14ac:dyDescent="0.25">
      <c r="A47" s="2">
        <v>200.63</v>
      </c>
      <c r="B47">
        <v>3</v>
      </c>
      <c r="C47">
        <v>1</v>
      </c>
      <c r="D47">
        <v>2</v>
      </c>
      <c r="E47">
        <v>2</v>
      </c>
    </row>
    <row r="48" spans="1:21" x14ac:dyDescent="0.25">
      <c r="A48" s="2">
        <v>201.89</v>
      </c>
      <c r="B48">
        <v>3</v>
      </c>
      <c r="C48">
        <v>1</v>
      </c>
      <c r="D48">
        <v>2</v>
      </c>
      <c r="E48">
        <v>2</v>
      </c>
    </row>
    <row r="49" spans="1:5" x14ac:dyDescent="0.25">
      <c r="A49" s="2">
        <v>209.65</v>
      </c>
      <c r="B49">
        <v>3</v>
      </c>
      <c r="C49">
        <v>1</v>
      </c>
      <c r="D49">
        <v>2</v>
      </c>
      <c r="E49">
        <v>2</v>
      </c>
    </row>
    <row r="50" spans="1:5" x14ac:dyDescent="0.25">
      <c r="A50" s="2">
        <v>198.57999999999998</v>
      </c>
      <c r="B50">
        <v>1</v>
      </c>
      <c r="C50">
        <v>2</v>
      </c>
      <c r="D50">
        <v>1</v>
      </c>
      <c r="E50" t="s">
        <v>3</v>
      </c>
    </row>
    <row r="51" spans="1:5" x14ac:dyDescent="0.25">
      <c r="A51" s="2">
        <v>199.05</v>
      </c>
      <c r="B51">
        <v>1</v>
      </c>
      <c r="C51">
        <v>2</v>
      </c>
      <c r="D51">
        <v>1</v>
      </c>
      <c r="E51" t="s">
        <v>3</v>
      </c>
    </row>
    <row r="52" spans="1:5" x14ac:dyDescent="0.25">
      <c r="A52" s="2">
        <v>199.2</v>
      </c>
      <c r="B52">
        <v>1</v>
      </c>
      <c r="C52">
        <v>2</v>
      </c>
      <c r="D52">
        <v>1</v>
      </c>
      <c r="E52" t="s">
        <v>3</v>
      </c>
    </row>
    <row r="53" spans="1:5" x14ac:dyDescent="0.25">
      <c r="A53" s="2">
        <v>199.49</v>
      </c>
      <c r="B53">
        <v>1</v>
      </c>
      <c r="C53">
        <v>2</v>
      </c>
      <c r="D53">
        <v>1</v>
      </c>
      <c r="E53" t="s">
        <v>3</v>
      </c>
    </row>
    <row r="54" spans="1:5" x14ac:dyDescent="0.25">
      <c r="A54" s="2">
        <v>199.70999999999998</v>
      </c>
      <c r="B54">
        <v>1</v>
      </c>
      <c r="C54">
        <v>2</v>
      </c>
      <c r="D54">
        <v>1</v>
      </c>
      <c r="E54" s="1" t="s">
        <v>3</v>
      </c>
    </row>
    <row r="55" spans="1:5" x14ac:dyDescent="0.25">
      <c r="A55" s="2">
        <v>199.87</v>
      </c>
      <c r="B55">
        <v>1</v>
      </c>
      <c r="C55">
        <v>2</v>
      </c>
      <c r="D55">
        <v>1</v>
      </c>
      <c r="E55" t="s">
        <v>3</v>
      </c>
    </row>
    <row r="56" spans="1:5" x14ac:dyDescent="0.25">
      <c r="A56" s="2">
        <v>199.92000000000002</v>
      </c>
      <c r="B56">
        <v>1</v>
      </c>
      <c r="C56">
        <v>2</v>
      </c>
      <c r="D56">
        <v>1</v>
      </c>
      <c r="E56" s="1" t="s">
        <v>3</v>
      </c>
    </row>
    <row r="57" spans="1:5" x14ac:dyDescent="0.25">
      <c r="A57" s="2">
        <v>200.64</v>
      </c>
      <c r="B57">
        <v>1</v>
      </c>
      <c r="C57">
        <v>2</v>
      </c>
      <c r="D57">
        <v>1</v>
      </c>
      <c r="E57" s="1" t="s">
        <v>3</v>
      </c>
    </row>
    <row r="58" spans="1:5" x14ac:dyDescent="0.25">
      <c r="A58" s="2">
        <v>200.84</v>
      </c>
      <c r="B58">
        <v>1</v>
      </c>
      <c r="C58">
        <v>2</v>
      </c>
      <c r="D58">
        <v>1</v>
      </c>
      <c r="E58" s="1" t="s">
        <v>3</v>
      </c>
    </row>
    <row r="59" spans="1:5" x14ac:dyDescent="0.25">
      <c r="A59" s="2">
        <v>202.07</v>
      </c>
      <c r="B59">
        <v>1</v>
      </c>
      <c r="C59">
        <v>2</v>
      </c>
      <c r="D59">
        <v>1</v>
      </c>
      <c r="E59" s="1" t="s">
        <v>3</v>
      </c>
    </row>
    <row r="60" spans="1:5" x14ac:dyDescent="0.25">
      <c r="A60" s="2">
        <v>204.69</v>
      </c>
      <c r="B60">
        <v>1</v>
      </c>
      <c r="C60">
        <v>2</v>
      </c>
      <c r="D60">
        <v>1</v>
      </c>
      <c r="E60" t="s">
        <v>3</v>
      </c>
    </row>
    <row r="61" spans="1:5" x14ac:dyDescent="0.25">
      <c r="A61" s="2">
        <v>199.45</v>
      </c>
      <c r="B61">
        <v>1</v>
      </c>
      <c r="C61">
        <v>2</v>
      </c>
      <c r="D61">
        <v>2</v>
      </c>
      <c r="E61" t="s">
        <v>3</v>
      </c>
    </row>
    <row r="62" spans="1:5" x14ac:dyDescent="0.25">
      <c r="A62" s="2">
        <v>199.99</v>
      </c>
      <c r="B62">
        <v>1</v>
      </c>
      <c r="C62">
        <v>2</v>
      </c>
      <c r="D62">
        <v>2</v>
      </c>
      <c r="E62" t="s">
        <v>3</v>
      </c>
    </row>
    <row r="63" spans="1:5" x14ac:dyDescent="0.25">
      <c r="A63" s="2">
        <v>206.12</v>
      </c>
      <c r="B63">
        <v>1</v>
      </c>
      <c r="C63">
        <v>2</v>
      </c>
      <c r="D63">
        <v>2</v>
      </c>
      <c r="E63" t="s">
        <v>3</v>
      </c>
    </row>
    <row r="64" spans="1:5" x14ac:dyDescent="0.25">
      <c r="A64" s="2">
        <v>204.07999999999998</v>
      </c>
      <c r="B64">
        <v>1</v>
      </c>
      <c r="C64">
        <v>2</v>
      </c>
      <c r="D64">
        <v>2</v>
      </c>
      <c r="E64" t="s">
        <v>5</v>
      </c>
    </row>
    <row r="65" spans="1:5" x14ac:dyDescent="0.25">
      <c r="A65" s="2">
        <v>205.99</v>
      </c>
      <c r="B65">
        <v>1</v>
      </c>
      <c r="C65">
        <v>2</v>
      </c>
      <c r="D65">
        <v>2</v>
      </c>
      <c r="E65" t="s">
        <v>5</v>
      </c>
    </row>
    <row r="66" spans="1:5" x14ac:dyDescent="0.25">
      <c r="A66" s="2">
        <v>198.43</v>
      </c>
      <c r="B66">
        <v>2</v>
      </c>
      <c r="C66">
        <v>2</v>
      </c>
      <c r="D66">
        <v>1</v>
      </c>
      <c r="E66" t="s">
        <v>3</v>
      </c>
    </row>
    <row r="67" spans="1:5" x14ac:dyDescent="0.25">
      <c r="A67" s="2">
        <v>198.57999999999998</v>
      </c>
      <c r="B67">
        <v>2</v>
      </c>
      <c r="C67">
        <v>2</v>
      </c>
      <c r="D67">
        <v>1</v>
      </c>
      <c r="E67" t="s">
        <v>3</v>
      </c>
    </row>
    <row r="68" spans="1:5" x14ac:dyDescent="0.25">
      <c r="A68" s="2">
        <v>198.62</v>
      </c>
      <c r="B68">
        <v>2</v>
      </c>
      <c r="C68">
        <v>2</v>
      </c>
      <c r="D68">
        <v>1</v>
      </c>
      <c r="E68" t="s">
        <v>3</v>
      </c>
    </row>
    <row r="69" spans="1:5" x14ac:dyDescent="0.25">
      <c r="A69" s="2">
        <v>202.31</v>
      </c>
      <c r="B69">
        <v>2</v>
      </c>
      <c r="C69">
        <v>2</v>
      </c>
      <c r="D69">
        <v>1</v>
      </c>
      <c r="E69" t="s">
        <v>3</v>
      </c>
    </row>
    <row r="70" spans="1:5" x14ac:dyDescent="0.25">
      <c r="A70" s="2">
        <v>202.53</v>
      </c>
      <c r="B70">
        <v>2</v>
      </c>
      <c r="C70">
        <v>2</v>
      </c>
      <c r="D70">
        <v>1</v>
      </c>
      <c r="E70" t="s">
        <v>3</v>
      </c>
    </row>
    <row r="71" spans="1:5" x14ac:dyDescent="0.25">
      <c r="A71" s="2">
        <v>204.49</v>
      </c>
      <c r="B71">
        <v>2</v>
      </c>
      <c r="C71">
        <v>2</v>
      </c>
      <c r="D71">
        <v>1</v>
      </c>
      <c r="E71" t="s">
        <v>3</v>
      </c>
    </row>
    <row r="72" spans="1:5" x14ac:dyDescent="0.25">
      <c r="A72" s="2">
        <v>209.06</v>
      </c>
      <c r="B72">
        <v>2</v>
      </c>
      <c r="C72">
        <v>2</v>
      </c>
      <c r="D72">
        <v>1</v>
      </c>
      <c r="E72" t="s">
        <v>3</v>
      </c>
    </row>
    <row r="73" spans="1:5" x14ac:dyDescent="0.25">
      <c r="A73" s="2">
        <v>201.17000000000002</v>
      </c>
      <c r="B73">
        <v>2</v>
      </c>
      <c r="C73">
        <v>2</v>
      </c>
      <c r="D73">
        <v>2</v>
      </c>
      <c r="E73" t="s">
        <v>3</v>
      </c>
    </row>
    <row r="74" spans="1:5" x14ac:dyDescent="0.25">
      <c r="A74" s="2">
        <v>201.76999999999998</v>
      </c>
      <c r="B74">
        <v>2</v>
      </c>
      <c r="C74">
        <v>2</v>
      </c>
      <c r="D74">
        <v>2</v>
      </c>
      <c r="E74" t="s">
        <v>3</v>
      </c>
    </row>
    <row r="75" spans="1:5" x14ac:dyDescent="0.25">
      <c r="A75" s="2">
        <v>203.19</v>
      </c>
      <c r="B75">
        <v>2</v>
      </c>
      <c r="C75">
        <v>2</v>
      </c>
      <c r="D75">
        <v>2</v>
      </c>
      <c r="E75" t="s">
        <v>3</v>
      </c>
    </row>
    <row r="76" spans="1:5" x14ac:dyDescent="0.25">
      <c r="A76" s="2">
        <v>208.79000000000002</v>
      </c>
      <c r="B76">
        <v>2</v>
      </c>
      <c r="C76">
        <v>2</v>
      </c>
      <c r="D76">
        <v>2</v>
      </c>
      <c r="E76" t="s">
        <v>3</v>
      </c>
    </row>
    <row r="77" spans="1:5" x14ac:dyDescent="0.25">
      <c r="A77" s="2">
        <v>210.57</v>
      </c>
      <c r="B77">
        <v>2</v>
      </c>
      <c r="C77">
        <v>2</v>
      </c>
      <c r="D77">
        <v>2</v>
      </c>
      <c r="E77" t="s">
        <v>3</v>
      </c>
    </row>
    <row r="78" spans="1:5" x14ac:dyDescent="0.25">
      <c r="A78" s="2">
        <v>209.95</v>
      </c>
      <c r="B78">
        <v>2</v>
      </c>
      <c r="C78">
        <v>2</v>
      </c>
      <c r="D78">
        <v>1</v>
      </c>
      <c r="E78" t="s">
        <v>5</v>
      </c>
    </row>
    <row r="79" spans="1:5" x14ac:dyDescent="0.25">
      <c r="A79" s="2">
        <v>200.70999999999998</v>
      </c>
      <c r="B79">
        <v>2</v>
      </c>
      <c r="C79">
        <v>2</v>
      </c>
      <c r="D79">
        <v>2</v>
      </c>
      <c r="E79" t="s">
        <v>5</v>
      </c>
    </row>
    <row r="80" spans="1:5" x14ac:dyDescent="0.25">
      <c r="A80" s="2">
        <v>208.79000000000002</v>
      </c>
      <c r="B80">
        <v>2</v>
      </c>
      <c r="C80">
        <v>2</v>
      </c>
      <c r="D80">
        <v>2</v>
      </c>
      <c r="E80" t="s">
        <v>5</v>
      </c>
    </row>
    <row r="81" spans="1:5" x14ac:dyDescent="0.25">
      <c r="A81" s="2">
        <v>201.47</v>
      </c>
      <c r="B81">
        <v>2</v>
      </c>
      <c r="C81">
        <v>2</v>
      </c>
      <c r="D81">
        <v>2</v>
      </c>
      <c r="E81" t="s">
        <v>4</v>
      </c>
    </row>
    <row r="82" spans="1:5" x14ac:dyDescent="0.25">
      <c r="A82" s="2">
        <v>198.66</v>
      </c>
      <c r="B82">
        <v>3</v>
      </c>
      <c r="C82">
        <v>2</v>
      </c>
      <c r="D82">
        <v>1</v>
      </c>
      <c r="E82" t="s">
        <v>3</v>
      </c>
    </row>
    <row r="83" spans="1:5" x14ac:dyDescent="0.25">
      <c r="A83" s="2">
        <v>198.85</v>
      </c>
      <c r="B83">
        <v>3</v>
      </c>
      <c r="C83">
        <v>2</v>
      </c>
      <c r="D83">
        <v>1</v>
      </c>
      <c r="E83" t="s">
        <v>3</v>
      </c>
    </row>
    <row r="84" spans="1:5" x14ac:dyDescent="0.25">
      <c r="A84" s="2">
        <v>198.9</v>
      </c>
      <c r="B84">
        <v>3</v>
      </c>
      <c r="C84">
        <v>2</v>
      </c>
      <c r="D84">
        <v>1</v>
      </c>
      <c r="E84" t="s">
        <v>3</v>
      </c>
    </row>
    <row r="85" spans="1:5" x14ac:dyDescent="0.25">
      <c r="A85" s="2">
        <v>199.31</v>
      </c>
      <c r="B85">
        <v>3</v>
      </c>
      <c r="C85">
        <v>2</v>
      </c>
      <c r="D85">
        <v>1</v>
      </c>
      <c r="E85" t="s">
        <v>3</v>
      </c>
    </row>
    <row r="86" spans="1:5" x14ac:dyDescent="0.25">
      <c r="A86" s="2">
        <v>201.39</v>
      </c>
      <c r="B86">
        <v>3</v>
      </c>
      <c r="C86">
        <v>2</v>
      </c>
      <c r="D86">
        <v>1</v>
      </c>
      <c r="E86" t="s">
        <v>3</v>
      </c>
    </row>
    <row r="87" spans="1:5" x14ac:dyDescent="0.25">
      <c r="A87" s="2">
        <v>201.82999999999998</v>
      </c>
      <c r="B87">
        <v>3</v>
      </c>
      <c r="C87">
        <v>2</v>
      </c>
      <c r="D87">
        <v>1</v>
      </c>
      <c r="E87" t="s">
        <v>3</v>
      </c>
    </row>
    <row r="88" spans="1:5" x14ac:dyDescent="0.25">
      <c r="A88" s="2">
        <v>204.69</v>
      </c>
      <c r="B88">
        <v>3</v>
      </c>
      <c r="C88">
        <v>2</v>
      </c>
      <c r="D88">
        <v>1</v>
      </c>
      <c r="E88" t="s">
        <v>3</v>
      </c>
    </row>
    <row r="89" spans="1:5" x14ac:dyDescent="0.25">
      <c r="A89" s="2">
        <v>208.3</v>
      </c>
      <c r="B89">
        <v>3</v>
      </c>
      <c r="C89">
        <v>2</v>
      </c>
      <c r="D89">
        <v>1</v>
      </c>
      <c r="E89" t="s">
        <v>3</v>
      </c>
    </row>
    <row r="90" spans="1:5" x14ac:dyDescent="0.25">
      <c r="A90" s="2">
        <v>199.45</v>
      </c>
      <c r="B90">
        <v>3</v>
      </c>
      <c r="C90">
        <v>2</v>
      </c>
      <c r="D90">
        <v>2</v>
      </c>
      <c r="E90" t="s">
        <v>3</v>
      </c>
    </row>
    <row r="91" spans="1:5" x14ac:dyDescent="0.25">
      <c r="A91" s="2">
        <v>200.72</v>
      </c>
      <c r="B91">
        <v>3</v>
      </c>
      <c r="C91">
        <v>2</v>
      </c>
      <c r="D91">
        <v>2</v>
      </c>
      <c r="E91" t="s">
        <v>3</v>
      </c>
    </row>
    <row r="92" spans="1:5" x14ac:dyDescent="0.25">
      <c r="A92" s="2">
        <v>202.17000000000002</v>
      </c>
      <c r="B92">
        <v>3</v>
      </c>
      <c r="C92">
        <v>2</v>
      </c>
      <c r="D92">
        <v>2</v>
      </c>
      <c r="E92" t="s">
        <v>3</v>
      </c>
    </row>
    <row r="93" spans="1:5" x14ac:dyDescent="0.25">
      <c r="A93" s="2">
        <v>203.25</v>
      </c>
      <c r="B93">
        <v>3</v>
      </c>
      <c r="C93">
        <v>2</v>
      </c>
      <c r="D93">
        <v>2</v>
      </c>
      <c r="E93" t="s">
        <v>3</v>
      </c>
    </row>
    <row r="94" spans="1:5" x14ac:dyDescent="0.25">
      <c r="A94" s="2">
        <v>203.56</v>
      </c>
      <c r="B94">
        <v>3</v>
      </c>
      <c r="C94">
        <v>2</v>
      </c>
      <c r="D94">
        <v>2</v>
      </c>
      <c r="E94" t="s">
        <v>3</v>
      </c>
    </row>
    <row r="95" spans="1:5" x14ac:dyDescent="0.25">
      <c r="A95" s="2">
        <v>206.15</v>
      </c>
      <c r="B95">
        <v>3</v>
      </c>
      <c r="C95">
        <v>2</v>
      </c>
      <c r="D95">
        <v>2</v>
      </c>
      <c r="E95" t="s">
        <v>3</v>
      </c>
    </row>
    <row r="96" spans="1:5" x14ac:dyDescent="0.25">
      <c r="A96" s="2">
        <v>198.92000000000002</v>
      </c>
      <c r="B96">
        <v>3</v>
      </c>
      <c r="C96">
        <v>2</v>
      </c>
      <c r="D96">
        <v>2</v>
      </c>
      <c r="E96" t="s">
        <v>5</v>
      </c>
    </row>
    <row r="97" spans="1:5" x14ac:dyDescent="0.25">
      <c r="A97" s="2">
        <v>199.18</v>
      </c>
      <c r="B97">
        <v>3</v>
      </c>
      <c r="C97">
        <v>2</v>
      </c>
      <c r="D97">
        <v>2</v>
      </c>
      <c r="E97" t="s">
        <v>5</v>
      </c>
    </row>
    <row r="98" spans="1:5" x14ac:dyDescent="0.25">
      <c r="A98" s="2">
        <v>195.66</v>
      </c>
      <c r="B98">
        <v>1</v>
      </c>
      <c r="C98">
        <v>3</v>
      </c>
      <c r="D98">
        <v>1</v>
      </c>
      <c r="E98">
        <v>1</v>
      </c>
    </row>
    <row r="99" spans="1:5" x14ac:dyDescent="0.25">
      <c r="A99" s="2">
        <v>199.16</v>
      </c>
      <c r="B99">
        <v>1</v>
      </c>
      <c r="C99">
        <v>3</v>
      </c>
      <c r="D99">
        <v>1</v>
      </c>
      <c r="E99">
        <v>1</v>
      </c>
    </row>
    <row r="100" spans="1:5" x14ac:dyDescent="0.25">
      <c r="A100" s="2">
        <v>199.38</v>
      </c>
      <c r="B100">
        <v>1</v>
      </c>
      <c r="C100">
        <v>3</v>
      </c>
      <c r="D100">
        <v>1</v>
      </c>
      <c r="E100">
        <v>1</v>
      </c>
    </row>
    <row r="101" spans="1:5" x14ac:dyDescent="0.25">
      <c r="A101" s="2">
        <v>199.55</v>
      </c>
      <c r="B101">
        <v>1</v>
      </c>
      <c r="C101">
        <v>3</v>
      </c>
      <c r="D101">
        <v>1</v>
      </c>
      <c r="E101">
        <v>1</v>
      </c>
    </row>
    <row r="102" spans="1:5" x14ac:dyDescent="0.25">
      <c r="A102" s="2">
        <v>199.55</v>
      </c>
      <c r="B102">
        <v>1</v>
      </c>
      <c r="C102">
        <v>3</v>
      </c>
      <c r="D102">
        <v>1</v>
      </c>
      <c r="E102">
        <v>1</v>
      </c>
    </row>
    <row r="103" spans="1:5" x14ac:dyDescent="0.25">
      <c r="A103" s="2">
        <v>199.18</v>
      </c>
      <c r="B103">
        <v>1</v>
      </c>
      <c r="C103">
        <v>3</v>
      </c>
      <c r="D103">
        <v>2</v>
      </c>
      <c r="E103">
        <v>1</v>
      </c>
    </row>
    <row r="104" spans="1:5" x14ac:dyDescent="0.25">
      <c r="A104" s="2">
        <v>195.76999999999998</v>
      </c>
      <c r="B104">
        <v>1</v>
      </c>
      <c r="C104">
        <v>3</v>
      </c>
      <c r="D104">
        <v>1</v>
      </c>
      <c r="E104">
        <v>2</v>
      </c>
    </row>
    <row r="105" spans="1:5" x14ac:dyDescent="0.25">
      <c r="A105" s="2">
        <v>207.01</v>
      </c>
      <c r="B105">
        <v>1</v>
      </c>
      <c r="C105">
        <v>3</v>
      </c>
      <c r="D105">
        <v>1</v>
      </c>
      <c r="E105">
        <v>2</v>
      </c>
    </row>
    <row r="106" spans="1:5" x14ac:dyDescent="0.25">
      <c r="A106" s="2">
        <v>207.01</v>
      </c>
      <c r="B106">
        <v>1</v>
      </c>
      <c r="C106">
        <v>3</v>
      </c>
      <c r="D106">
        <v>1</v>
      </c>
      <c r="E106">
        <v>2</v>
      </c>
    </row>
    <row r="107" spans="1:5" x14ac:dyDescent="0.25">
      <c r="A107" s="2">
        <v>197.84</v>
      </c>
      <c r="B107">
        <v>1</v>
      </c>
      <c r="C107">
        <v>3</v>
      </c>
      <c r="D107">
        <v>2</v>
      </c>
      <c r="E107">
        <v>2</v>
      </c>
    </row>
    <row r="108" spans="1:5" x14ac:dyDescent="0.25">
      <c r="A108" s="2">
        <v>198.36</v>
      </c>
      <c r="B108">
        <v>1</v>
      </c>
      <c r="C108">
        <v>3</v>
      </c>
      <c r="D108">
        <v>2</v>
      </c>
      <c r="E108">
        <v>2</v>
      </c>
    </row>
    <row r="109" spans="1:5" x14ac:dyDescent="0.25">
      <c r="A109" s="2">
        <v>200.26</v>
      </c>
      <c r="B109">
        <v>1</v>
      </c>
      <c r="C109">
        <v>3</v>
      </c>
      <c r="D109">
        <v>2</v>
      </c>
      <c r="E109">
        <v>2</v>
      </c>
    </row>
    <row r="110" spans="1:5" x14ac:dyDescent="0.25">
      <c r="A110" s="3">
        <v>200.57999999999998</v>
      </c>
      <c r="B110" s="1">
        <v>1</v>
      </c>
      <c r="C110" s="1">
        <v>3</v>
      </c>
      <c r="D110" s="1">
        <v>2</v>
      </c>
      <c r="E110" s="1">
        <v>2</v>
      </c>
    </row>
    <row r="111" spans="1:5" x14ac:dyDescent="0.25">
      <c r="A111" s="3">
        <v>200.65</v>
      </c>
      <c r="B111" s="1">
        <v>1</v>
      </c>
      <c r="C111" s="1">
        <v>3</v>
      </c>
      <c r="D111" s="1">
        <v>2</v>
      </c>
      <c r="E111" s="1">
        <v>2</v>
      </c>
    </row>
    <row r="112" spans="1:5" x14ac:dyDescent="0.25">
      <c r="A112" s="2">
        <v>202.49</v>
      </c>
      <c r="B112">
        <v>1</v>
      </c>
      <c r="C112">
        <v>3</v>
      </c>
      <c r="D112">
        <v>2</v>
      </c>
      <c r="E112">
        <v>2</v>
      </c>
    </row>
    <row r="113" spans="1:5" x14ac:dyDescent="0.25">
      <c r="A113" s="2">
        <v>202.5</v>
      </c>
      <c r="B113">
        <v>1</v>
      </c>
      <c r="C113">
        <v>3</v>
      </c>
      <c r="D113">
        <v>2</v>
      </c>
      <c r="E113">
        <v>2</v>
      </c>
    </row>
    <row r="114" spans="1:5" x14ac:dyDescent="0.25">
      <c r="A114" s="2">
        <v>198.14</v>
      </c>
      <c r="B114">
        <v>2</v>
      </c>
      <c r="C114">
        <v>3</v>
      </c>
      <c r="D114">
        <v>1</v>
      </c>
      <c r="E114">
        <v>1</v>
      </c>
    </row>
    <row r="115" spans="1:5" x14ac:dyDescent="0.25">
      <c r="A115" s="2">
        <v>198.43</v>
      </c>
      <c r="B115">
        <v>2</v>
      </c>
      <c r="C115">
        <v>3</v>
      </c>
      <c r="D115">
        <v>1</v>
      </c>
      <c r="E115">
        <v>1</v>
      </c>
    </row>
    <row r="116" spans="1:5" x14ac:dyDescent="0.25">
      <c r="A116" s="2">
        <v>198.6</v>
      </c>
      <c r="B116">
        <v>2</v>
      </c>
      <c r="C116">
        <v>3</v>
      </c>
      <c r="D116">
        <v>1</v>
      </c>
      <c r="E116">
        <v>1</v>
      </c>
    </row>
    <row r="117" spans="1:5" x14ac:dyDescent="0.25">
      <c r="A117" s="2">
        <v>203.93</v>
      </c>
      <c r="B117">
        <v>2</v>
      </c>
      <c r="C117">
        <v>3</v>
      </c>
      <c r="D117">
        <v>1</v>
      </c>
      <c r="E117">
        <v>1</v>
      </c>
    </row>
    <row r="118" spans="1:5" x14ac:dyDescent="0.25">
      <c r="A118" s="2">
        <v>207.2</v>
      </c>
      <c r="B118">
        <v>2</v>
      </c>
      <c r="C118">
        <v>3</v>
      </c>
      <c r="D118">
        <v>1</v>
      </c>
      <c r="E118">
        <v>1</v>
      </c>
    </row>
    <row r="119" spans="1:5" x14ac:dyDescent="0.25">
      <c r="A119" s="2">
        <v>198.67000000000002</v>
      </c>
      <c r="B119">
        <v>2</v>
      </c>
      <c r="C119">
        <v>3</v>
      </c>
      <c r="D119">
        <v>2</v>
      </c>
      <c r="E119">
        <v>1</v>
      </c>
    </row>
    <row r="120" spans="1:5" x14ac:dyDescent="0.25">
      <c r="A120" s="2">
        <v>201.26999999999998</v>
      </c>
      <c r="B120">
        <v>2</v>
      </c>
      <c r="C120">
        <v>3</v>
      </c>
      <c r="D120">
        <v>2</v>
      </c>
      <c r="E120">
        <v>1</v>
      </c>
    </row>
    <row r="121" spans="1:5" x14ac:dyDescent="0.25">
      <c r="A121" s="2">
        <v>202.65</v>
      </c>
      <c r="B121">
        <v>2</v>
      </c>
      <c r="C121">
        <v>3</v>
      </c>
      <c r="D121">
        <v>2</v>
      </c>
      <c r="E121">
        <v>1</v>
      </c>
    </row>
    <row r="122" spans="1:5" x14ac:dyDescent="0.25">
      <c r="A122" s="2">
        <v>202.76</v>
      </c>
      <c r="B122">
        <v>2</v>
      </c>
      <c r="C122">
        <v>3</v>
      </c>
      <c r="D122">
        <v>2</v>
      </c>
      <c r="E122">
        <v>1</v>
      </c>
    </row>
    <row r="123" spans="1:5" x14ac:dyDescent="0.25">
      <c r="A123" s="2">
        <v>202.88</v>
      </c>
      <c r="B123">
        <v>2</v>
      </c>
      <c r="C123">
        <v>3</v>
      </c>
      <c r="D123">
        <v>2</v>
      </c>
      <c r="E123">
        <v>1</v>
      </c>
    </row>
    <row r="124" spans="1:5" x14ac:dyDescent="0.25">
      <c r="A124" s="3">
        <v>203.31</v>
      </c>
      <c r="B124" s="1">
        <v>2</v>
      </c>
      <c r="C124" s="1">
        <v>3</v>
      </c>
      <c r="D124" s="1">
        <v>2</v>
      </c>
      <c r="E124" s="1">
        <v>1</v>
      </c>
    </row>
    <row r="125" spans="1:5" x14ac:dyDescent="0.25">
      <c r="A125" s="2">
        <v>203.48000000000002</v>
      </c>
      <c r="B125">
        <v>2</v>
      </c>
      <c r="C125">
        <v>3</v>
      </c>
      <c r="D125">
        <v>2</v>
      </c>
      <c r="E125">
        <v>1</v>
      </c>
    </row>
    <row r="126" spans="1:5" x14ac:dyDescent="0.25">
      <c r="A126" s="2">
        <v>203.79000000000002</v>
      </c>
      <c r="B126">
        <v>2</v>
      </c>
      <c r="C126">
        <v>3</v>
      </c>
      <c r="D126">
        <v>2</v>
      </c>
      <c r="E126">
        <v>1</v>
      </c>
    </row>
    <row r="127" spans="1:5" x14ac:dyDescent="0.25">
      <c r="A127" s="2">
        <v>202.74</v>
      </c>
      <c r="B127">
        <v>2</v>
      </c>
      <c r="C127">
        <v>3</v>
      </c>
      <c r="D127">
        <v>1</v>
      </c>
      <c r="E127">
        <v>2</v>
      </c>
    </row>
    <row r="128" spans="1:5" x14ac:dyDescent="0.25">
      <c r="A128" s="2">
        <v>202.82999999999998</v>
      </c>
      <c r="B128">
        <v>2</v>
      </c>
      <c r="C128">
        <v>3</v>
      </c>
      <c r="D128">
        <v>1</v>
      </c>
      <c r="E128">
        <v>2</v>
      </c>
    </row>
    <row r="129" spans="1:6" x14ac:dyDescent="0.25">
      <c r="A129" s="2">
        <v>202.94</v>
      </c>
      <c r="B129">
        <v>2</v>
      </c>
      <c r="C129">
        <v>3</v>
      </c>
      <c r="D129">
        <v>1</v>
      </c>
      <c r="E129">
        <v>2</v>
      </c>
    </row>
    <row r="130" spans="1:6" x14ac:dyDescent="0.25">
      <c r="A130" s="2">
        <v>196.84</v>
      </c>
      <c r="B130">
        <v>3</v>
      </c>
      <c r="C130">
        <v>3</v>
      </c>
      <c r="D130">
        <v>1</v>
      </c>
      <c r="E130">
        <v>1</v>
      </c>
    </row>
    <row r="131" spans="1:6" x14ac:dyDescent="0.25">
      <c r="A131" s="2">
        <v>197.78</v>
      </c>
      <c r="B131">
        <v>3</v>
      </c>
      <c r="C131">
        <v>3</v>
      </c>
      <c r="D131">
        <v>1</v>
      </c>
      <c r="E131">
        <v>1</v>
      </c>
    </row>
    <row r="132" spans="1:6" x14ac:dyDescent="0.25">
      <c r="A132" s="2">
        <v>198.57999999999998</v>
      </c>
      <c r="B132">
        <v>3</v>
      </c>
      <c r="C132">
        <v>3</v>
      </c>
      <c r="D132">
        <v>1</v>
      </c>
      <c r="E132">
        <v>1</v>
      </c>
    </row>
    <row r="133" spans="1:6" x14ac:dyDescent="0.25">
      <c r="A133" s="2">
        <v>200.67000000000002</v>
      </c>
      <c r="B133">
        <v>3</v>
      </c>
      <c r="C133">
        <v>3</v>
      </c>
      <c r="D133">
        <v>1</v>
      </c>
      <c r="E133">
        <v>1</v>
      </c>
    </row>
    <row r="134" spans="1:6" x14ac:dyDescent="0.25">
      <c r="A134" s="2">
        <v>200.86</v>
      </c>
      <c r="B134">
        <v>3</v>
      </c>
      <c r="C134">
        <v>3</v>
      </c>
      <c r="D134">
        <v>1</v>
      </c>
      <c r="E134">
        <v>1</v>
      </c>
    </row>
    <row r="135" spans="1:6" x14ac:dyDescent="0.25">
      <c r="A135" s="2">
        <v>200.9</v>
      </c>
      <c r="B135">
        <v>3</v>
      </c>
      <c r="C135">
        <v>3</v>
      </c>
      <c r="D135">
        <v>1</v>
      </c>
      <c r="E135">
        <v>1</v>
      </c>
    </row>
    <row r="136" spans="1:6" x14ac:dyDescent="0.25">
      <c r="A136" s="2">
        <v>202.32</v>
      </c>
      <c r="B136">
        <v>3</v>
      </c>
      <c r="C136">
        <v>3</v>
      </c>
      <c r="D136">
        <v>1</v>
      </c>
      <c r="E136">
        <v>1</v>
      </c>
    </row>
    <row r="137" spans="1:6" x14ac:dyDescent="0.25">
      <c r="A137" s="2">
        <v>208.41</v>
      </c>
      <c r="B137">
        <v>3</v>
      </c>
      <c r="C137">
        <v>3</v>
      </c>
      <c r="D137">
        <v>1</v>
      </c>
      <c r="E137">
        <v>1</v>
      </c>
    </row>
    <row r="138" spans="1:6" x14ac:dyDescent="0.25">
      <c r="A138" s="2">
        <v>198.2</v>
      </c>
      <c r="B138">
        <v>3</v>
      </c>
      <c r="C138">
        <v>3</v>
      </c>
      <c r="D138">
        <v>2</v>
      </c>
      <c r="E138">
        <v>1</v>
      </c>
    </row>
    <row r="139" spans="1:6" x14ac:dyDescent="0.25">
      <c r="A139" s="2">
        <v>198.28</v>
      </c>
      <c r="B139">
        <v>3</v>
      </c>
      <c r="C139">
        <v>3</v>
      </c>
      <c r="D139">
        <v>2</v>
      </c>
      <c r="E139">
        <v>1</v>
      </c>
    </row>
    <row r="140" spans="1:6" x14ac:dyDescent="0.25">
      <c r="A140" s="2">
        <v>200.97</v>
      </c>
      <c r="B140">
        <v>3</v>
      </c>
      <c r="C140">
        <v>3</v>
      </c>
      <c r="D140">
        <v>2</v>
      </c>
      <c r="E140">
        <v>1</v>
      </c>
    </row>
    <row r="141" spans="1:6" x14ac:dyDescent="0.25">
      <c r="A141" s="2">
        <v>201.45999999999998</v>
      </c>
      <c r="B141">
        <v>3</v>
      </c>
      <c r="C141">
        <v>3</v>
      </c>
      <c r="D141">
        <v>2</v>
      </c>
      <c r="E141">
        <v>1</v>
      </c>
      <c r="F141" s="1"/>
    </row>
    <row r="142" spans="1:6" x14ac:dyDescent="0.25">
      <c r="A142" s="2">
        <v>207.01</v>
      </c>
      <c r="B142">
        <v>3</v>
      </c>
      <c r="C142">
        <v>3</v>
      </c>
      <c r="D142">
        <v>1</v>
      </c>
      <c r="E142">
        <v>2</v>
      </c>
    </row>
    <row r="143" spans="1:6" x14ac:dyDescent="0.25">
      <c r="A143" s="3">
        <v>201.37</v>
      </c>
      <c r="B143" s="1">
        <v>3</v>
      </c>
      <c r="C143" s="1">
        <v>3</v>
      </c>
      <c r="D143" s="1">
        <v>2</v>
      </c>
      <c r="E143" s="1">
        <v>2</v>
      </c>
    </row>
    <row r="144" spans="1:6" x14ac:dyDescent="0.25">
      <c r="A144" s="2">
        <v>201.86</v>
      </c>
      <c r="B144">
        <v>3</v>
      </c>
      <c r="C144">
        <v>3</v>
      </c>
      <c r="D144">
        <v>2</v>
      </c>
      <c r="E144">
        <v>2</v>
      </c>
    </row>
    <row r="145" spans="1:5" x14ac:dyDescent="0.25">
      <c r="A145" s="2">
        <v>202.01999999999998</v>
      </c>
      <c r="B145">
        <v>3</v>
      </c>
      <c r="C145">
        <v>3</v>
      </c>
      <c r="D145">
        <v>2</v>
      </c>
      <c r="E145">
        <v>2</v>
      </c>
    </row>
  </sheetData>
  <sortState xmlns:xlrd2="http://schemas.microsoft.com/office/spreadsheetml/2017/richdata2" ref="A2:E145">
    <sortCondition ref="B2:B145"/>
  </sortState>
  <phoneticPr fontId="1" type="noConversion"/>
  <printOptions headings="1" gridLines="1"/>
  <pageMargins left="0.74803149606299213" right="0.74803149606299213" top="0.98425196850393704" bottom="0.98425196850393704" header="0.51181102362204722" footer="0.51181102362204722"/>
  <pageSetup paperSize="9" fitToHeight="3" orientation="portrait" r:id="rId1"/>
  <headerFooter alignWithMargins="0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C4DA69-A33D-4BD8-9BA2-A37C465AC7D0}">
  <sheetPr>
    <tabColor theme="4"/>
  </sheetPr>
  <dimension ref="B4:N15"/>
  <sheetViews>
    <sheetView workbookViewId="0">
      <selection activeCell="B12" sqref="B12"/>
    </sheetView>
  </sheetViews>
  <sheetFormatPr defaultRowHeight="13.2" x14ac:dyDescent="0.25"/>
  <cols>
    <col min="2" max="2" width="11.33203125" bestFit="1" customWidth="1"/>
    <col min="3" max="3" width="11.5546875" bestFit="1" customWidth="1"/>
    <col min="4" max="4" width="13.21875" bestFit="1" customWidth="1"/>
    <col min="5" max="5" width="12" bestFit="1" customWidth="1"/>
    <col min="6" max="6" width="11.33203125" bestFit="1" customWidth="1"/>
    <col min="7" max="7" width="13.33203125" bestFit="1" customWidth="1"/>
    <col min="8" max="8" width="13.6640625" bestFit="1" customWidth="1"/>
    <col min="9" max="10" width="15.44140625" bestFit="1" customWidth="1"/>
    <col min="11" max="11" width="16.21875" bestFit="1" customWidth="1"/>
    <col min="12" max="13" width="12" bestFit="1" customWidth="1"/>
    <col min="14" max="14" width="16.33203125" bestFit="1" customWidth="1"/>
    <col min="15" max="15" width="20.44140625" bestFit="1" customWidth="1"/>
    <col min="16" max="16" width="21.44140625" bestFit="1" customWidth="1"/>
  </cols>
  <sheetData>
    <row r="4" spans="2:14" x14ac:dyDescent="0.25">
      <c r="B4" s="5" t="s">
        <v>6</v>
      </c>
      <c r="C4" t="s">
        <v>59</v>
      </c>
      <c r="D4" t="s">
        <v>60</v>
      </c>
      <c r="G4" s="5" t="s">
        <v>1</v>
      </c>
      <c r="H4" t="s">
        <v>59</v>
      </c>
      <c r="I4" t="s">
        <v>60</v>
      </c>
    </row>
    <row r="5" spans="2:14" x14ac:dyDescent="0.25">
      <c r="B5" s="15" t="s">
        <v>56</v>
      </c>
      <c r="C5" s="4">
        <v>48</v>
      </c>
      <c r="D5" s="4">
        <v>200.27041666666665</v>
      </c>
      <c r="F5" s="5"/>
      <c r="G5" s="15" t="s">
        <v>61</v>
      </c>
      <c r="H5" s="4">
        <v>48</v>
      </c>
      <c r="I5" s="4">
        <v>201.02375000000006</v>
      </c>
    </row>
    <row r="6" spans="2:14" x14ac:dyDescent="0.25">
      <c r="B6" s="15" t="s">
        <v>57</v>
      </c>
      <c r="C6" s="4">
        <v>48</v>
      </c>
      <c r="D6" s="4">
        <v>202.65625</v>
      </c>
      <c r="G6" s="15" t="s">
        <v>62</v>
      </c>
      <c r="H6" s="4">
        <v>48</v>
      </c>
      <c r="I6" s="4">
        <v>202.19687499999998</v>
      </c>
    </row>
    <row r="7" spans="2:14" x14ac:dyDescent="0.25">
      <c r="B7" s="15" t="s">
        <v>58</v>
      </c>
      <c r="C7" s="4">
        <v>48</v>
      </c>
      <c r="D7" s="4">
        <v>201.46270833333338</v>
      </c>
      <c r="G7" s="15" t="s">
        <v>63</v>
      </c>
      <c r="H7" s="4">
        <v>48</v>
      </c>
      <c r="I7" s="4">
        <v>201.16875000000002</v>
      </c>
    </row>
    <row r="8" spans="2:14" x14ac:dyDescent="0.25">
      <c r="B8" s="15" t="s">
        <v>46</v>
      </c>
      <c r="C8" s="4">
        <v>144</v>
      </c>
      <c r="D8" s="4">
        <v>201.46312500000005</v>
      </c>
      <c r="G8" s="15" t="s">
        <v>46</v>
      </c>
      <c r="H8" s="4">
        <v>144</v>
      </c>
      <c r="I8" s="4">
        <v>201.46312500000008</v>
      </c>
    </row>
    <row r="11" spans="2:14" x14ac:dyDescent="0.25">
      <c r="E11" s="5"/>
      <c r="F11" s="5"/>
      <c r="G11" s="5"/>
      <c r="H11" s="5"/>
      <c r="I11" s="5"/>
      <c r="J11" s="5"/>
      <c r="K11" s="5"/>
      <c r="L11" s="5"/>
      <c r="M11" s="5"/>
      <c r="N11" s="5"/>
    </row>
    <row r="12" spans="2:14" x14ac:dyDescent="0.25">
      <c r="B12" s="5" t="s">
        <v>2</v>
      </c>
      <c r="C12" t="s">
        <v>59</v>
      </c>
      <c r="D12" t="s">
        <v>60</v>
      </c>
      <c r="E12" s="5"/>
      <c r="F12" s="5"/>
      <c r="G12" s="5"/>
      <c r="H12" s="5"/>
      <c r="I12" s="5"/>
      <c r="J12" s="5"/>
      <c r="K12" s="5"/>
      <c r="L12" s="5"/>
      <c r="M12" s="5"/>
      <c r="N12" s="5"/>
    </row>
    <row r="13" spans="2:14" x14ac:dyDescent="0.25">
      <c r="B13" s="15" t="s">
        <v>64</v>
      </c>
      <c r="C13" s="4">
        <v>72</v>
      </c>
      <c r="D13" s="4">
        <v>201.5591666666667</v>
      </c>
    </row>
    <row r="14" spans="2:14" x14ac:dyDescent="0.25">
      <c r="B14" s="15" t="s">
        <v>65</v>
      </c>
      <c r="C14" s="4">
        <v>72</v>
      </c>
      <c r="D14" s="4">
        <v>201.3670833333334</v>
      </c>
    </row>
    <row r="15" spans="2:14" x14ac:dyDescent="0.25">
      <c r="B15" s="15" t="s">
        <v>46</v>
      </c>
      <c r="C15" s="4">
        <v>144</v>
      </c>
      <c r="D15" s="4">
        <v>201.4631250000001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60FA5-0BBF-4BF7-AC55-EA44393E05FA}">
  <sheetPr>
    <tabColor theme="5"/>
  </sheetPr>
  <dimension ref="B3:S51"/>
  <sheetViews>
    <sheetView topLeftCell="E6" workbookViewId="0">
      <selection activeCell="N23" sqref="N23"/>
    </sheetView>
  </sheetViews>
  <sheetFormatPr defaultRowHeight="13.2" x14ac:dyDescent="0.25"/>
  <cols>
    <col min="10" max="10" width="19.33203125" customWidth="1"/>
    <col min="11" max="11" width="11.33203125" customWidth="1"/>
    <col min="12" max="12" width="11.77734375" customWidth="1"/>
  </cols>
  <sheetData>
    <row r="3" spans="2:19" x14ac:dyDescent="0.25">
      <c r="B3" s="1" t="s">
        <v>56</v>
      </c>
      <c r="C3" s="1" t="s">
        <v>57</v>
      </c>
      <c r="D3" s="1" t="s">
        <v>58</v>
      </c>
    </row>
    <row r="4" spans="2:19" x14ac:dyDescent="0.25">
      <c r="B4" s="10">
        <v>195</v>
      </c>
      <c r="C4" s="10">
        <v>197.63</v>
      </c>
      <c r="D4" s="10">
        <v>196.11</v>
      </c>
    </row>
    <row r="5" spans="2:19" x14ac:dyDescent="0.25">
      <c r="B5" s="11">
        <v>195.66</v>
      </c>
      <c r="C5" s="11">
        <v>198.14</v>
      </c>
      <c r="D5" s="11">
        <v>196.22</v>
      </c>
      <c r="F5" t="s">
        <v>20</v>
      </c>
    </row>
    <row r="6" spans="2:19" x14ac:dyDescent="0.25">
      <c r="B6" s="10">
        <v>195.70999999999998</v>
      </c>
      <c r="C6" s="10">
        <v>198.43</v>
      </c>
      <c r="D6" s="10">
        <v>196.84</v>
      </c>
    </row>
    <row r="7" spans="2:19" ht="13.8" thickBot="1" x14ac:dyDescent="0.3">
      <c r="B7" s="11">
        <v>195.76999999999998</v>
      </c>
      <c r="C7" s="11">
        <v>198.43</v>
      </c>
      <c r="D7" s="11">
        <v>196.86</v>
      </c>
      <c r="F7" t="s">
        <v>21</v>
      </c>
    </row>
    <row r="8" spans="2:19" x14ac:dyDescent="0.25">
      <c r="B8" s="10">
        <v>197.84</v>
      </c>
      <c r="C8" s="10">
        <v>198.57999999999998</v>
      </c>
      <c r="D8" s="10">
        <v>197.16</v>
      </c>
      <c r="F8" s="8" t="s">
        <v>22</v>
      </c>
      <c r="G8" s="8" t="s">
        <v>23</v>
      </c>
      <c r="H8" s="8" t="s">
        <v>24</v>
      </c>
      <c r="I8" s="8" t="s">
        <v>25</v>
      </c>
      <c r="J8" s="8" t="s">
        <v>26</v>
      </c>
    </row>
    <row r="9" spans="2:19" x14ac:dyDescent="0.25">
      <c r="B9" s="11">
        <v>198.20999999999998</v>
      </c>
      <c r="C9" s="11">
        <v>198.6</v>
      </c>
      <c r="D9" s="11">
        <v>197.78</v>
      </c>
      <c r="F9" s="6" t="s">
        <v>56</v>
      </c>
      <c r="G9" s="6">
        <v>48</v>
      </c>
      <c r="H9" s="6">
        <v>9612.98</v>
      </c>
      <c r="I9" s="6">
        <v>200.27041666666665</v>
      </c>
      <c r="J9" s="6">
        <v>7.4339657801418442</v>
      </c>
    </row>
    <row r="10" spans="2:19" x14ac:dyDescent="0.25">
      <c r="B10" s="10">
        <v>198.29000000000002</v>
      </c>
      <c r="C10" s="10">
        <v>198.62</v>
      </c>
      <c r="D10" s="10">
        <v>198.2</v>
      </c>
      <c r="F10" s="6" t="s">
        <v>57</v>
      </c>
      <c r="G10" s="6">
        <v>48</v>
      </c>
      <c r="H10" s="6">
        <v>9727.5000000000018</v>
      </c>
      <c r="I10" s="6">
        <v>202.65625000000003</v>
      </c>
      <c r="J10" s="6">
        <v>9.547049468085115</v>
      </c>
    </row>
    <row r="11" spans="2:19" ht="13.8" thickBot="1" x14ac:dyDescent="0.3">
      <c r="B11" s="11">
        <v>198.36</v>
      </c>
      <c r="C11" s="11">
        <v>198.67000000000002</v>
      </c>
      <c r="D11" s="11">
        <v>198.28</v>
      </c>
      <c r="F11" s="7" t="s">
        <v>58</v>
      </c>
      <c r="G11" s="7">
        <v>48</v>
      </c>
      <c r="H11" s="7">
        <v>9670.2100000000009</v>
      </c>
      <c r="I11" s="7">
        <v>201.46270833333335</v>
      </c>
      <c r="J11" s="7">
        <v>11.51820314716311</v>
      </c>
    </row>
    <row r="12" spans="2:19" x14ac:dyDescent="0.25">
      <c r="B12" s="10">
        <v>198.57999999999998</v>
      </c>
      <c r="C12" s="10">
        <v>199.18</v>
      </c>
      <c r="D12" s="10">
        <v>198.49</v>
      </c>
    </row>
    <row r="13" spans="2:19" x14ac:dyDescent="0.25">
      <c r="B13" s="11">
        <v>198.88</v>
      </c>
      <c r="C13" s="11">
        <v>200.70999999999998</v>
      </c>
      <c r="D13" s="11">
        <v>198.57999999999998</v>
      </c>
      <c r="R13" s="1"/>
      <c r="S13" s="1"/>
    </row>
    <row r="14" spans="2:19" ht="13.8" thickBot="1" x14ac:dyDescent="0.3">
      <c r="B14" s="10">
        <v>198.98000000000002</v>
      </c>
      <c r="C14" s="10">
        <v>200.91</v>
      </c>
      <c r="D14" s="10">
        <v>198.66</v>
      </c>
      <c r="F14" t="s">
        <v>27</v>
      </c>
      <c r="R14" s="1"/>
      <c r="S14" s="1"/>
    </row>
    <row r="15" spans="2:19" x14ac:dyDescent="0.25">
      <c r="B15" s="11">
        <v>199.05</v>
      </c>
      <c r="C15" s="11">
        <v>200.93</v>
      </c>
      <c r="D15" s="11">
        <v>198.85</v>
      </c>
      <c r="F15" s="8" t="s">
        <v>28</v>
      </c>
      <c r="G15" s="8" t="s">
        <v>29</v>
      </c>
      <c r="H15" s="8" t="s">
        <v>30</v>
      </c>
      <c r="I15" s="8" t="s">
        <v>31</v>
      </c>
      <c r="J15" s="8" t="s">
        <v>32</v>
      </c>
      <c r="K15" s="8" t="s">
        <v>33</v>
      </c>
      <c r="L15" s="8" t="s">
        <v>34</v>
      </c>
    </row>
    <row r="16" spans="2:19" x14ac:dyDescent="0.25">
      <c r="B16" s="10">
        <v>199.13</v>
      </c>
      <c r="C16" s="10">
        <v>201.07999999999998</v>
      </c>
      <c r="D16" s="10">
        <v>198.9</v>
      </c>
      <c r="F16" s="6" t="s">
        <v>35</v>
      </c>
      <c r="G16" s="6">
        <v>136.61282916666664</v>
      </c>
      <c r="H16" s="6">
        <v>2</v>
      </c>
      <c r="I16" s="6">
        <v>68.306414583333321</v>
      </c>
      <c r="J16" s="6">
        <v>7.1903460967598658</v>
      </c>
      <c r="K16" s="6">
        <v>1.0628091599732548E-3</v>
      </c>
      <c r="L16" s="6">
        <v>3.0602917722412615</v>
      </c>
      <c r="R16" s="1"/>
    </row>
    <row r="17" spans="2:18" x14ac:dyDescent="0.25">
      <c r="B17" s="11">
        <v>199.16</v>
      </c>
      <c r="C17" s="11">
        <v>201.17000000000002</v>
      </c>
      <c r="D17" s="11">
        <v>198.92000000000002</v>
      </c>
      <c r="F17" s="6" t="s">
        <v>36</v>
      </c>
      <c r="G17" s="6">
        <v>1339.4632645833333</v>
      </c>
      <c r="H17" s="6">
        <v>141</v>
      </c>
      <c r="I17" s="6">
        <v>9.4997394651300233</v>
      </c>
      <c r="J17" s="6"/>
      <c r="K17" s="6"/>
      <c r="L17" s="6"/>
      <c r="R17" s="1"/>
    </row>
    <row r="18" spans="2:18" x14ac:dyDescent="0.25">
      <c r="B18" s="10">
        <v>199.18</v>
      </c>
      <c r="C18" s="10">
        <v>201.26999999999998</v>
      </c>
      <c r="D18" s="10">
        <v>199.18</v>
      </c>
      <c r="F18" s="6"/>
      <c r="G18" s="6"/>
      <c r="H18" s="6"/>
      <c r="I18" s="6"/>
      <c r="J18" s="6"/>
      <c r="K18" s="6"/>
      <c r="L18" s="6"/>
      <c r="R18" s="1"/>
    </row>
    <row r="19" spans="2:18" ht="13.8" thickBot="1" x14ac:dyDescent="0.3">
      <c r="B19" s="11">
        <v>199.18</v>
      </c>
      <c r="C19" s="11">
        <v>201.47</v>
      </c>
      <c r="D19" s="11">
        <v>199.31</v>
      </c>
      <c r="F19" s="7" t="s">
        <v>37</v>
      </c>
      <c r="G19" s="7">
        <v>1476.0760937499999</v>
      </c>
      <c r="H19" s="7">
        <v>143</v>
      </c>
      <c r="I19" s="7"/>
      <c r="J19" s="7"/>
      <c r="K19" s="7"/>
      <c r="L19" s="7"/>
    </row>
    <row r="20" spans="2:18" x14ac:dyDescent="0.25">
      <c r="B20" s="10">
        <v>199.2</v>
      </c>
      <c r="C20" s="10">
        <v>201.75</v>
      </c>
      <c r="D20" s="10">
        <v>199.45</v>
      </c>
      <c r="R20" s="1"/>
    </row>
    <row r="21" spans="2:18" x14ac:dyDescent="0.25">
      <c r="B21" s="11">
        <v>199.20999999999998</v>
      </c>
      <c r="C21" s="11">
        <v>201.76999999999998</v>
      </c>
      <c r="D21" s="11">
        <v>200.11</v>
      </c>
    </row>
    <row r="22" spans="2:18" x14ac:dyDescent="0.25">
      <c r="B22" s="10">
        <v>199.25</v>
      </c>
      <c r="C22" s="10">
        <v>201.82999999999998</v>
      </c>
      <c r="D22" s="10">
        <v>200.63</v>
      </c>
      <c r="R22" s="1"/>
    </row>
    <row r="23" spans="2:18" x14ac:dyDescent="0.25">
      <c r="B23" s="11">
        <v>199.38</v>
      </c>
      <c r="C23" s="11">
        <v>202.22</v>
      </c>
      <c r="D23" s="11">
        <v>200.67000000000002</v>
      </c>
    </row>
    <row r="24" spans="2:18" x14ac:dyDescent="0.25">
      <c r="B24" s="10">
        <v>199.43</v>
      </c>
      <c r="C24" s="10">
        <v>202.31</v>
      </c>
      <c r="D24" s="10">
        <v>200.72</v>
      </c>
      <c r="F24" s="16" t="s">
        <v>67</v>
      </c>
    </row>
    <row r="25" spans="2:18" x14ac:dyDescent="0.25">
      <c r="B25" s="11">
        <v>199.45</v>
      </c>
      <c r="C25" s="11">
        <v>202.53</v>
      </c>
      <c r="D25" s="11">
        <v>200.86</v>
      </c>
    </row>
    <row r="26" spans="2:18" x14ac:dyDescent="0.25">
      <c r="B26" s="10">
        <v>199.49</v>
      </c>
      <c r="C26" s="10">
        <v>202.55</v>
      </c>
      <c r="D26" s="10">
        <v>200.9</v>
      </c>
      <c r="F26" s="20"/>
      <c r="G26" s="20" t="s">
        <v>38</v>
      </c>
      <c r="H26" s="20" t="s">
        <v>38</v>
      </c>
      <c r="I26" s="20"/>
      <c r="J26" s="17"/>
      <c r="K26" s="17" t="s">
        <v>68</v>
      </c>
      <c r="L26" s="17" t="s">
        <v>69</v>
      </c>
      <c r="M26" s="17" t="s">
        <v>70</v>
      </c>
    </row>
    <row r="27" spans="2:18" x14ac:dyDescent="0.25">
      <c r="B27" s="11">
        <v>199.55</v>
      </c>
      <c r="C27" s="11">
        <v>202.65</v>
      </c>
      <c r="D27" s="11">
        <v>200.97</v>
      </c>
      <c r="F27" s="20" t="s">
        <v>71</v>
      </c>
      <c r="G27" s="20" t="s">
        <v>48</v>
      </c>
      <c r="H27" s="20" t="s">
        <v>72</v>
      </c>
      <c r="I27" s="20"/>
      <c r="J27" s="20" t="s">
        <v>73</v>
      </c>
      <c r="K27" s="17" t="s">
        <v>74</v>
      </c>
      <c r="L27" s="17" t="s">
        <v>75</v>
      </c>
      <c r="M27" s="17" t="s">
        <v>76</v>
      </c>
      <c r="N27" s="16" t="str">
        <f>IF(G37="","Results are NOT valid until Q Statistic is entered into B14","Results")</f>
        <v>Results</v>
      </c>
    </row>
    <row r="28" spans="2:18" x14ac:dyDescent="0.25">
      <c r="B28" s="10">
        <v>199.55</v>
      </c>
      <c r="C28" s="10">
        <v>202.74</v>
      </c>
      <c r="D28" s="10">
        <v>201.01999999999998</v>
      </c>
      <c r="F28" s="16" t="s">
        <v>82</v>
      </c>
      <c r="G28" s="18">
        <f>I9</f>
        <v>200.27041666666665</v>
      </c>
      <c r="H28" s="18">
        <f>G9</f>
        <v>48</v>
      </c>
      <c r="J28" s="16" t="s">
        <v>83</v>
      </c>
      <c r="K28">
        <f>ABS($I$9-$I$10)</f>
        <v>2.3858333333333803</v>
      </c>
      <c r="L28">
        <f>SQRT(($G$36/2)*((1/$H$28)+(1/$H$29)))</f>
        <v>0.44487216012791303</v>
      </c>
      <c r="M28">
        <f>$G$37*$L$28</f>
        <v>1.4725268500233921</v>
      </c>
      <c r="N28" s="16" t="str">
        <f>IF($K$28&gt;$M$28,"Means are different","Means are not different")</f>
        <v>Means are different</v>
      </c>
    </row>
    <row r="29" spans="2:18" x14ac:dyDescent="0.25">
      <c r="B29" s="11">
        <v>199.61</v>
      </c>
      <c r="C29" s="11">
        <v>202.76</v>
      </c>
      <c r="D29" s="11">
        <v>201.37</v>
      </c>
      <c r="F29" s="16" t="s">
        <v>85</v>
      </c>
      <c r="G29" s="18">
        <f>I10</f>
        <v>202.65625000000003</v>
      </c>
      <c r="H29" s="18">
        <f>G10</f>
        <v>48</v>
      </c>
      <c r="J29" s="16" t="s">
        <v>84</v>
      </c>
      <c r="K29">
        <f>ABS($I$9-$I$11)</f>
        <v>1.1922916666667049</v>
      </c>
      <c r="L29">
        <f>SQRT(($G$36/2)*((1/$H$28)+(1/$H$30)))</f>
        <v>0.44487216012791303</v>
      </c>
      <c r="M29">
        <f>$G$37*$L$29</f>
        <v>1.4725268500233921</v>
      </c>
      <c r="N29" s="16" t="str">
        <f>IF($K$29&gt;$M$29,"Means are different","Means are not different")</f>
        <v>Means are not different</v>
      </c>
    </row>
    <row r="30" spans="2:18" x14ac:dyDescent="0.25">
      <c r="B30" s="10">
        <v>199.70999999999998</v>
      </c>
      <c r="C30" s="10">
        <v>202.82</v>
      </c>
      <c r="D30" s="10">
        <v>201.39</v>
      </c>
      <c r="F30" s="16" t="s">
        <v>87</v>
      </c>
      <c r="G30" s="18">
        <f>I11</f>
        <v>201.46270833333335</v>
      </c>
      <c r="H30" s="18">
        <f>G11</f>
        <v>48</v>
      </c>
      <c r="J30" s="16" t="s">
        <v>86</v>
      </c>
      <c r="K30">
        <f>ABS($I$10-$I$11)</f>
        <v>1.1935416666666754</v>
      </c>
      <c r="L30">
        <f>SQRT(($G$36/2)*((1/$H$29)+(1/$H$30)))</f>
        <v>0.44487216012791303</v>
      </c>
      <c r="M30">
        <f>$G$37*$L$30</f>
        <v>1.4725268500233921</v>
      </c>
      <c r="N30" s="16" t="str">
        <f>IF($K$30&gt;$M$30,"Means are different","Means are not different")</f>
        <v>Means are not different</v>
      </c>
    </row>
    <row r="31" spans="2:18" x14ac:dyDescent="0.25">
      <c r="B31" s="11">
        <v>199.87</v>
      </c>
      <c r="C31" s="11">
        <v>202.82999999999998</v>
      </c>
      <c r="D31" s="11">
        <v>201.45999999999998</v>
      </c>
    </row>
    <row r="32" spans="2:18" x14ac:dyDescent="0.25">
      <c r="B32" s="10">
        <v>199.92000000000002</v>
      </c>
      <c r="C32" s="10">
        <v>202.88</v>
      </c>
      <c r="D32" s="10">
        <v>201.82999999999998</v>
      </c>
      <c r="F32" s="21" t="s">
        <v>77</v>
      </c>
      <c r="G32" s="21"/>
    </row>
    <row r="33" spans="2:7" x14ac:dyDescent="0.25">
      <c r="B33" s="11">
        <v>199.99</v>
      </c>
      <c r="C33" s="11">
        <v>202.94</v>
      </c>
      <c r="D33" s="11">
        <v>201.86</v>
      </c>
      <c r="F33" s="18" t="s">
        <v>66</v>
      </c>
      <c r="G33" s="18">
        <v>0.05</v>
      </c>
    </row>
    <row r="34" spans="2:7" x14ac:dyDescent="0.25">
      <c r="B34" s="10">
        <v>200.2</v>
      </c>
      <c r="C34" s="10">
        <v>203.03</v>
      </c>
      <c r="D34" s="10">
        <v>201.89</v>
      </c>
      <c r="F34" s="18" t="s">
        <v>78</v>
      </c>
      <c r="G34" s="18">
        <v>3</v>
      </c>
    </row>
    <row r="35" spans="2:7" x14ac:dyDescent="0.25">
      <c r="B35" s="11">
        <v>200.26</v>
      </c>
      <c r="C35" s="11">
        <v>203.17000000000002</v>
      </c>
      <c r="D35" s="11">
        <v>201.95999999999998</v>
      </c>
      <c r="F35" s="18" t="s">
        <v>79</v>
      </c>
      <c r="G35" s="18">
        <f>H17</f>
        <v>141</v>
      </c>
    </row>
    <row r="36" spans="2:7" x14ac:dyDescent="0.25">
      <c r="B36" s="10">
        <v>200.57999999999998</v>
      </c>
      <c r="C36" s="10">
        <v>203.19</v>
      </c>
      <c r="D36" s="10">
        <v>202.01999999999998</v>
      </c>
      <c r="F36" s="18" t="s">
        <v>80</v>
      </c>
      <c r="G36" s="18">
        <f>I17</f>
        <v>9.4997394651300233</v>
      </c>
    </row>
    <row r="37" spans="2:7" x14ac:dyDescent="0.25">
      <c r="B37" s="11">
        <v>200.64</v>
      </c>
      <c r="C37" s="11">
        <v>203.31</v>
      </c>
      <c r="D37" s="11">
        <v>202.17000000000002</v>
      </c>
      <c r="F37" s="19" t="s">
        <v>81</v>
      </c>
      <c r="G37" s="19">
        <v>3.31</v>
      </c>
    </row>
    <row r="38" spans="2:7" x14ac:dyDescent="0.25">
      <c r="B38" s="10">
        <v>200.65</v>
      </c>
      <c r="C38" s="10">
        <v>203.48000000000002</v>
      </c>
      <c r="D38" s="10">
        <v>202.32</v>
      </c>
    </row>
    <row r="39" spans="2:7" x14ac:dyDescent="0.25">
      <c r="B39" s="11">
        <v>200.84</v>
      </c>
      <c r="C39" s="11">
        <v>203.69</v>
      </c>
      <c r="D39" s="11">
        <v>202.73000000000002</v>
      </c>
    </row>
    <row r="40" spans="2:7" x14ac:dyDescent="0.25">
      <c r="B40" s="10">
        <v>201.66</v>
      </c>
      <c r="C40" s="10">
        <v>203.79000000000002</v>
      </c>
      <c r="D40" s="10">
        <v>203.25</v>
      </c>
    </row>
    <row r="41" spans="2:7" x14ac:dyDescent="0.25">
      <c r="B41" s="11">
        <v>202.07</v>
      </c>
      <c r="C41" s="11">
        <v>203.93</v>
      </c>
      <c r="D41" s="11">
        <v>203.56</v>
      </c>
    </row>
    <row r="42" spans="2:7" x14ac:dyDescent="0.25">
      <c r="B42" s="10">
        <v>202.49</v>
      </c>
      <c r="C42" s="10">
        <v>204.05</v>
      </c>
      <c r="D42" s="10">
        <v>204.69</v>
      </c>
    </row>
    <row r="43" spans="2:7" x14ac:dyDescent="0.25">
      <c r="B43" s="11">
        <v>202.5</v>
      </c>
      <c r="C43" s="11">
        <v>204.1</v>
      </c>
      <c r="D43" s="11">
        <v>205.51999999999998</v>
      </c>
    </row>
    <row r="44" spans="2:7" x14ac:dyDescent="0.25">
      <c r="B44" s="10">
        <v>202.57999999999998</v>
      </c>
      <c r="C44" s="10">
        <v>204.49</v>
      </c>
      <c r="D44" s="10">
        <v>205.62</v>
      </c>
    </row>
    <row r="45" spans="2:7" x14ac:dyDescent="0.25">
      <c r="B45" s="11">
        <v>203.01999999999998</v>
      </c>
      <c r="C45" s="11">
        <v>204.51</v>
      </c>
      <c r="D45" s="11">
        <v>205.93</v>
      </c>
    </row>
    <row r="46" spans="2:7" x14ac:dyDescent="0.25">
      <c r="B46" s="10">
        <v>204.07999999999998</v>
      </c>
      <c r="C46" s="10">
        <v>207.2</v>
      </c>
      <c r="D46" s="10">
        <v>206.15</v>
      </c>
    </row>
    <row r="47" spans="2:7" x14ac:dyDescent="0.25">
      <c r="B47" s="11">
        <v>204.69</v>
      </c>
      <c r="C47" s="11">
        <v>208.79000000000002</v>
      </c>
      <c r="D47" s="11">
        <v>207.01</v>
      </c>
    </row>
    <row r="48" spans="2:7" x14ac:dyDescent="0.25">
      <c r="B48" s="10">
        <v>205.99</v>
      </c>
      <c r="C48" s="10">
        <v>208.79000000000002</v>
      </c>
      <c r="D48" s="10">
        <v>207.45</v>
      </c>
    </row>
    <row r="49" spans="2:4" x14ac:dyDescent="0.25">
      <c r="B49" s="11">
        <v>206.12</v>
      </c>
      <c r="C49" s="11">
        <v>209.06</v>
      </c>
      <c r="D49" s="11">
        <v>208.3</v>
      </c>
    </row>
    <row r="50" spans="2:4" x14ac:dyDescent="0.25">
      <c r="B50" s="10">
        <v>207.01</v>
      </c>
      <c r="C50" s="10">
        <v>209.95</v>
      </c>
      <c r="D50" s="10">
        <v>208.41</v>
      </c>
    </row>
    <row r="51" spans="2:4" x14ac:dyDescent="0.25">
      <c r="B51" s="11">
        <v>207.01</v>
      </c>
      <c r="C51" s="11">
        <v>210.57</v>
      </c>
      <c r="D51" s="12">
        <v>209.65</v>
      </c>
    </row>
  </sheetData>
  <mergeCells count="1">
    <mergeCell ref="F32:G3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2C366-7BBB-4461-8A50-4E0FCDB9A080}">
  <sheetPr>
    <tabColor theme="6"/>
  </sheetPr>
  <dimension ref="C3:T51"/>
  <sheetViews>
    <sheetView workbookViewId="0">
      <selection activeCell="L5" sqref="L5"/>
    </sheetView>
  </sheetViews>
  <sheetFormatPr defaultRowHeight="13.2" x14ac:dyDescent="0.25"/>
  <sheetData>
    <row r="3" spans="3:20" x14ac:dyDescent="0.25">
      <c r="C3" s="1"/>
      <c r="D3" s="1" t="s">
        <v>39</v>
      </c>
      <c r="E3" s="1" t="s">
        <v>40</v>
      </c>
      <c r="F3" s="1" t="s">
        <v>41</v>
      </c>
    </row>
    <row r="4" spans="3:20" x14ac:dyDescent="0.25">
      <c r="C4" s="9" t="s">
        <v>61</v>
      </c>
      <c r="D4" s="10">
        <v>195</v>
      </c>
      <c r="E4" s="10">
        <v>197.63</v>
      </c>
      <c r="F4" s="10">
        <v>196.11</v>
      </c>
    </row>
    <row r="5" spans="3:20" x14ac:dyDescent="0.25">
      <c r="C5" s="9" t="s">
        <v>61</v>
      </c>
      <c r="D5" s="11">
        <v>195.70999999999998</v>
      </c>
      <c r="E5" s="11">
        <v>199.18</v>
      </c>
      <c r="F5" s="11">
        <v>196.22</v>
      </c>
      <c r="I5" t="s">
        <v>43</v>
      </c>
    </row>
    <row r="6" spans="3:20" x14ac:dyDescent="0.25">
      <c r="C6" s="9" t="s">
        <v>61</v>
      </c>
      <c r="D6" s="10">
        <v>198.20999999999998</v>
      </c>
      <c r="E6" s="10">
        <v>200.91</v>
      </c>
      <c r="F6" s="10">
        <v>196.86</v>
      </c>
    </row>
    <row r="7" spans="3:20" x14ac:dyDescent="0.25">
      <c r="C7" s="9" t="s">
        <v>61</v>
      </c>
      <c r="D7" s="11">
        <v>198.29000000000002</v>
      </c>
      <c r="E7" s="11">
        <v>200.93</v>
      </c>
      <c r="F7" s="11">
        <v>197.16</v>
      </c>
      <c r="I7" t="s">
        <v>21</v>
      </c>
      <c r="J7" t="s">
        <v>39</v>
      </c>
      <c r="K7" t="s">
        <v>40</v>
      </c>
      <c r="L7" t="s">
        <v>41</v>
      </c>
      <c r="M7" t="s">
        <v>37</v>
      </c>
    </row>
    <row r="8" spans="3:20" ht="13.8" thickBot="1" x14ac:dyDescent="0.3">
      <c r="C8" s="9" t="s">
        <v>61</v>
      </c>
      <c r="D8" s="10">
        <v>198.88</v>
      </c>
      <c r="E8" s="10">
        <v>201.07999999999998</v>
      </c>
      <c r="F8" s="10">
        <v>198.49</v>
      </c>
      <c r="I8" s="13" t="s">
        <v>61</v>
      </c>
      <c r="J8" s="13"/>
      <c r="K8" s="13"/>
      <c r="L8" s="13"/>
      <c r="M8" s="13"/>
    </row>
    <row r="9" spans="3:20" x14ac:dyDescent="0.25">
      <c r="C9" s="9" t="s">
        <v>61</v>
      </c>
      <c r="D9" s="11">
        <v>198.98000000000002</v>
      </c>
      <c r="E9" s="11">
        <v>201.75</v>
      </c>
      <c r="F9" s="11">
        <v>200.11</v>
      </c>
      <c r="I9" s="6" t="s">
        <v>23</v>
      </c>
      <c r="J9" s="6">
        <v>16</v>
      </c>
      <c r="K9" s="6">
        <v>16</v>
      </c>
      <c r="L9" s="6">
        <v>16</v>
      </c>
      <c r="M9" s="6">
        <v>48</v>
      </c>
    </row>
    <row r="10" spans="3:20" x14ac:dyDescent="0.25">
      <c r="C10" s="9" t="s">
        <v>61</v>
      </c>
      <c r="D10" s="10">
        <v>199.13</v>
      </c>
      <c r="E10" s="10">
        <v>201.82999999999998</v>
      </c>
      <c r="F10" s="10">
        <v>200.63</v>
      </c>
      <c r="I10" s="6" t="s">
        <v>24</v>
      </c>
      <c r="J10" s="6">
        <v>3188.34</v>
      </c>
      <c r="K10" s="6">
        <v>3233.45</v>
      </c>
      <c r="L10" s="6">
        <v>3227.3499999999995</v>
      </c>
      <c r="M10" s="6">
        <v>9649.1400000000012</v>
      </c>
    </row>
    <row r="11" spans="3:20" x14ac:dyDescent="0.25">
      <c r="C11" s="9" t="s">
        <v>61</v>
      </c>
      <c r="D11" s="11">
        <v>199.18</v>
      </c>
      <c r="E11" s="11">
        <v>202.22</v>
      </c>
      <c r="F11" s="11">
        <v>201.01999999999998</v>
      </c>
      <c r="I11" s="6" t="s">
        <v>25</v>
      </c>
      <c r="J11" s="6">
        <v>199.27125000000001</v>
      </c>
      <c r="K11" s="6">
        <v>202.09062499999999</v>
      </c>
      <c r="L11" s="6">
        <v>201.70937499999997</v>
      </c>
      <c r="M11" s="6">
        <v>201.02375000000004</v>
      </c>
    </row>
    <row r="12" spans="3:20" x14ac:dyDescent="0.25">
      <c r="C12" s="9" t="s">
        <v>61</v>
      </c>
      <c r="D12" s="10">
        <v>199.20999999999998</v>
      </c>
      <c r="E12" s="10">
        <v>202.55</v>
      </c>
      <c r="F12" s="10">
        <v>201.89</v>
      </c>
      <c r="I12" s="6" t="s">
        <v>26</v>
      </c>
      <c r="J12" s="6">
        <v>4.3330116666666596</v>
      </c>
      <c r="K12" s="6">
        <v>3.4273662500000026</v>
      </c>
      <c r="L12" s="6">
        <v>17.669006249999978</v>
      </c>
      <c r="M12" s="6">
        <v>9.7088026595744648</v>
      </c>
    </row>
    <row r="13" spans="3:20" x14ac:dyDescent="0.25">
      <c r="C13" s="9" t="s">
        <v>61</v>
      </c>
      <c r="D13" s="11">
        <v>199.25</v>
      </c>
      <c r="E13" s="11">
        <v>202.82</v>
      </c>
      <c r="F13" s="11">
        <v>201.95999999999998</v>
      </c>
      <c r="I13" s="6"/>
      <c r="J13" s="6"/>
      <c r="K13" s="6"/>
      <c r="L13" s="6"/>
      <c r="M13" s="6"/>
    </row>
    <row r="14" spans="3:20" ht="13.8" thickBot="1" x14ac:dyDescent="0.3">
      <c r="C14" s="9" t="s">
        <v>61</v>
      </c>
      <c r="D14" s="10">
        <v>199.43</v>
      </c>
      <c r="E14" s="10">
        <v>203.03</v>
      </c>
      <c r="F14" s="10">
        <v>202.73000000000002</v>
      </c>
      <c r="I14" s="13" t="s">
        <v>62</v>
      </c>
      <c r="J14" s="13"/>
      <c r="K14" s="13"/>
      <c r="L14" s="13"/>
      <c r="M14" s="13"/>
    </row>
    <row r="15" spans="3:20" x14ac:dyDescent="0.25">
      <c r="C15" s="9" t="s">
        <v>61</v>
      </c>
      <c r="D15" s="11">
        <v>199.61</v>
      </c>
      <c r="E15" s="11">
        <v>203.17000000000002</v>
      </c>
      <c r="F15" s="11">
        <v>205.51999999999998</v>
      </c>
      <c r="I15" s="6" t="s">
        <v>23</v>
      </c>
      <c r="J15" s="6">
        <v>16</v>
      </c>
      <c r="K15" s="6">
        <v>16</v>
      </c>
      <c r="L15" s="6">
        <v>16</v>
      </c>
      <c r="M15" s="6">
        <v>48</v>
      </c>
    </row>
    <row r="16" spans="3:20" x14ac:dyDescent="0.25">
      <c r="C16" s="9" t="s">
        <v>61</v>
      </c>
      <c r="D16" s="10">
        <v>200.2</v>
      </c>
      <c r="E16" s="10">
        <v>203.69</v>
      </c>
      <c r="F16" s="10">
        <v>205.62</v>
      </c>
      <c r="I16" s="6" t="s">
        <v>24</v>
      </c>
      <c r="J16" s="6">
        <v>3219.6900000000005</v>
      </c>
      <c r="K16" s="6">
        <v>3260.43</v>
      </c>
      <c r="L16" s="6">
        <v>3225.3300000000004</v>
      </c>
      <c r="M16" s="6">
        <v>9705.4499999999989</v>
      </c>
      <c r="R16" s="1"/>
      <c r="S16" s="1"/>
      <c r="T16" s="1"/>
    </row>
    <row r="17" spans="3:20" x14ac:dyDescent="0.25">
      <c r="C17" s="9" t="s">
        <v>61</v>
      </c>
      <c r="D17" s="11">
        <v>201.66</v>
      </c>
      <c r="E17" s="11">
        <v>204.05</v>
      </c>
      <c r="F17" s="11">
        <v>205.93</v>
      </c>
      <c r="I17" s="6" t="s">
        <v>25</v>
      </c>
      <c r="J17" s="6">
        <v>201.23062500000003</v>
      </c>
      <c r="K17" s="6">
        <v>203.77687499999999</v>
      </c>
      <c r="L17" s="6">
        <v>201.58312500000002</v>
      </c>
      <c r="M17" s="6">
        <v>202.19687499999998</v>
      </c>
      <c r="S17" s="1"/>
      <c r="T17" s="1"/>
    </row>
    <row r="18" spans="3:20" x14ac:dyDescent="0.25">
      <c r="C18" s="9" t="s">
        <v>61</v>
      </c>
      <c r="D18" s="10">
        <v>202.57999999999998</v>
      </c>
      <c r="E18" s="10">
        <v>204.1</v>
      </c>
      <c r="F18" s="10">
        <v>207.45</v>
      </c>
      <c r="I18" s="6" t="s">
        <v>26</v>
      </c>
      <c r="J18" s="6">
        <v>6.4916729166666727</v>
      </c>
      <c r="K18" s="6">
        <v>18.315222916666691</v>
      </c>
      <c r="L18" s="6">
        <v>8.619862916666678</v>
      </c>
      <c r="M18" s="6">
        <v>11.964021941489376</v>
      </c>
    </row>
    <row r="19" spans="3:20" x14ac:dyDescent="0.25">
      <c r="C19" s="9" t="s">
        <v>61</v>
      </c>
      <c r="D19" s="11">
        <v>203.01999999999998</v>
      </c>
      <c r="E19" s="11">
        <v>204.51</v>
      </c>
      <c r="F19" s="11">
        <v>209.65</v>
      </c>
      <c r="I19" s="6"/>
      <c r="J19" s="6"/>
      <c r="K19" s="6"/>
      <c r="L19" s="6"/>
      <c r="M19" s="6"/>
      <c r="R19" s="1"/>
      <c r="S19" s="1"/>
      <c r="T19" s="1"/>
    </row>
    <row r="20" spans="3:20" ht="13.8" thickBot="1" x14ac:dyDescent="0.3">
      <c r="C20" s="9" t="s">
        <v>62</v>
      </c>
      <c r="D20" s="10">
        <v>198.57999999999998</v>
      </c>
      <c r="E20" s="10">
        <v>198.43</v>
      </c>
      <c r="F20" s="10">
        <v>198.66</v>
      </c>
      <c r="I20" s="13" t="s">
        <v>63</v>
      </c>
      <c r="J20" s="13"/>
      <c r="K20" s="13"/>
      <c r="L20" s="13"/>
      <c r="M20" s="13"/>
      <c r="S20" s="1"/>
      <c r="T20" s="1"/>
    </row>
    <row r="21" spans="3:20" x14ac:dyDescent="0.25">
      <c r="C21" s="9" t="s">
        <v>62</v>
      </c>
      <c r="D21" s="11">
        <v>199.05</v>
      </c>
      <c r="E21" s="11">
        <v>198.57999999999998</v>
      </c>
      <c r="F21" s="11">
        <v>198.85</v>
      </c>
      <c r="I21" s="6" t="s">
        <v>23</v>
      </c>
      <c r="J21" s="6">
        <v>16</v>
      </c>
      <c r="K21" s="6">
        <v>16</v>
      </c>
      <c r="L21" s="6">
        <v>16</v>
      </c>
      <c r="M21" s="6">
        <v>48</v>
      </c>
    </row>
    <row r="22" spans="3:20" x14ac:dyDescent="0.25">
      <c r="C22" s="9" t="s">
        <v>62</v>
      </c>
      <c r="D22" s="10">
        <v>199.2</v>
      </c>
      <c r="E22" s="10">
        <v>198.62</v>
      </c>
      <c r="F22" s="10">
        <v>198.9</v>
      </c>
      <c r="I22" s="6" t="s">
        <v>24</v>
      </c>
      <c r="J22" s="6">
        <v>3204.9500000000007</v>
      </c>
      <c r="K22" s="6">
        <v>3233.6199999999994</v>
      </c>
      <c r="L22" s="6">
        <v>3217.5300000000007</v>
      </c>
      <c r="M22" s="6">
        <v>9656.1000000000022</v>
      </c>
      <c r="R22" s="1"/>
      <c r="S22" s="1"/>
      <c r="T22" s="1"/>
    </row>
    <row r="23" spans="3:20" x14ac:dyDescent="0.25">
      <c r="C23" s="9" t="s">
        <v>62</v>
      </c>
      <c r="D23" s="11">
        <v>199.45</v>
      </c>
      <c r="E23" s="11">
        <v>200.70999999999998</v>
      </c>
      <c r="F23" s="11">
        <v>198.92000000000002</v>
      </c>
      <c r="I23" s="6" t="s">
        <v>25</v>
      </c>
      <c r="J23" s="6">
        <v>200.30937500000005</v>
      </c>
      <c r="K23" s="6">
        <v>202.10124999999996</v>
      </c>
      <c r="L23" s="6">
        <v>201.09562500000004</v>
      </c>
      <c r="M23" s="6">
        <v>201.16875000000005</v>
      </c>
      <c r="S23" s="1"/>
      <c r="T23" s="1"/>
    </row>
    <row r="24" spans="3:20" x14ac:dyDescent="0.25">
      <c r="C24" s="9" t="s">
        <v>62</v>
      </c>
      <c r="D24" s="10">
        <v>199.49</v>
      </c>
      <c r="E24" s="10">
        <v>201.17000000000002</v>
      </c>
      <c r="F24" s="10">
        <v>199.18</v>
      </c>
      <c r="I24" s="6" t="s">
        <v>26</v>
      </c>
      <c r="J24" s="6">
        <v>10.418432916666658</v>
      </c>
      <c r="K24" s="6">
        <v>6.162158333333335</v>
      </c>
      <c r="L24" s="6">
        <v>9.5773995833333263</v>
      </c>
      <c r="M24" s="6">
        <v>8.8975473404255254</v>
      </c>
    </row>
    <row r="25" spans="3:20" x14ac:dyDescent="0.25">
      <c r="C25" s="9" t="s">
        <v>62</v>
      </c>
      <c r="D25" s="11">
        <v>199.70999999999998</v>
      </c>
      <c r="E25" s="11">
        <v>201.47</v>
      </c>
      <c r="F25" s="11">
        <v>199.31</v>
      </c>
      <c r="I25" s="6"/>
      <c r="J25" s="6"/>
      <c r="K25" s="6"/>
      <c r="L25" s="6"/>
      <c r="M25" s="6"/>
    </row>
    <row r="26" spans="3:20" ht="13.8" thickBot="1" x14ac:dyDescent="0.3">
      <c r="C26" s="9" t="s">
        <v>62</v>
      </c>
      <c r="D26" s="10">
        <v>199.87</v>
      </c>
      <c r="E26" s="10">
        <v>201.76999999999998</v>
      </c>
      <c r="F26" s="10">
        <v>199.45</v>
      </c>
      <c r="I26" s="13" t="s">
        <v>37</v>
      </c>
      <c r="J26" s="13"/>
      <c r="K26" s="13"/>
      <c r="L26" s="13"/>
      <c r="M26" s="13"/>
      <c r="R26" s="1"/>
    </row>
    <row r="27" spans="3:20" x14ac:dyDescent="0.25">
      <c r="C27" s="9" t="s">
        <v>62</v>
      </c>
      <c r="D27" s="11">
        <v>199.92000000000002</v>
      </c>
      <c r="E27" s="11">
        <v>202.31</v>
      </c>
      <c r="F27" s="11">
        <v>200.72</v>
      </c>
      <c r="I27" s="6" t="s">
        <v>23</v>
      </c>
      <c r="J27" s="6">
        <v>48</v>
      </c>
      <c r="K27" s="6">
        <v>48</v>
      </c>
      <c r="L27" s="6">
        <v>48</v>
      </c>
      <c r="M27" s="6"/>
      <c r="R27" s="1"/>
    </row>
    <row r="28" spans="3:20" x14ac:dyDescent="0.25">
      <c r="C28" s="9" t="s">
        <v>62</v>
      </c>
      <c r="D28" s="10">
        <v>199.99</v>
      </c>
      <c r="E28" s="10">
        <v>202.53</v>
      </c>
      <c r="F28" s="10">
        <v>201.39</v>
      </c>
      <c r="I28" s="6" t="s">
        <v>24</v>
      </c>
      <c r="J28" s="6">
        <v>9612.9800000000014</v>
      </c>
      <c r="K28" s="6">
        <v>9727.4999999999982</v>
      </c>
      <c r="L28" s="6">
        <v>9670.2100000000009</v>
      </c>
      <c r="M28" s="6"/>
      <c r="R28" s="1"/>
    </row>
    <row r="29" spans="3:20" x14ac:dyDescent="0.25">
      <c r="C29" s="9" t="s">
        <v>62</v>
      </c>
      <c r="D29" s="11">
        <v>200.64</v>
      </c>
      <c r="E29" s="11">
        <v>203.19</v>
      </c>
      <c r="F29" s="11">
        <v>201.82999999999998</v>
      </c>
      <c r="I29" s="6" t="s">
        <v>25</v>
      </c>
      <c r="J29" s="6">
        <v>200.27041666666665</v>
      </c>
      <c r="K29" s="6">
        <v>202.65625</v>
      </c>
      <c r="L29" s="6">
        <v>201.46270833333332</v>
      </c>
      <c r="M29" s="6"/>
    </row>
    <row r="30" spans="3:20" x14ac:dyDescent="0.25">
      <c r="C30" s="9" t="s">
        <v>62</v>
      </c>
      <c r="D30" s="10">
        <v>200.84</v>
      </c>
      <c r="E30" s="10">
        <v>204.49</v>
      </c>
      <c r="F30" s="10">
        <v>202.17000000000002</v>
      </c>
      <c r="I30" s="6" t="s">
        <v>26</v>
      </c>
      <c r="J30" s="6">
        <v>7.4339657801418442</v>
      </c>
      <c r="K30" s="6">
        <v>9.547049468085115</v>
      </c>
      <c r="L30" s="6">
        <v>11.518203147163115</v>
      </c>
      <c r="M30" s="6"/>
    </row>
    <row r="31" spans="3:20" x14ac:dyDescent="0.25">
      <c r="C31" s="9" t="s">
        <v>62</v>
      </c>
      <c r="D31" s="11">
        <v>202.07</v>
      </c>
      <c r="E31" s="11">
        <v>208.79000000000002</v>
      </c>
      <c r="F31" s="11">
        <v>203.25</v>
      </c>
      <c r="I31" s="6"/>
      <c r="J31" s="6"/>
      <c r="K31" s="6"/>
      <c r="L31" s="6"/>
      <c r="M31" s="6"/>
    </row>
    <row r="32" spans="3:20" x14ac:dyDescent="0.25">
      <c r="C32" s="9" t="s">
        <v>62</v>
      </c>
      <c r="D32" s="10">
        <v>204.07999999999998</v>
      </c>
      <c r="E32" s="10">
        <v>208.79000000000002</v>
      </c>
      <c r="F32" s="10">
        <v>203.56</v>
      </c>
    </row>
    <row r="33" spans="3:15" ht="13.8" thickBot="1" x14ac:dyDescent="0.3">
      <c r="C33" s="9" t="s">
        <v>62</v>
      </c>
      <c r="D33" s="11">
        <v>204.69</v>
      </c>
      <c r="E33" s="11">
        <v>209.06</v>
      </c>
      <c r="F33" s="11">
        <v>204.69</v>
      </c>
      <c r="I33" t="s">
        <v>27</v>
      </c>
    </row>
    <row r="34" spans="3:15" x14ac:dyDescent="0.25">
      <c r="C34" s="9" t="s">
        <v>62</v>
      </c>
      <c r="D34" s="10">
        <v>205.99</v>
      </c>
      <c r="E34" s="10">
        <v>209.95</v>
      </c>
      <c r="F34" s="10">
        <v>206.15</v>
      </c>
      <c r="I34" s="8" t="s">
        <v>28</v>
      </c>
      <c r="J34" s="8" t="s">
        <v>29</v>
      </c>
      <c r="K34" s="8" t="s">
        <v>30</v>
      </c>
      <c r="L34" s="8" t="s">
        <v>31</v>
      </c>
      <c r="M34" s="8" t="s">
        <v>32</v>
      </c>
      <c r="N34" s="8" t="s">
        <v>33</v>
      </c>
      <c r="O34" s="8" t="s">
        <v>34</v>
      </c>
    </row>
    <row r="35" spans="3:15" x14ac:dyDescent="0.25">
      <c r="C35" s="9" t="s">
        <v>62</v>
      </c>
      <c r="D35" s="11">
        <v>206.12</v>
      </c>
      <c r="E35" s="11">
        <v>210.57</v>
      </c>
      <c r="F35" s="11">
        <v>208.3</v>
      </c>
      <c r="I35" s="6" t="s">
        <v>38</v>
      </c>
      <c r="J35" s="6">
        <v>39.268612499999563</v>
      </c>
      <c r="K35" s="6">
        <v>2</v>
      </c>
      <c r="L35" s="6">
        <v>19.634306249999781</v>
      </c>
      <c r="M35" s="6">
        <v>2.0785809189051232</v>
      </c>
      <c r="N35" s="6">
        <v>0.12909335864642357</v>
      </c>
      <c r="O35" s="6">
        <v>3.0632038528805863</v>
      </c>
    </row>
    <row r="36" spans="3:15" x14ac:dyDescent="0.25">
      <c r="C36" s="9" t="s">
        <v>63</v>
      </c>
      <c r="D36" s="10">
        <v>195.66</v>
      </c>
      <c r="E36" s="10">
        <v>198.14</v>
      </c>
      <c r="F36" s="10">
        <v>196.84</v>
      </c>
      <c r="I36" s="6" t="s">
        <v>42</v>
      </c>
      <c r="J36" s="6">
        <v>136.61282916666642</v>
      </c>
      <c r="K36" s="6">
        <v>2</v>
      </c>
      <c r="L36" s="6">
        <v>68.306414583333208</v>
      </c>
      <c r="M36" s="6">
        <v>7.2312414904774451</v>
      </c>
      <c r="N36" s="6">
        <v>1.0389780186155217E-3</v>
      </c>
      <c r="O36" s="6">
        <v>3.0632038528805863</v>
      </c>
    </row>
    <row r="37" spans="3:15" x14ac:dyDescent="0.25">
      <c r="C37" s="9" t="s">
        <v>63</v>
      </c>
      <c r="D37" s="11">
        <v>195.76999999999998</v>
      </c>
      <c r="E37" s="11">
        <v>198.43</v>
      </c>
      <c r="F37" s="11">
        <v>197.78</v>
      </c>
      <c r="I37" s="6" t="s">
        <v>44</v>
      </c>
      <c r="J37" s="6">
        <v>24.982645833333891</v>
      </c>
      <c r="K37" s="6">
        <v>4</v>
      </c>
      <c r="L37" s="6">
        <v>6.2456614583334726</v>
      </c>
      <c r="M37" s="6">
        <v>0.66119538770223907</v>
      </c>
      <c r="N37" s="6">
        <v>0.6200171652480051</v>
      </c>
      <c r="O37" s="6">
        <v>2.4387392184459427</v>
      </c>
    </row>
    <row r="38" spans="3:15" x14ac:dyDescent="0.25">
      <c r="C38" s="9" t="s">
        <v>63</v>
      </c>
      <c r="D38" s="10">
        <v>197.84</v>
      </c>
      <c r="E38" s="10">
        <v>198.6</v>
      </c>
      <c r="F38" s="10">
        <v>198.2</v>
      </c>
      <c r="I38" s="6" t="s">
        <v>45</v>
      </c>
      <c r="J38" s="6">
        <v>1275.2120062500001</v>
      </c>
      <c r="K38" s="6">
        <v>135</v>
      </c>
      <c r="L38" s="6">
        <v>9.4460148611111112</v>
      </c>
      <c r="M38" s="6"/>
      <c r="N38" s="6"/>
      <c r="O38" s="6"/>
    </row>
    <row r="39" spans="3:15" x14ac:dyDescent="0.25">
      <c r="C39" s="9" t="s">
        <v>63</v>
      </c>
      <c r="D39" s="11">
        <v>198.36</v>
      </c>
      <c r="E39" s="11">
        <v>198.67000000000002</v>
      </c>
      <c r="F39" s="11">
        <v>198.28</v>
      </c>
      <c r="I39" s="6"/>
      <c r="J39" s="6"/>
      <c r="K39" s="6"/>
      <c r="L39" s="6"/>
      <c r="M39" s="6"/>
      <c r="N39" s="6"/>
      <c r="O39" s="6"/>
    </row>
    <row r="40" spans="3:15" ht="13.8" thickBot="1" x14ac:dyDescent="0.3">
      <c r="C40" s="9" t="s">
        <v>63</v>
      </c>
      <c r="D40" s="10">
        <v>199.16</v>
      </c>
      <c r="E40" s="10">
        <v>201.26999999999998</v>
      </c>
      <c r="F40" s="10">
        <v>198.57999999999998</v>
      </c>
      <c r="I40" s="7" t="s">
        <v>37</v>
      </c>
      <c r="J40" s="7">
        <v>1476.0760937499999</v>
      </c>
      <c r="K40" s="7">
        <v>143</v>
      </c>
      <c r="L40" s="7"/>
      <c r="M40" s="7"/>
      <c r="N40" s="7"/>
      <c r="O40" s="7"/>
    </row>
    <row r="41" spans="3:15" x14ac:dyDescent="0.25">
      <c r="C41" s="9" t="s">
        <v>63</v>
      </c>
      <c r="D41" s="11">
        <v>199.18</v>
      </c>
      <c r="E41" s="11">
        <v>202.65</v>
      </c>
      <c r="F41" s="11">
        <v>200.67000000000002</v>
      </c>
    </row>
    <row r="42" spans="3:15" x14ac:dyDescent="0.25">
      <c r="C42" s="9" t="s">
        <v>63</v>
      </c>
      <c r="D42" s="10">
        <v>199.38</v>
      </c>
      <c r="E42" s="10">
        <v>202.74</v>
      </c>
      <c r="F42" s="10">
        <v>200.86</v>
      </c>
    </row>
    <row r="43" spans="3:15" x14ac:dyDescent="0.25">
      <c r="C43" s="9" t="s">
        <v>63</v>
      </c>
      <c r="D43" s="11">
        <v>199.55</v>
      </c>
      <c r="E43" s="11">
        <v>202.76</v>
      </c>
      <c r="F43" s="11">
        <v>200.9</v>
      </c>
    </row>
    <row r="44" spans="3:15" x14ac:dyDescent="0.25">
      <c r="C44" s="9" t="s">
        <v>63</v>
      </c>
      <c r="D44" s="10">
        <v>199.55</v>
      </c>
      <c r="E44" s="10">
        <v>202.82999999999998</v>
      </c>
      <c r="F44" s="10">
        <v>200.97</v>
      </c>
    </row>
    <row r="45" spans="3:15" x14ac:dyDescent="0.25">
      <c r="C45" s="9" t="s">
        <v>63</v>
      </c>
      <c r="D45" s="11">
        <v>200.26</v>
      </c>
      <c r="E45" s="11">
        <v>202.88</v>
      </c>
      <c r="F45" s="11">
        <v>201.37</v>
      </c>
    </row>
    <row r="46" spans="3:15" x14ac:dyDescent="0.25">
      <c r="C46" s="9" t="s">
        <v>63</v>
      </c>
      <c r="D46" s="10">
        <v>200.57999999999998</v>
      </c>
      <c r="E46" s="10">
        <v>202.94</v>
      </c>
      <c r="F46" s="10">
        <v>201.45999999999998</v>
      </c>
    </row>
    <row r="47" spans="3:15" x14ac:dyDescent="0.25">
      <c r="C47" s="9" t="s">
        <v>63</v>
      </c>
      <c r="D47" s="11">
        <v>200.65</v>
      </c>
      <c r="E47" s="11">
        <v>203.31</v>
      </c>
      <c r="F47" s="11">
        <v>201.86</v>
      </c>
    </row>
    <row r="48" spans="3:15" x14ac:dyDescent="0.25">
      <c r="C48" s="9" t="s">
        <v>63</v>
      </c>
      <c r="D48" s="10">
        <v>202.49</v>
      </c>
      <c r="E48" s="10">
        <v>203.48000000000002</v>
      </c>
      <c r="F48" s="10">
        <v>202.01999999999998</v>
      </c>
    </row>
    <row r="49" spans="3:6" x14ac:dyDescent="0.25">
      <c r="C49" s="9" t="s">
        <v>63</v>
      </c>
      <c r="D49" s="11">
        <v>202.5</v>
      </c>
      <c r="E49" s="11">
        <v>203.79000000000002</v>
      </c>
      <c r="F49" s="11">
        <v>202.32</v>
      </c>
    </row>
    <row r="50" spans="3:6" x14ac:dyDescent="0.25">
      <c r="C50" s="9" t="s">
        <v>63</v>
      </c>
      <c r="D50" s="10">
        <v>207.01</v>
      </c>
      <c r="E50" s="10">
        <v>203.93</v>
      </c>
      <c r="F50" s="10">
        <v>207.01</v>
      </c>
    </row>
    <row r="51" spans="3:6" x14ac:dyDescent="0.25">
      <c r="C51" s="9" t="s">
        <v>63</v>
      </c>
      <c r="D51" s="11">
        <v>207.01</v>
      </c>
      <c r="E51" s="11">
        <v>207.2</v>
      </c>
      <c r="F51" s="12">
        <v>208.41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F3F4A-D12F-4E6B-8D1A-4F3975B0F3C9}">
  <sheetPr>
    <tabColor theme="7"/>
  </sheetPr>
  <dimension ref="B3:N51"/>
  <sheetViews>
    <sheetView workbookViewId="0">
      <selection activeCell="J51" sqref="J51"/>
    </sheetView>
  </sheetViews>
  <sheetFormatPr defaultRowHeight="13.2" x14ac:dyDescent="0.25"/>
  <sheetData>
    <row r="3" spans="2:12" x14ac:dyDescent="0.25">
      <c r="B3" s="1"/>
      <c r="C3" s="1" t="s">
        <v>39</v>
      </c>
      <c r="D3" s="1" t="s">
        <v>40</v>
      </c>
      <c r="E3" s="1" t="s">
        <v>41</v>
      </c>
    </row>
    <row r="4" spans="2:12" x14ac:dyDescent="0.25">
      <c r="B4" s="9" t="s">
        <v>64</v>
      </c>
      <c r="C4" s="10">
        <v>198.29000000000002</v>
      </c>
      <c r="D4" s="10">
        <v>197.63</v>
      </c>
      <c r="E4" s="10">
        <v>201.01999999999998</v>
      </c>
      <c r="H4" t="s">
        <v>43</v>
      </c>
    </row>
    <row r="5" spans="2:12" x14ac:dyDescent="0.25">
      <c r="B5" s="9" t="s">
        <v>64</v>
      </c>
      <c r="C5" s="11">
        <v>198.88</v>
      </c>
      <c r="D5" s="11">
        <v>199.18</v>
      </c>
      <c r="E5" s="11">
        <v>201.95999999999998</v>
      </c>
    </row>
    <row r="6" spans="2:12" x14ac:dyDescent="0.25">
      <c r="B6" s="9" t="s">
        <v>64</v>
      </c>
      <c r="C6" s="10">
        <v>198.98000000000002</v>
      </c>
      <c r="D6" s="10">
        <v>200.93</v>
      </c>
      <c r="E6" s="10">
        <v>202.73000000000002</v>
      </c>
      <c r="H6" t="s">
        <v>21</v>
      </c>
      <c r="I6" t="s">
        <v>39</v>
      </c>
      <c r="J6" t="s">
        <v>40</v>
      </c>
      <c r="K6" t="s">
        <v>41</v>
      </c>
      <c r="L6" t="s">
        <v>37</v>
      </c>
    </row>
    <row r="7" spans="2:12" ht="13.8" thickBot="1" x14ac:dyDescent="0.3">
      <c r="B7" s="9" t="s">
        <v>64</v>
      </c>
      <c r="C7" s="11">
        <v>199.20999999999998</v>
      </c>
      <c r="D7" s="11">
        <v>202.22</v>
      </c>
      <c r="E7" s="11">
        <v>205.51999999999998</v>
      </c>
      <c r="H7" s="13" t="s">
        <v>64</v>
      </c>
      <c r="I7" s="13"/>
      <c r="J7" s="13"/>
      <c r="K7" s="13"/>
      <c r="L7" s="13"/>
    </row>
    <row r="8" spans="2:12" x14ac:dyDescent="0.25">
      <c r="B8" s="9" t="s">
        <v>64</v>
      </c>
      <c r="C8" s="10">
        <v>200.2</v>
      </c>
      <c r="D8" s="10">
        <v>203.03</v>
      </c>
      <c r="E8" s="10">
        <v>205.62</v>
      </c>
      <c r="H8" s="6" t="s">
        <v>23</v>
      </c>
      <c r="I8" s="6">
        <v>24</v>
      </c>
      <c r="J8" s="6">
        <v>24</v>
      </c>
      <c r="K8" s="6">
        <v>24</v>
      </c>
      <c r="L8" s="6">
        <v>72</v>
      </c>
    </row>
    <row r="9" spans="2:12" x14ac:dyDescent="0.25">
      <c r="B9" s="9" t="s">
        <v>64</v>
      </c>
      <c r="C9" s="11">
        <v>198.57999999999998</v>
      </c>
      <c r="D9" s="11">
        <v>203.69</v>
      </c>
      <c r="E9" s="11">
        <v>205.93</v>
      </c>
      <c r="H9" s="6" t="s">
        <v>24</v>
      </c>
      <c r="I9" s="6">
        <v>4802.7100000000009</v>
      </c>
      <c r="J9" s="6">
        <v>4854.0199999999986</v>
      </c>
      <c r="K9" s="6">
        <v>4855.5300000000007</v>
      </c>
      <c r="L9" s="6">
        <v>14512.260000000002</v>
      </c>
    </row>
    <row r="10" spans="2:12" x14ac:dyDescent="0.25">
      <c r="B10" s="9" t="s">
        <v>64</v>
      </c>
      <c r="C10" s="10">
        <v>199.05</v>
      </c>
      <c r="D10" s="10">
        <v>204.05</v>
      </c>
      <c r="E10" s="10">
        <v>207.45</v>
      </c>
      <c r="H10" s="6" t="s">
        <v>25</v>
      </c>
      <c r="I10" s="6">
        <v>200.11291666666671</v>
      </c>
      <c r="J10" s="6">
        <v>202.25083333333328</v>
      </c>
      <c r="K10" s="6">
        <v>202.31375000000003</v>
      </c>
      <c r="L10" s="6">
        <v>201.5591666666667</v>
      </c>
    </row>
    <row r="11" spans="2:12" x14ac:dyDescent="0.25">
      <c r="B11" s="9" t="s">
        <v>64</v>
      </c>
      <c r="C11" s="11">
        <v>199.2</v>
      </c>
      <c r="D11" s="11">
        <v>204.51</v>
      </c>
      <c r="E11" s="11">
        <v>198.66</v>
      </c>
      <c r="H11" s="6" t="s">
        <v>26</v>
      </c>
      <c r="I11" s="6">
        <v>7.5392737318840508</v>
      </c>
      <c r="J11" s="6">
        <v>11.683938405797097</v>
      </c>
      <c r="K11" s="6">
        <v>12.248928804347821</v>
      </c>
      <c r="L11" s="6">
        <v>11.256419014084507</v>
      </c>
    </row>
    <row r="12" spans="2:12" x14ac:dyDescent="0.25">
      <c r="B12" s="9" t="s">
        <v>64</v>
      </c>
      <c r="C12" s="10">
        <v>199.49</v>
      </c>
      <c r="D12" s="10">
        <v>198.43</v>
      </c>
      <c r="E12" s="10">
        <v>198.85</v>
      </c>
      <c r="H12" s="6"/>
      <c r="I12" s="6"/>
      <c r="J12" s="6"/>
      <c r="K12" s="6"/>
      <c r="L12" s="6"/>
    </row>
    <row r="13" spans="2:12" ht="13.8" thickBot="1" x14ac:dyDescent="0.3">
      <c r="B13" s="9" t="s">
        <v>64</v>
      </c>
      <c r="C13" s="11">
        <v>199.70999999999998</v>
      </c>
      <c r="D13" s="11">
        <v>198.57999999999998</v>
      </c>
      <c r="E13" s="11">
        <v>198.9</v>
      </c>
      <c r="H13" s="13" t="s">
        <v>65</v>
      </c>
      <c r="I13" s="13"/>
      <c r="J13" s="13"/>
      <c r="K13" s="13"/>
      <c r="L13" s="13"/>
    </row>
    <row r="14" spans="2:12" x14ac:dyDescent="0.25">
      <c r="B14" s="9" t="s">
        <v>64</v>
      </c>
      <c r="C14" s="10">
        <v>199.87</v>
      </c>
      <c r="D14" s="10">
        <v>198.62</v>
      </c>
      <c r="E14" s="10">
        <v>199.31</v>
      </c>
      <c r="H14" s="6" t="s">
        <v>23</v>
      </c>
      <c r="I14" s="6">
        <v>24</v>
      </c>
      <c r="J14" s="6">
        <v>24</v>
      </c>
      <c r="K14" s="6">
        <v>24</v>
      </c>
      <c r="L14" s="6">
        <v>72</v>
      </c>
    </row>
    <row r="15" spans="2:12" x14ac:dyDescent="0.25">
      <c r="B15" s="9" t="s">
        <v>64</v>
      </c>
      <c r="C15" s="11">
        <v>199.92000000000002</v>
      </c>
      <c r="D15" s="11">
        <v>202.31</v>
      </c>
      <c r="E15" s="11">
        <v>201.39</v>
      </c>
      <c r="H15" s="6" t="s">
        <v>24</v>
      </c>
      <c r="I15" s="6">
        <v>4810.2699999999986</v>
      </c>
      <c r="J15" s="6">
        <v>4873.4800000000005</v>
      </c>
      <c r="K15" s="6">
        <v>4814.6799999999985</v>
      </c>
      <c r="L15" s="6">
        <v>14498.430000000002</v>
      </c>
    </row>
    <row r="16" spans="2:12" x14ac:dyDescent="0.25">
      <c r="B16" s="9" t="s">
        <v>64</v>
      </c>
      <c r="C16" s="10">
        <v>200.64</v>
      </c>
      <c r="D16" s="10">
        <v>202.53</v>
      </c>
      <c r="E16" s="10">
        <v>201.82999999999998</v>
      </c>
      <c r="H16" s="6" t="s">
        <v>25</v>
      </c>
      <c r="I16" s="6">
        <v>200.42791666666662</v>
      </c>
      <c r="J16" s="6">
        <v>203.0616666666667</v>
      </c>
      <c r="K16" s="6">
        <v>200.61166666666659</v>
      </c>
      <c r="L16" s="6">
        <v>201.36708333333337</v>
      </c>
    </row>
    <row r="17" spans="2:14" x14ac:dyDescent="0.25">
      <c r="B17" s="9" t="s">
        <v>64</v>
      </c>
      <c r="C17" s="11">
        <v>200.84</v>
      </c>
      <c r="D17" s="11">
        <v>204.49</v>
      </c>
      <c r="E17" s="11">
        <v>204.69</v>
      </c>
      <c r="H17" s="6" t="s">
        <v>26</v>
      </c>
      <c r="I17" s="6">
        <v>7.6001041666666707</v>
      </c>
      <c r="J17" s="6">
        <v>7.4822318840579944</v>
      </c>
      <c r="K17" s="6">
        <v>9.7767449275362281</v>
      </c>
      <c r="L17" s="6">
        <v>9.5146772887324023</v>
      </c>
    </row>
    <row r="18" spans="2:14" x14ac:dyDescent="0.25">
      <c r="B18" s="9" t="s">
        <v>64</v>
      </c>
      <c r="C18" s="10">
        <v>202.07</v>
      </c>
      <c r="D18" s="10">
        <v>209.06</v>
      </c>
      <c r="E18" s="10">
        <v>208.3</v>
      </c>
      <c r="H18" s="6"/>
      <c r="I18" s="6"/>
      <c r="J18" s="6"/>
      <c r="K18" s="6"/>
      <c r="L18" s="6"/>
    </row>
    <row r="19" spans="2:14" ht="13.8" thickBot="1" x14ac:dyDescent="0.3">
      <c r="B19" s="9" t="s">
        <v>64</v>
      </c>
      <c r="C19" s="11">
        <v>204.69</v>
      </c>
      <c r="D19" s="11">
        <v>209.95</v>
      </c>
      <c r="E19" s="11">
        <v>196.84</v>
      </c>
      <c r="H19" s="13" t="s">
        <v>37</v>
      </c>
      <c r="I19" s="13"/>
      <c r="J19" s="13"/>
      <c r="K19" s="13"/>
    </row>
    <row r="20" spans="2:14" x14ac:dyDescent="0.25">
      <c r="B20" s="9" t="s">
        <v>64</v>
      </c>
      <c r="C20" s="10">
        <v>195.66</v>
      </c>
      <c r="D20" s="10">
        <v>198.14</v>
      </c>
      <c r="E20" s="10">
        <v>197.78</v>
      </c>
      <c r="H20" s="6" t="s">
        <v>23</v>
      </c>
      <c r="I20" s="6">
        <v>48</v>
      </c>
      <c r="J20" s="6">
        <v>48</v>
      </c>
      <c r="K20" s="6">
        <v>48</v>
      </c>
    </row>
    <row r="21" spans="2:14" x14ac:dyDescent="0.25">
      <c r="B21" s="9" t="s">
        <v>64</v>
      </c>
      <c r="C21" s="11">
        <v>195.76999999999998</v>
      </c>
      <c r="D21" s="11">
        <v>198.43</v>
      </c>
      <c r="E21" s="11">
        <v>198.57999999999998</v>
      </c>
      <c r="H21" s="6" t="s">
        <v>24</v>
      </c>
      <c r="I21" s="6">
        <v>9612.98</v>
      </c>
      <c r="J21" s="6">
        <v>9727.5</v>
      </c>
      <c r="K21" s="6">
        <v>9670.2099999999991</v>
      </c>
    </row>
    <row r="22" spans="2:14" x14ac:dyDescent="0.25">
      <c r="B22" s="9" t="s">
        <v>64</v>
      </c>
      <c r="C22" s="10">
        <v>199.16</v>
      </c>
      <c r="D22" s="10">
        <v>198.6</v>
      </c>
      <c r="E22" s="10">
        <v>200.67000000000002</v>
      </c>
      <c r="H22" s="6" t="s">
        <v>25</v>
      </c>
      <c r="I22" s="6">
        <v>200.2704166666667</v>
      </c>
      <c r="J22" s="6">
        <v>202.65624999999991</v>
      </c>
      <c r="K22" s="6">
        <v>201.46270833333338</v>
      </c>
    </row>
    <row r="23" spans="2:14" x14ac:dyDescent="0.25">
      <c r="B23" s="9" t="s">
        <v>64</v>
      </c>
      <c r="C23" s="11">
        <v>199.38</v>
      </c>
      <c r="D23" s="11">
        <v>202.74</v>
      </c>
      <c r="E23" s="11">
        <v>200.86</v>
      </c>
      <c r="H23" s="6" t="s">
        <v>26</v>
      </c>
      <c r="I23" s="6">
        <v>7.4339657801418415</v>
      </c>
      <c r="J23" s="6">
        <v>9.5470494680851203</v>
      </c>
      <c r="K23" s="6">
        <v>11.51820314716311</v>
      </c>
    </row>
    <row r="24" spans="2:14" x14ac:dyDescent="0.25">
      <c r="B24" s="9" t="s">
        <v>64</v>
      </c>
      <c r="C24" s="10">
        <v>199.55</v>
      </c>
      <c r="D24" s="10">
        <v>202.82999999999998</v>
      </c>
      <c r="E24" s="10">
        <v>200.9</v>
      </c>
      <c r="H24" s="6"/>
      <c r="I24" s="6"/>
      <c r="J24" s="6"/>
      <c r="K24" s="6"/>
    </row>
    <row r="25" spans="2:14" x14ac:dyDescent="0.25">
      <c r="B25" s="9" t="s">
        <v>64</v>
      </c>
      <c r="C25" s="11">
        <v>199.55</v>
      </c>
      <c r="D25" s="11">
        <v>202.94</v>
      </c>
      <c r="E25" s="11">
        <v>202.32</v>
      </c>
    </row>
    <row r="26" spans="2:14" ht="13.8" thickBot="1" x14ac:dyDescent="0.3">
      <c r="B26" s="9" t="s">
        <v>64</v>
      </c>
      <c r="C26" s="10">
        <v>207.01</v>
      </c>
      <c r="D26" s="10">
        <v>203.93</v>
      </c>
      <c r="E26" s="10">
        <v>207.01</v>
      </c>
      <c r="H26" t="s">
        <v>27</v>
      </c>
    </row>
    <row r="27" spans="2:14" x14ac:dyDescent="0.25">
      <c r="B27" s="9" t="s">
        <v>64</v>
      </c>
      <c r="C27" s="11">
        <v>207.01</v>
      </c>
      <c r="D27" s="11">
        <v>207.2</v>
      </c>
      <c r="E27" s="11">
        <v>208.41</v>
      </c>
      <c r="H27" s="8" t="s">
        <v>28</v>
      </c>
      <c r="I27" s="8" t="s">
        <v>29</v>
      </c>
      <c r="J27" s="8" t="s">
        <v>30</v>
      </c>
      <c r="K27" s="8" t="s">
        <v>31</v>
      </c>
      <c r="L27" s="8" t="s">
        <v>32</v>
      </c>
      <c r="M27" s="8" t="s">
        <v>33</v>
      </c>
      <c r="N27" s="8" t="s">
        <v>34</v>
      </c>
    </row>
    <row r="28" spans="2:14" x14ac:dyDescent="0.25">
      <c r="B28" s="9" t="s">
        <v>65</v>
      </c>
      <c r="C28" s="10">
        <v>195</v>
      </c>
      <c r="D28" s="10">
        <v>200.91</v>
      </c>
      <c r="E28" s="10">
        <v>196.11</v>
      </c>
      <c r="H28" s="6" t="s">
        <v>38</v>
      </c>
      <c r="I28" s="6">
        <v>1.3282562499998676</v>
      </c>
      <c r="J28" s="6">
        <v>1</v>
      </c>
      <c r="K28" s="6">
        <v>1.3282562499998676</v>
      </c>
      <c r="L28" s="6">
        <v>0.14147638251618805</v>
      </c>
      <c r="M28" s="6">
        <v>0.70739530019161201</v>
      </c>
      <c r="N28" s="6">
        <v>3.9097292973151045</v>
      </c>
    </row>
    <row r="29" spans="2:14" x14ac:dyDescent="0.25">
      <c r="B29" s="9" t="s">
        <v>65</v>
      </c>
      <c r="C29" s="11">
        <v>195.70999999999998</v>
      </c>
      <c r="D29" s="11">
        <v>201.07999999999998</v>
      </c>
      <c r="E29" s="11">
        <v>196.22</v>
      </c>
      <c r="H29" s="6" t="s">
        <v>42</v>
      </c>
      <c r="I29" s="6">
        <v>136.61282916666687</v>
      </c>
      <c r="J29" s="6">
        <v>2</v>
      </c>
      <c r="K29" s="6">
        <v>68.306414583333435</v>
      </c>
      <c r="L29" s="6">
        <v>7.2755121143995902</v>
      </c>
      <c r="M29" s="6">
        <v>9.9086192481789848E-4</v>
      </c>
      <c r="N29" s="6">
        <v>3.061715699772269</v>
      </c>
    </row>
    <row r="30" spans="2:14" x14ac:dyDescent="0.25">
      <c r="B30" s="9" t="s">
        <v>65</v>
      </c>
      <c r="C30" s="10">
        <v>198.20999999999998</v>
      </c>
      <c r="D30" s="10">
        <v>201.75</v>
      </c>
      <c r="E30" s="10">
        <v>196.86</v>
      </c>
      <c r="H30" s="6" t="s">
        <v>44</v>
      </c>
      <c r="I30" s="6">
        <v>42.516904166666791</v>
      </c>
      <c r="J30" s="6">
        <v>2</v>
      </c>
      <c r="K30" s="6">
        <v>21.258452083333395</v>
      </c>
      <c r="L30" s="6">
        <v>2.2642986988723224</v>
      </c>
      <c r="M30" s="6">
        <v>0.10775022349463559</v>
      </c>
      <c r="N30" s="6">
        <v>3.061715699772269</v>
      </c>
    </row>
    <row r="31" spans="2:14" x14ac:dyDescent="0.25">
      <c r="B31" s="9" t="s">
        <v>65</v>
      </c>
      <c r="C31" s="11">
        <v>199.13</v>
      </c>
      <c r="D31" s="11">
        <v>201.82999999999998</v>
      </c>
      <c r="E31" s="11">
        <v>197.16</v>
      </c>
      <c r="H31" s="6" t="s">
        <v>45</v>
      </c>
      <c r="I31" s="6">
        <v>1295.6181041666669</v>
      </c>
      <c r="J31" s="6">
        <v>138</v>
      </c>
      <c r="K31" s="6">
        <v>9.3885369867149766</v>
      </c>
      <c r="L31" s="6"/>
      <c r="M31" s="6"/>
      <c r="N31" s="6"/>
    </row>
    <row r="32" spans="2:14" x14ac:dyDescent="0.25">
      <c r="B32" s="9" t="s">
        <v>65</v>
      </c>
      <c r="C32" s="10">
        <v>199.18</v>
      </c>
      <c r="D32" s="10">
        <v>202.55</v>
      </c>
      <c r="E32" s="10">
        <v>198.49</v>
      </c>
      <c r="H32" s="6"/>
      <c r="I32" s="6"/>
      <c r="J32" s="6"/>
      <c r="K32" s="6"/>
      <c r="L32" s="6"/>
      <c r="M32" s="6"/>
      <c r="N32" s="6"/>
    </row>
    <row r="33" spans="2:14" ht="13.8" thickBot="1" x14ac:dyDescent="0.3">
      <c r="B33" s="9" t="s">
        <v>65</v>
      </c>
      <c r="C33" s="11">
        <v>199.25</v>
      </c>
      <c r="D33" s="11">
        <v>202.82</v>
      </c>
      <c r="E33" s="11">
        <v>200.11</v>
      </c>
      <c r="H33" s="7" t="s">
        <v>37</v>
      </c>
      <c r="I33" s="7">
        <v>1476.0760937500004</v>
      </c>
      <c r="J33" s="7">
        <v>143</v>
      </c>
      <c r="K33" s="7"/>
      <c r="L33" s="7"/>
      <c r="M33" s="7"/>
      <c r="N33" s="7"/>
    </row>
    <row r="34" spans="2:14" x14ac:dyDescent="0.25">
      <c r="B34" s="9" t="s">
        <v>65</v>
      </c>
      <c r="C34" s="10">
        <v>199.43</v>
      </c>
      <c r="D34" s="10">
        <v>203.17000000000002</v>
      </c>
      <c r="E34" s="10">
        <v>200.63</v>
      </c>
    </row>
    <row r="35" spans="2:14" x14ac:dyDescent="0.25">
      <c r="B35" s="9" t="s">
        <v>65</v>
      </c>
      <c r="C35" s="11">
        <v>199.61</v>
      </c>
      <c r="D35" s="11">
        <v>204.1</v>
      </c>
      <c r="E35" s="11">
        <v>201.89</v>
      </c>
    </row>
    <row r="36" spans="2:14" x14ac:dyDescent="0.25">
      <c r="B36" s="9" t="s">
        <v>65</v>
      </c>
      <c r="C36" s="10">
        <v>201.66</v>
      </c>
      <c r="D36" s="10">
        <v>200.70999999999998</v>
      </c>
      <c r="E36" s="10">
        <v>209.65</v>
      </c>
    </row>
    <row r="37" spans="2:14" x14ac:dyDescent="0.25">
      <c r="B37" s="9" t="s">
        <v>65</v>
      </c>
      <c r="C37" s="11">
        <v>202.57999999999998</v>
      </c>
      <c r="D37" s="11">
        <v>201.17000000000002</v>
      </c>
      <c r="E37" s="11">
        <v>198.92000000000002</v>
      </c>
    </row>
    <row r="38" spans="2:14" x14ac:dyDescent="0.25">
      <c r="B38" s="9" t="s">
        <v>65</v>
      </c>
      <c r="C38" s="10">
        <v>203.01999999999998</v>
      </c>
      <c r="D38" s="10">
        <v>201.47</v>
      </c>
      <c r="E38" s="10">
        <v>199.18</v>
      </c>
    </row>
    <row r="39" spans="2:14" x14ac:dyDescent="0.25">
      <c r="B39" s="9" t="s">
        <v>65</v>
      </c>
      <c r="C39" s="11">
        <v>199.45</v>
      </c>
      <c r="D39" s="11">
        <v>201.76999999999998</v>
      </c>
      <c r="E39" s="11">
        <v>199.45</v>
      </c>
    </row>
    <row r="40" spans="2:14" x14ac:dyDescent="0.25">
      <c r="B40" s="9" t="s">
        <v>65</v>
      </c>
      <c r="C40" s="10">
        <v>199.99</v>
      </c>
      <c r="D40" s="10">
        <v>203.19</v>
      </c>
      <c r="E40" s="10">
        <v>200.72</v>
      </c>
    </row>
    <row r="41" spans="2:14" x14ac:dyDescent="0.25">
      <c r="B41" s="9" t="s">
        <v>65</v>
      </c>
      <c r="C41" s="11">
        <v>204.07999999999998</v>
      </c>
      <c r="D41" s="11">
        <v>208.79000000000002</v>
      </c>
      <c r="E41" s="11">
        <v>202.17000000000002</v>
      </c>
    </row>
    <row r="42" spans="2:14" x14ac:dyDescent="0.25">
      <c r="B42" s="9" t="s">
        <v>65</v>
      </c>
      <c r="C42" s="10">
        <v>205.99</v>
      </c>
      <c r="D42" s="10">
        <v>208.79000000000002</v>
      </c>
      <c r="E42" s="10">
        <v>203.25</v>
      </c>
    </row>
    <row r="43" spans="2:14" x14ac:dyDescent="0.25">
      <c r="B43" s="9" t="s">
        <v>65</v>
      </c>
      <c r="C43" s="11">
        <v>206.12</v>
      </c>
      <c r="D43" s="11">
        <v>210.57</v>
      </c>
      <c r="E43" s="11">
        <v>203.56</v>
      </c>
    </row>
    <row r="44" spans="2:14" x14ac:dyDescent="0.25">
      <c r="B44" s="9" t="s">
        <v>65</v>
      </c>
      <c r="C44" s="10">
        <v>197.84</v>
      </c>
      <c r="D44" s="10">
        <v>198.67000000000002</v>
      </c>
      <c r="E44" s="10">
        <v>206.15</v>
      </c>
    </row>
    <row r="45" spans="2:14" x14ac:dyDescent="0.25">
      <c r="B45" s="9" t="s">
        <v>65</v>
      </c>
      <c r="C45" s="11">
        <v>198.36</v>
      </c>
      <c r="D45" s="11">
        <v>201.26999999999998</v>
      </c>
      <c r="E45" s="11">
        <v>198.2</v>
      </c>
    </row>
    <row r="46" spans="2:14" x14ac:dyDescent="0.25">
      <c r="B46" s="9" t="s">
        <v>65</v>
      </c>
      <c r="C46" s="10">
        <v>199.18</v>
      </c>
      <c r="D46" s="10">
        <v>202.65</v>
      </c>
      <c r="E46" s="10">
        <v>198.28</v>
      </c>
    </row>
    <row r="47" spans="2:14" x14ac:dyDescent="0.25">
      <c r="B47" s="9" t="s">
        <v>65</v>
      </c>
      <c r="C47" s="11">
        <v>200.26</v>
      </c>
      <c r="D47" s="11">
        <v>202.76</v>
      </c>
      <c r="E47" s="11">
        <v>200.97</v>
      </c>
    </row>
    <row r="48" spans="2:14" x14ac:dyDescent="0.25">
      <c r="B48" s="9" t="s">
        <v>65</v>
      </c>
      <c r="C48" s="10">
        <v>200.57999999999998</v>
      </c>
      <c r="D48" s="10">
        <v>202.88</v>
      </c>
      <c r="E48" s="10">
        <v>201.37</v>
      </c>
    </row>
    <row r="49" spans="2:5" x14ac:dyDescent="0.25">
      <c r="B49" s="9" t="s">
        <v>65</v>
      </c>
      <c r="C49" s="11">
        <v>200.65</v>
      </c>
      <c r="D49" s="11">
        <v>203.31</v>
      </c>
      <c r="E49" s="11">
        <v>201.45999999999998</v>
      </c>
    </row>
    <row r="50" spans="2:5" x14ac:dyDescent="0.25">
      <c r="B50" s="9" t="s">
        <v>65</v>
      </c>
      <c r="C50" s="10">
        <v>202.49</v>
      </c>
      <c r="D50" s="10">
        <v>203.48000000000002</v>
      </c>
      <c r="E50" s="10">
        <v>201.86</v>
      </c>
    </row>
    <row r="51" spans="2:5" x14ac:dyDescent="0.25">
      <c r="B51" s="9" t="s">
        <v>65</v>
      </c>
      <c r="C51" s="11">
        <v>202.5</v>
      </c>
      <c r="D51" s="11">
        <v>203.79000000000002</v>
      </c>
      <c r="E51" s="12">
        <v>202.01999999999998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EE05A-69A6-4CEF-89C2-3450C994C465}">
  <sheetPr>
    <tabColor theme="9"/>
  </sheetPr>
  <dimension ref="A1:N46"/>
  <sheetViews>
    <sheetView tabSelected="1" topLeftCell="A19" zoomScaleNormal="100" workbookViewId="0">
      <selection activeCell="K43" sqref="K43"/>
    </sheetView>
  </sheetViews>
  <sheetFormatPr defaultRowHeight="13.2" x14ac:dyDescent="0.25"/>
  <cols>
    <col min="2" max="2" width="13.21875" customWidth="1"/>
    <col min="8" max="8" width="13.21875" bestFit="1" customWidth="1"/>
    <col min="9" max="9" width="16.21875" bestFit="1" customWidth="1"/>
    <col min="10" max="12" width="12" bestFit="1" customWidth="1"/>
    <col min="13" max="13" width="12.33203125" bestFit="1" customWidth="1"/>
    <col min="14" max="17" width="12" bestFit="1" customWidth="1"/>
    <col min="18" max="18" width="16.5546875" bestFit="1" customWidth="1"/>
    <col min="19" max="19" width="18.21875" bestFit="1" customWidth="1"/>
  </cols>
  <sheetData>
    <row r="1" spans="1:12" x14ac:dyDescent="0.25">
      <c r="A1" s="1"/>
    </row>
    <row r="6" spans="1:12" x14ac:dyDescent="0.25">
      <c r="C6" s="1" t="s">
        <v>56</v>
      </c>
      <c r="D6" s="1" t="s">
        <v>57</v>
      </c>
      <c r="E6" s="1" t="s">
        <v>58</v>
      </c>
      <c r="H6" s="5" t="s">
        <v>60</v>
      </c>
      <c r="I6" s="5" t="s">
        <v>19</v>
      </c>
    </row>
    <row r="7" spans="1:12" x14ac:dyDescent="0.25">
      <c r="B7" s="14" t="s">
        <v>7</v>
      </c>
      <c r="C7" s="10">
        <v>198.98000000000002</v>
      </c>
      <c r="D7" s="10">
        <v>199.18</v>
      </c>
      <c r="E7" s="10">
        <v>196.84</v>
      </c>
      <c r="H7" s="5" t="s">
        <v>7</v>
      </c>
      <c r="I7" t="s">
        <v>56</v>
      </c>
      <c r="J7" t="s">
        <v>57</v>
      </c>
      <c r="K7" t="s">
        <v>58</v>
      </c>
      <c r="L7" t="s">
        <v>46</v>
      </c>
    </row>
    <row r="8" spans="1:12" x14ac:dyDescent="0.25">
      <c r="B8" s="14" t="s">
        <v>7</v>
      </c>
      <c r="C8" s="11">
        <v>199.20999999999998</v>
      </c>
      <c r="D8" s="11">
        <v>198.14</v>
      </c>
      <c r="E8" s="11">
        <v>197.78</v>
      </c>
      <c r="H8" s="15" t="s">
        <v>88</v>
      </c>
      <c r="I8" s="4">
        <v>198.57125000000002</v>
      </c>
      <c r="J8" s="4">
        <v>201.69500000000002</v>
      </c>
      <c r="K8" s="4">
        <v>199.55937500000005</v>
      </c>
      <c r="L8" s="4">
        <v>199.94187499999998</v>
      </c>
    </row>
    <row r="9" spans="1:12" x14ac:dyDescent="0.25">
      <c r="B9" s="14" t="s">
        <v>7</v>
      </c>
      <c r="C9" s="10">
        <v>200.2</v>
      </c>
      <c r="D9" s="10">
        <v>198.43</v>
      </c>
      <c r="E9" s="10">
        <v>198.57999999999998</v>
      </c>
      <c r="H9" s="15" t="s">
        <v>89</v>
      </c>
      <c r="I9" s="4">
        <v>201.00937500000003</v>
      </c>
      <c r="J9" s="4">
        <v>202.49687499999999</v>
      </c>
      <c r="K9" s="4">
        <v>203.24562499999996</v>
      </c>
      <c r="L9" s="4">
        <v>202.2506250000001</v>
      </c>
    </row>
    <row r="10" spans="1:12" x14ac:dyDescent="0.25">
      <c r="B10" s="14" t="s">
        <v>7</v>
      </c>
      <c r="C10" s="11">
        <v>195.66</v>
      </c>
      <c r="D10" s="11">
        <v>198.6</v>
      </c>
      <c r="E10" s="11">
        <v>200.67000000000002</v>
      </c>
      <c r="H10" s="15" t="s">
        <v>3</v>
      </c>
      <c r="I10" s="4">
        <v>200.68714285714287</v>
      </c>
      <c r="J10" s="4">
        <v>203.29250000000002</v>
      </c>
      <c r="K10" s="4">
        <v>201.94499999999999</v>
      </c>
      <c r="L10" s="4">
        <v>201.90900000000002</v>
      </c>
    </row>
    <row r="11" spans="1:12" x14ac:dyDescent="0.25">
      <c r="B11" s="14" t="s">
        <v>7</v>
      </c>
      <c r="C11" s="10">
        <v>199.16</v>
      </c>
      <c r="D11" s="10">
        <v>203.93</v>
      </c>
      <c r="E11" s="10">
        <v>200.86</v>
      </c>
      <c r="H11" s="15" t="s">
        <v>5</v>
      </c>
      <c r="I11" s="4">
        <v>205.035</v>
      </c>
      <c r="J11" s="4">
        <v>206.48333333333335</v>
      </c>
      <c r="K11" s="4">
        <v>199.05</v>
      </c>
      <c r="L11" s="4">
        <v>203.9457142857143</v>
      </c>
    </row>
    <row r="12" spans="1:12" x14ac:dyDescent="0.25">
      <c r="B12" s="14" t="s">
        <v>7</v>
      </c>
      <c r="C12" s="11">
        <v>199.38</v>
      </c>
      <c r="D12" s="11">
        <v>207.2</v>
      </c>
      <c r="E12" s="11">
        <v>200.9</v>
      </c>
      <c r="H12" s="15" t="s">
        <v>4</v>
      </c>
      <c r="I12" s="4"/>
      <c r="J12" s="4">
        <v>201.47</v>
      </c>
      <c r="K12" s="4"/>
      <c r="L12" s="4">
        <v>201.47</v>
      </c>
    </row>
    <row r="13" spans="1:12" x14ac:dyDescent="0.25">
      <c r="B13" s="14" t="s">
        <v>7</v>
      </c>
      <c r="C13" s="10">
        <v>199.55</v>
      </c>
      <c r="D13" s="10">
        <v>201.07999999999998</v>
      </c>
      <c r="E13" s="10">
        <v>202.32</v>
      </c>
      <c r="H13" s="15" t="s">
        <v>46</v>
      </c>
      <c r="I13" s="4">
        <v>200.27041666666665</v>
      </c>
      <c r="J13" s="4">
        <v>202.65625000000003</v>
      </c>
      <c r="K13" s="4">
        <v>201.46270833333332</v>
      </c>
      <c r="L13" s="4">
        <v>201.46312500000005</v>
      </c>
    </row>
    <row r="14" spans="1:12" x14ac:dyDescent="0.25">
      <c r="B14" s="14" t="s">
        <v>7</v>
      </c>
      <c r="C14" s="11">
        <v>199.55</v>
      </c>
      <c r="D14" s="11">
        <v>201.75</v>
      </c>
      <c r="E14" s="11">
        <v>208.41</v>
      </c>
    </row>
    <row r="15" spans="1:12" x14ac:dyDescent="0.25">
      <c r="B15" s="14" t="s">
        <v>7</v>
      </c>
      <c r="C15" s="10">
        <v>195</v>
      </c>
      <c r="D15" s="10">
        <v>198.67000000000002</v>
      </c>
      <c r="E15" s="10">
        <v>196.11</v>
      </c>
    </row>
    <row r="16" spans="1:12" x14ac:dyDescent="0.25">
      <c r="B16" s="14" t="s">
        <v>7</v>
      </c>
      <c r="C16" s="11">
        <v>195.70999999999998</v>
      </c>
      <c r="D16" s="11">
        <v>201.26999999999998</v>
      </c>
      <c r="E16" s="11">
        <v>196.22</v>
      </c>
    </row>
    <row r="17" spans="2:12" x14ac:dyDescent="0.25">
      <c r="B17" s="14" t="s">
        <v>7</v>
      </c>
      <c r="C17" s="10">
        <v>198.20999999999998</v>
      </c>
      <c r="D17" s="10">
        <v>202.65</v>
      </c>
      <c r="E17" s="10">
        <v>196.86</v>
      </c>
      <c r="H17" t="s">
        <v>43</v>
      </c>
    </row>
    <row r="18" spans="2:12" x14ac:dyDescent="0.25">
      <c r="B18" s="14" t="s">
        <v>7</v>
      </c>
      <c r="C18" s="11">
        <v>199.13</v>
      </c>
      <c r="D18" s="11">
        <v>202.76</v>
      </c>
      <c r="E18" s="11">
        <v>198.49</v>
      </c>
    </row>
    <row r="19" spans="2:12" x14ac:dyDescent="0.25">
      <c r="B19" s="14" t="s">
        <v>7</v>
      </c>
      <c r="C19" s="10">
        <v>199.18</v>
      </c>
      <c r="D19" s="10">
        <v>202.88</v>
      </c>
      <c r="E19" s="10">
        <v>198.2</v>
      </c>
      <c r="H19" t="s">
        <v>21</v>
      </c>
      <c r="I19" t="s">
        <v>56</v>
      </c>
      <c r="J19" t="s">
        <v>57</v>
      </c>
      <c r="K19" t="s">
        <v>58</v>
      </c>
      <c r="L19" t="s">
        <v>37</v>
      </c>
    </row>
    <row r="20" spans="2:12" ht="13.8" thickBot="1" x14ac:dyDescent="0.3">
      <c r="B20" s="14" t="s">
        <v>7</v>
      </c>
      <c r="C20" s="11">
        <v>199.43</v>
      </c>
      <c r="D20" s="11">
        <v>203.31</v>
      </c>
      <c r="E20" s="11">
        <v>198.28</v>
      </c>
      <c r="H20" s="13" t="s">
        <v>7</v>
      </c>
      <c r="I20" s="13"/>
      <c r="J20" s="13"/>
      <c r="K20" s="13"/>
      <c r="L20" s="13"/>
    </row>
    <row r="21" spans="2:12" x14ac:dyDescent="0.25">
      <c r="B21" s="14" t="s">
        <v>7</v>
      </c>
      <c r="C21" s="10">
        <v>199.61</v>
      </c>
      <c r="D21" s="10">
        <v>203.48000000000002</v>
      </c>
      <c r="E21" s="10">
        <v>200.97</v>
      </c>
      <c r="H21" s="6" t="s">
        <v>23</v>
      </c>
      <c r="I21" s="6">
        <v>16</v>
      </c>
      <c r="J21" s="6">
        <v>16</v>
      </c>
      <c r="K21" s="6">
        <v>16</v>
      </c>
      <c r="L21" s="6">
        <v>48</v>
      </c>
    </row>
    <row r="22" spans="2:12" x14ac:dyDescent="0.25">
      <c r="B22" s="14" t="s">
        <v>7</v>
      </c>
      <c r="C22" s="11">
        <v>199.18</v>
      </c>
      <c r="D22" s="11">
        <v>203.79000000000002</v>
      </c>
      <c r="E22" s="11">
        <v>201.45999999999998</v>
      </c>
      <c r="H22" s="6" t="s">
        <v>24</v>
      </c>
      <c r="I22" s="6">
        <v>3177.1399999999994</v>
      </c>
      <c r="J22" s="6">
        <v>3227.12</v>
      </c>
      <c r="K22" s="6">
        <v>3192.95</v>
      </c>
      <c r="L22" s="6">
        <v>9597.2100000000009</v>
      </c>
    </row>
    <row r="23" spans="2:12" x14ac:dyDescent="0.25">
      <c r="B23" s="14" t="s">
        <v>101</v>
      </c>
      <c r="C23" s="10">
        <v>198.29000000000002</v>
      </c>
      <c r="D23" s="10">
        <v>197.63</v>
      </c>
      <c r="E23" s="10">
        <v>201.01999999999998</v>
      </c>
      <c r="H23" s="6" t="s">
        <v>25</v>
      </c>
      <c r="I23" s="6">
        <v>198.57124999999996</v>
      </c>
      <c r="J23" s="6">
        <v>201.69499999999999</v>
      </c>
      <c r="K23" s="6">
        <v>199.55937499999999</v>
      </c>
      <c r="L23" s="6">
        <v>199.94187500000001</v>
      </c>
    </row>
    <row r="24" spans="2:12" x14ac:dyDescent="0.25">
      <c r="B24" s="14" t="s">
        <v>101</v>
      </c>
      <c r="C24" s="11">
        <v>198.88</v>
      </c>
      <c r="D24" s="11">
        <v>200.93</v>
      </c>
      <c r="E24" s="11">
        <v>201.95999999999998</v>
      </c>
      <c r="H24" s="6" t="s">
        <v>26</v>
      </c>
      <c r="I24" s="6">
        <v>2.5707183333333461</v>
      </c>
      <c r="J24" s="6">
        <v>6.5232800000000042</v>
      </c>
      <c r="K24" s="6">
        <v>9.5176062499999876</v>
      </c>
      <c r="L24" s="6">
        <v>7.6754878989361721</v>
      </c>
    </row>
    <row r="25" spans="2:12" x14ac:dyDescent="0.25">
      <c r="B25" s="14" t="s">
        <v>101</v>
      </c>
      <c r="C25" s="10">
        <v>195.76999999999998</v>
      </c>
      <c r="D25" s="10">
        <v>202.22</v>
      </c>
      <c r="E25" s="10">
        <v>202.73000000000002</v>
      </c>
      <c r="H25" s="6"/>
      <c r="I25" s="6"/>
      <c r="J25" s="6"/>
      <c r="K25" s="6"/>
      <c r="L25" s="6"/>
    </row>
    <row r="26" spans="2:12" ht="13.8" thickBot="1" x14ac:dyDescent="0.3">
      <c r="B26" s="14" t="s">
        <v>101</v>
      </c>
      <c r="C26" s="11">
        <v>207.01</v>
      </c>
      <c r="D26" s="11">
        <v>203.03</v>
      </c>
      <c r="E26" s="11">
        <v>205.51999999999998</v>
      </c>
      <c r="H26" s="13" t="s">
        <v>101</v>
      </c>
      <c r="I26" s="13"/>
      <c r="J26" s="13"/>
      <c r="K26" s="13"/>
      <c r="L26" s="13"/>
    </row>
    <row r="27" spans="2:12" x14ac:dyDescent="0.25">
      <c r="B27" s="14" t="s">
        <v>101</v>
      </c>
      <c r="C27" s="10">
        <v>207.01</v>
      </c>
      <c r="D27" s="10">
        <v>203.69</v>
      </c>
      <c r="E27" s="10">
        <v>205.62</v>
      </c>
      <c r="H27" s="6" t="s">
        <v>23</v>
      </c>
      <c r="I27" s="6">
        <v>16</v>
      </c>
      <c r="J27" s="6">
        <v>16</v>
      </c>
      <c r="K27" s="6">
        <v>16</v>
      </c>
      <c r="L27" s="6">
        <v>48</v>
      </c>
    </row>
    <row r="28" spans="2:12" x14ac:dyDescent="0.25">
      <c r="B28" s="14" t="s">
        <v>101</v>
      </c>
      <c r="C28" s="11">
        <v>199.25</v>
      </c>
      <c r="D28" s="11">
        <v>204.05</v>
      </c>
      <c r="E28" s="11">
        <v>205.93</v>
      </c>
      <c r="H28" s="6" t="s">
        <v>24</v>
      </c>
      <c r="I28" s="6">
        <v>3216.1500000000005</v>
      </c>
      <c r="J28" s="6">
        <v>3239.9500000000003</v>
      </c>
      <c r="K28" s="6">
        <v>3251.9300000000003</v>
      </c>
      <c r="L28" s="6">
        <v>9708.0300000000007</v>
      </c>
    </row>
    <row r="29" spans="2:12" x14ac:dyDescent="0.25">
      <c r="B29" s="14" t="s">
        <v>101</v>
      </c>
      <c r="C29" s="10">
        <v>201.66</v>
      </c>
      <c r="D29" s="10">
        <v>204.51</v>
      </c>
      <c r="E29" s="10">
        <v>207.45</v>
      </c>
      <c r="H29" s="6" t="s">
        <v>25</v>
      </c>
      <c r="I29" s="6">
        <v>201.00937500000003</v>
      </c>
      <c r="J29" s="6">
        <v>202.49687500000002</v>
      </c>
      <c r="K29" s="6">
        <v>203.24562500000002</v>
      </c>
      <c r="L29" s="6">
        <v>202.25062500000001</v>
      </c>
    </row>
    <row r="30" spans="2:12" x14ac:dyDescent="0.25">
      <c r="B30" s="14" t="s">
        <v>101</v>
      </c>
      <c r="C30" s="11">
        <v>202.57999999999998</v>
      </c>
      <c r="D30" s="11">
        <v>202.74</v>
      </c>
      <c r="E30" s="11">
        <v>207.01</v>
      </c>
      <c r="H30" s="6" t="s">
        <v>26</v>
      </c>
      <c r="I30" s="6">
        <v>9.5851262499999805</v>
      </c>
      <c r="J30" s="6">
        <v>2.7233695833333358</v>
      </c>
      <c r="K30" s="6">
        <v>10.682532916666666</v>
      </c>
      <c r="L30" s="6">
        <v>8.2197293882978659</v>
      </c>
    </row>
    <row r="31" spans="2:12" x14ac:dyDescent="0.25">
      <c r="B31" s="14" t="s">
        <v>101</v>
      </c>
      <c r="C31" s="10">
        <v>203.01999999999998</v>
      </c>
      <c r="D31" s="10">
        <v>202.82999999999998</v>
      </c>
      <c r="E31" s="10">
        <v>197.16</v>
      </c>
      <c r="H31" s="6"/>
      <c r="I31" s="6"/>
      <c r="J31" s="6"/>
      <c r="K31" s="6"/>
      <c r="L31" s="6"/>
    </row>
    <row r="32" spans="2:12" ht="13.8" thickBot="1" x14ac:dyDescent="0.3">
      <c r="B32" s="14" t="s">
        <v>101</v>
      </c>
      <c r="C32" s="11">
        <v>197.84</v>
      </c>
      <c r="D32" s="11">
        <v>202.94</v>
      </c>
      <c r="E32" s="11">
        <v>200.11</v>
      </c>
      <c r="H32" s="13" t="s">
        <v>37</v>
      </c>
      <c r="I32" s="13"/>
      <c r="J32" s="13"/>
      <c r="K32" s="13"/>
    </row>
    <row r="33" spans="2:14" x14ac:dyDescent="0.25">
      <c r="B33" s="14" t="s">
        <v>101</v>
      </c>
      <c r="C33" s="10">
        <v>198.36</v>
      </c>
      <c r="D33" s="10">
        <v>200.91</v>
      </c>
      <c r="E33" s="10">
        <v>200.63</v>
      </c>
      <c r="H33" s="6" t="s">
        <v>23</v>
      </c>
      <c r="I33" s="6">
        <v>32</v>
      </c>
      <c r="J33" s="6">
        <v>32</v>
      </c>
      <c r="K33" s="6">
        <v>32</v>
      </c>
    </row>
    <row r="34" spans="2:14" x14ac:dyDescent="0.25">
      <c r="B34" s="14" t="s">
        <v>101</v>
      </c>
      <c r="C34" s="11">
        <v>200.26</v>
      </c>
      <c r="D34" s="11">
        <v>201.82999999999998</v>
      </c>
      <c r="E34" s="11">
        <v>201.89</v>
      </c>
      <c r="H34" s="6" t="s">
        <v>24</v>
      </c>
      <c r="I34" s="6">
        <v>6393.29</v>
      </c>
      <c r="J34" s="6">
        <v>6467.07</v>
      </c>
      <c r="K34" s="6">
        <v>6444.88</v>
      </c>
    </row>
    <row r="35" spans="2:14" x14ac:dyDescent="0.25">
      <c r="B35" s="14" t="s">
        <v>101</v>
      </c>
      <c r="C35" s="10">
        <v>200.57999999999998</v>
      </c>
      <c r="D35" s="10">
        <v>202.55</v>
      </c>
      <c r="E35" s="10">
        <v>209.65</v>
      </c>
      <c r="H35" s="6" t="s">
        <v>25</v>
      </c>
      <c r="I35" s="6">
        <v>199.79031249999994</v>
      </c>
      <c r="J35" s="6">
        <v>202.09593749999999</v>
      </c>
      <c r="K35" s="6">
        <v>201.40249999999997</v>
      </c>
    </row>
    <row r="36" spans="2:14" x14ac:dyDescent="0.25">
      <c r="B36" s="14" t="s">
        <v>101</v>
      </c>
      <c r="C36" s="11">
        <v>200.65</v>
      </c>
      <c r="D36" s="11">
        <v>202.82</v>
      </c>
      <c r="E36" s="11">
        <v>201.37</v>
      </c>
      <c r="H36" s="6" t="s">
        <v>26</v>
      </c>
      <c r="I36" s="6">
        <v>7.4159128024193484</v>
      </c>
      <c r="J36" s="6">
        <v>4.6401216733871005</v>
      </c>
      <c r="K36" s="6">
        <v>13.280954838709659</v>
      </c>
    </row>
    <row r="37" spans="2:14" x14ac:dyDescent="0.25">
      <c r="B37" s="14" t="s">
        <v>101</v>
      </c>
      <c r="C37" s="10">
        <v>202.49</v>
      </c>
      <c r="D37" s="10">
        <v>203.17000000000002</v>
      </c>
      <c r="E37" s="10">
        <v>201.86</v>
      </c>
      <c r="H37" s="6"/>
      <c r="I37" s="6"/>
      <c r="J37" s="6"/>
      <c r="K37" s="6"/>
    </row>
    <row r="38" spans="2:14" x14ac:dyDescent="0.25">
      <c r="B38" s="14" t="s">
        <v>101</v>
      </c>
      <c r="C38" s="11">
        <v>202.5</v>
      </c>
      <c r="D38" s="11">
        <v>204.1</v>
      </c>
      <c r="E38" s="11">
        <v>202.01999999999998</v>
      </c>
    </row>
    <row r="39" spans="2:14" ht="13.8" thickBot="1" x14ac:dyDescent="0.3">
      <c r="H39" t="s">
        <v>27</v>
      </c>
    </row>
    <row r="40" spans="2:14" x14ac:dyDescent="0.25">
      <c r="H40" s="8" t="s">
        <v>28</v>
      </c>
      <c r="I40" s="8" t="s">
        <v>29</v>
      </c>
      <c r="J40" s="8" t="s">
        <v>30</v>
      </c>
      <c r="K40" s="8" t="s">
        <v>31</v>
      </c>
      <c r="L40" s="8" t="s">
        <v>32</v>
      </c>
      <c r="M40" s="8" t="s">
        <v>33</v>
      </c>
      <c r="N40" s="8" t="s">
        <v>34</v>
      </c>
    </row>
    <row r="41" spans="2:14" x14ac:dyDescent="0.25">
      <c r="H41" s="6" t="s">
        <v>38</v>
      </c>
      <c r="I41" s="6">
        <v>127.9278374999999</v>
      </c>
      <c r="J41" s="6">
        <v>1</v>
      </c>
      <c r="K41" s="6">
        <v>127.9278374999999</v>
      </c>
      <c r="L41" s="6">
        <v>18.449962502373637</v>
      </c>
      <c r="M41" s="6">
        <v>4.3975306937179102E-5</v>
      </c>
      <c r="N41" s="6">
        <v>3.9468757306805347</v>
      </c>
    </row>
    <row r="42" spans="2:14" x14ac:dyDescent="0.25">
      <c r="H42" s="6" t="s">
        <v>42</v>
      </c>
      <c r="I42" s="6">
        <v>89.556381250000186</v>
      </c>
      <c r="J42" s="6">
        <v>2</v>
      </c>
      <c r="K42" s="6">
        <v>44.778190625000093</v>
      </c>
      <c r="L42" s="6">
        <v>6.4579840799340573</v>
      </c>
      <c r="M42" s="6">
        <v>2.39435503351217E-3</v>
      </c>
      <c r="N42" s="6">
        <v>3.0976980352519248</v>
      </c>
    </row>
    <row r="43" spans="2:14" x14ac:dyDescent="0.25">
      <c r="H43" s="6" t="s">
        <v>44</v>
      </c>
      <c r="I43" s="6">
        <v>33.479331249999632</v>
      </c>
      <c r="J43" s="6">
        <v>2</v>
      </c>
      <c r="K43" s="6">
        <v>16.739665624999816</v>
      </c>
      <c r="L43" s="6">
        <v>2.4142220264101613</v>
      </c>
      <c r="M43" s="6">
        <v>9.5208300532617807E-2</v>
      </c>
      <c r="N43" s="6">
        <v>3.0976980352519248</v>
      </c>
    </row>
    <row r="44" spans="2:14" x14ac:dyDescent="0.25">
      <c r="H44" s="6" t="s">
        <v>45</v>
      </c>
      <c r="I44" s="6">
        <v>624.03949999999986</v>
      </c>
      <c r="J44" s="6">
        <v>90</v>
      </c>
      <c r="K44" s="6">
        <v>6.9337722222222204</v>
      </c>
      <c r="L44" s="6"/>
      <c r="M44" s="6"/>
      <c r="N44" s="6"/>
    </row>
    <row r="45" spans="2:14" x14ac:dyDescent="0.25">
      <c r="H45" s="6"/>
      <c r="I45" s="6"/>
      <c r="J45" s="6"/>
      <c r="K45" s="6"/>
      <c r="L45" s="6"/>
      <c r="M45" s="6"/>
      <c r="N45" s="6"/>
    </row>
    <row r="46" spans="2:14" ht="13.8" thickBot="1" x14ac:dyDescent="0.3">
      <c r="H46" s="7" t="s">
        <v>37</v>
      </c>
      <c r="I46" s="7">
        <v>875.00304999999958</v>
      </c>
      <c r="J46" s="7">
        <v>95</v>
      </c>
      <c r="K46" s="7"/>
      <c r="L46" s="7"/>
      <c r="M46" s="7"/>
      <c r="N46" s="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3E6A3-6BF1-4301-B56A-C27D0AB37E39}">
  <sheetPr>
    <tabColor theme="9"/>
  </sheetPr>
  <dimension ref="B4:O21"/>
  <sheetViews>
    <sheetView workbookViewId="0">
      <selection activeCell="B5" sqref="B5"/>
    </sheetView>
  </sheetViews>
  <sheetFormatPr defaultRowHeight="13.2" x14ac:dyDescent="0.25"/>
  <cols>
    <col min="2" max="2" width="17.5546875" customWidth="1"/>
    <col min="3" max="3" width="18.77734375" customWidth="1"/>
    <col min="5" max="5" width="14.44140625" customWidth="1"/>
    <col min="6" max="6" width="16.33203125" customWidth="1"/>
    <col min="8" max="8" width="16.88671875" customWidth="1"/>
    <col min="9" max="9" width="13" customWidth="1"/>
    <col min="10" max="10" width="14.21875" customWidth="1"/>
    <col min="14" max="14" width="11.33203125" customWidth="1"/>
    <col min="15" max="15" width="14.6640625" customWidth="1"/>
  </cols>
  <sheetData>
    <row r="4" spans="2:15" x14ac:dyDescent="0.25">
      <c r="B4" s="1"/>
      <c r="C4" s="1"/>
    </row>
    <row r="5" spans="2:15" x14ac:dyDescent="0.25">
      <c r="B5" s="1" t="s">
        <v>102</v>
      </c>
      <c r="C5" s="1" t="s">
        <v>103</v>
      </c>
    </row>
    <row r="6" spans="2:15" x14ac:dyDescent="0.25">
      <c r="B6" s="10">
        <v>198.98000000000002</v>
      </c>
      <c r="C6" s="10">
        <v>198.29000000000002</v>
      </c>
      <c r="H6" t="s">
        <v>47</v>
      </c>
      <c r="M6" t="s">
        <v>92</v>
      </c>
    </row>
    <row r="7" spans="2:15" ht="13.8" thickBot="1" x14ac:dyDescent="0.3">
      <c r="B7" s="11">
        <v>199.20999999999998</v>
      </c>
      <c r="C7" s="11">
        <v>198.88</v>
      </c>
      <c r="E7" s="1" t="s">
        <v>107</v>
      </c>
      <c r="F7" s="1" t="s">
        <v>108</v>
      </c>
    </row>
    <row r="8" spans="2:15" x14ac:dyDescent="0.25">
      <c r="B8" s="10">
        <v>200.2</v>
      </c>
      <c r="C8" s="10">
        <v>195.76999999999998</v>
      </c>
      <c r="E8">
        <f>_xlfn.VAR.S(B6:B21)</f>
        <v>2.5707183333333461</v>
      </c>
      <c r="F8">
        <f>_xlfn.VAR.S(C6:C21)</f>
        <v>9.5851262499999805</v>
      </c>
      <c r="H8" s="8"/>
      <c r="I8" s="8" t="s">
        <v>91</v>
      </c>
      <c r="J8" s="8" t="s">
        <v>90</v>
      </c>
      <c r="M8" s="8"/>
      <c r="N8" s="8" t="s">
        <v>91</v>
      </c>
      <c r="O8" s="8" t="s">
        <v>90</v>
      </c>
    </row>
    <row r="9" spans="2:15" x14ac:dyDescent="0.25">
      <c r="B9" s="11">
        <v>195.66</v>
      </c>
      <c r="C9" s="11">
        <v>207.01</v>
      </c>
      <c r="H9" s="6" t="s">
        <v>48</v>
      </c>
      <c r="I9" s="6">
        <v>198.57124999999996</v>
      </c>
      <c r="J9" s="6">
        <v>201.00937500000003</v>
      </c>
      <c r="M9" s="6" t="s">
        <v>48</v>
      </c>
      <c r="N9" s="6">
        <v>198.57124999999996</v>
      </c>
      <c r="O9" s="6">
        <v>201.00937500000003</v>
      </c>
    </row>
    <row r="10" spans="2:15" x14ac:dyDescent="0.25">
      <c r="B10" s="10">
        <v>199.16</v>
      </c>
      <c r="C10" s="10">
        <v>207.01</v>
      </c>
      <c r="H10" s="6" t="s">
        <v>26</v>
      </c>
      <c r="I10" s="6">
        <v>2.5707183333333461</v>
      </c>
      <c r="J10" s="6">
        <v>9.5851262499999805</v>
      </c>
      <c r="M10" s="6" t="s">
        <v>93</v>
      </c>
      <c r="N10" s="6">
        <v>2.5707183329999999</v>
      </c>
      <c r="O10" s="6">
        <v>9.5851262500000001</v>
      </c>
    </row>
    <row r="11" spans="2:15" x14ac:dyDescent="0.25">
      <c r="B11" s="11">
        <v>199.38</v>
      </c>
      <c r="C11" s="11">
        <v>199.25</v>
      </c>
      <c r="H11" s="6" t="s">
        <v>49</v>
      </c>
      <c r="I11" s="6">
        <v>16</v>
      </c>
      <c r="J11" s="6">
        <v>16</v>
      </c>
      <c r="M11" s="6" t="s">
        <v>49</v>
      </c>
      <c r="N11" s="6">
        <v>16</v>
      </c>
      <c r="O11" s="6">
        <v>16</v>
      </c>
    </row>
    <row r="12" spans="2:15" x14ac:dyDescent="0.25">
      <c r="B12" s="10">
        <v>199.55</v>
      </c>
      <c r="C12" s="10">
        <v>201.66</v>
      </c>
      <c r="H12" s="6" t="s">
        <v>50</v>
      </c>
      <c r="I12" s="6">
        <v>0</v>
      </c>
      <c r="J12" s="6"/>
      <c r="M12" s="6" t="s">
        <v>50</v>
      </c>
      <c r="N12" s="6">
        <v>0</v>
      </c>
      <c r="O12" s="6"/>
    </row>
    <row r="13" spans="2:15" x14ac:dyDescent="0.25">
      <c r="B13" s="11">
        <v>199.55</v>
      </c>
      <c r="C13" s="11">
        <v>202.57999999999998</v>
      </c>
      <c r="H13" s="6" t="s">
        <v>30</v>
      </c>
      <c r="I13" s="6">
        <v>23</v>
      </c>
      <c r="J13" s="6"/>
      <c r="M13" s="6" t="s">
        <v>94</v>
      </c>
      <c r="N13" s="6">
        <v>-2.7971991627120012</v>
      </c>
      <c r="O13" s="6"/>
    </row>
    <row r="14" spans="2:15" x14ac:dyDescent="0.25">
      <c r="B14" s="10">
        <v>195</v>
      </c>
      <c r="C14" s="10">
        <v>203.01999999999998</v>
      </c>
      <c r="H14" s="6" t="s">
        <v>51</v>
      </c>
      <c r="I14" s="6">
        <v>-2.7971991626736501</v>
      </c>
      <c r="J14" s="6"/>
      <c r="M14" s="6" t="s">
        <v>95</v>
      </c>
      <c r="N14" s="6">
        <v>2.5773873528763813E-3</v>
      </c>
      <c r="O14" s="6"/>
    </row>
    <row r="15" spans="2:15" x14ac:dyDescent="0.25">
      <c r="B15" s="11">
        <v>195.70999999999998</v>
      </c>
      <c r="C15" s="11">
        <v>197.84</v>
      </c>
      <c r="H15" s="6" t="s">
        <v>52</v>
      </c>
      <c r="I15" s="6">
        <v>5.1178429131362628E-3</v>
      </c>
      <c r="J15" s="6"/>
      <c r="M15" s="6" t="s">
        <v>96</v>
      </c>
      <c r="N15" s="6">
        <v>1.6448536269514715</v>
      </c>
      <c r="O15" s="6"/>
    </row>
    <row r="16" spans="2:15" x14ac:dyDescent="0.25">
      <c r="B16" s="10">
        <v>198.20999999999998</v>
      </c>
      <c r="C16" s="10">
        <v>198.36</v>
      </c>
      <c r="H16" s="6" t="s">
        <v>53</v>
      </c>
      <c r="I16" s="6">
        <v>1.7138715277470482</v>
      </c>
      <c r="J16" s="6"/>
      <c r="M16" s="6" t="s">
        <v>97</v>
      </c>
      <c r="N16" s="6">
        <v>5.1547747057527626E-3</v>
      </c>
      <c r="O16" s="6"/>
    </row>
    <row r="17" spans="2:15" ht="13.8" thickBot="1" x14ac:dyDescent="0.3">
      <c r="B17" s="11">
        <v>199.13</v>
      </c>
      <c r="C17" s="11">
        <v>200.26</v>
      </c>
      <c r="H17" s="6" t="s">
        <v>54</v>
      </c>
      <c r="I17" s="6">
        <v>1.0235685826272526E-2</v>
      </c>
      <c r="J17" s="6"/>
      <c r="M17" s="7" t="s">
        <v>98</v>
      </c>
      <c r="N17" s="7">
        <v>1.9599639845400536</v>
      </c>
      <c r="O17" s="7"/>
    </row>
    <row r="18" spans="2:15" ht="13.8" thickBot="1" x14ac:dyDescent="0.3">
      <c r="B18" s="10">
        <v>199.18</v>
      </c>
      <c r="C18" s="10">
        <v>200.57999999999998</v>
      </c>
      <c r="H18" s="7" t="s">
        <v>55</v>
      </c>
      <c r="I18" s="7">
        <v>2.0686576104190491</v>
      </c>
      <c r="J18" s="7"/>
    </row>
    <row r="19" spans="2:15" x14ac:dyDescent="0.25">
      <c r="B19" s="11">
        <v>199.43</v>
      </c>
      <c r="C19" s="11">
        <v>200.65</v>
      </c>
    </row>
    <row r="20" spans="2:15" x14ac:dyDescent="0.25">
      <c r="B20" s="10">
        <v>199.61</v>
      </c>
      <c r="C20" s="10">
        <v>202.49</v>
      </c>
    </row>
    <row r="21" spans="2:15" x14ac:dyDescent="0.25">
      <c r="B21" s="11">
        <v>199.18</v>
      </c>
      <c r="C21" s="11">
        <v>202.5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04A6E-1B5D-40EB-85B1-C16C98089FDD}">
  <sheetPr>
    <tabColor theme="9"/>
  </sheetPr>
  <dimension ref="C4:Q21"/>
  <sheetViews>
    <sheetView workbookViewId="0">
      <selection activeCell="G20" sqref="G20"/>
    </sheetView>
  </sheetViews>
  <sheetFormatPr defaultRowHeight="13.2" x14ac:dyDescent="0.25"/>
  <cols>
    <col min="3" max="3" width="18" customWidth="1"/>
    <col min="4" max="4" width="20.77734375" customWidth="1"/>
    <col min="6" max="6" width="13.88671875" customWidth="1"/>
    <col min="7" max="7" width="16.33203125" customWidth="1"/>
    <col min="11" max="11" width="15.21875" customWidth="1"/>
    <col min="16" max="16" width="11.6640625" customWidth="1"/>
    <col min="17" max="17" width="13.5546875" customWidth="1"/>
  </cols>
  <sheetData>
    <row r="4" spans="3:17" x14ac:dyDescent="0.25">
      <c r="C4" s="1"/>
      <c r="D4" s="1"/>
    </row>
    <row r="5" spans="3:17" x14ac:dyDescent="0.25">
      <c r="C5" s="1" t="s">
        <v>104</v>
      </c>
      <c r="D5" s="1" t="s">
        <v>105</v>
      </c>
    </row>
    <row r="6" spans="3:17" x14ac:dyDescent="0.25">
      <c r="C6" s="10">
        <v>199.18</v>
      </c>
      <c r="D6" s="10">
        <v>197.63</v>
      </c>
    </row>
    <row r="7" spans="3:17" x14ac:dyDescent="0.25">
      <c r="C7" s="11">
        <v>198.14</v>
      </c>
      <c r="D7" s="11">
        <v>200.93</v>
      </c>
      <c r="F7" s="1" t="s">
        <v>99</v>
      </c>
      <c r="G7" s="1" t="s">
        <v>100</v>
      </c>
      <c r="J7" t="s">
        <v>47</v>
      </c>
      <c r="O7" t="s">
        <v>92</v>
      </c>
    </row>
    <row r="8" spans="3:17" ht="13.8" thickBot="1" x14ac:dyDescent="0.3">
      <c r="C8" s="10">
        <v>198.43</v>
      </c>
      <c r="D8" s="10">
        <v>202.22</v>
      </c>
      <c r="F8">
        <f>_xlfn.VAR.S(C6:C21)</f>
        <v>6.5232800000000042</v>
      </c>
      <c r="G8">
        <f>_xlfn.VAR.S(D6:D21)</f>
        <v>2.7233695833333358</v>
      </c>
    </row>
    <row r="9" spans="3:17" x14ac:dyDescent="0.25">
      <c r="C9" s="11">
        <v>198.6</v>
      </c>
      <c r="D9" s="11">
        <v>203.03</v>
      </c>
      <c r="J9" s="8"/>
      <c r="K9" s="8" t="s">
        <v>91</v>
      </c>
      <c r="L9" s="8" t="s">
        <v>90</v>
      </c>
      <c r="O9" s="8"/>
      <c r="P9" s="8" t="s">
        <v>91</v>
      </c>
      <c r="Q9" s="8" t="s">
        <v>90</v>
      </c>
    </row>
    <row r="10" spans="3:17" x14ac:dyDescent="0.25">
      <c r="C10" s="10">
        <v>203.93</v>
      </c>
      <c r="D10" s="10">
        <v>203.69</v>
      </c>
      <c r="J10" s="6" t="s">
        <v>48</v>
      </c>
      <c r="K10" s="6">
        <v>201.69499999999999</v>
      </c>
      <c r="L10" s="6">
        <v>202.49687500000002</v>
      </c>
      <c r="O10" s="6" t="s">
        <v>48</v>
      </c>
      <c r="P10" s="6">
        <v>201.69499999999999</v>
      </c>
      <c r="Q10" s="6">
        <v>202.49687500000002</v>
      </c>
    </row>
    <row r="11" spans="3:17" x14ac:dyDescent="0.25">
      <c r="C11" s="11">
        <v>207.2</v>
      </c>
      <c r="D11" s="11">
        <v>204.05</v>
      </c>
      <c r="J11" s="6" t="s">
        <v>26</v>
      </c>
      <c r="K11" s="6">
        <v>6.5232800000000042</v>
      </c>
      <c r="L11" s="6">
        <v>2.7233695833333358</v>
      </c>
      <c r="O11" s="6" t="s">
        <v>93</v>
      </c>
      <c r="P11" s="6">
        <v>6.5232799999999997</v>
      </c>
      <c r="Q11" s="6">
        <v>2.7233700000000001</v>
      </c>
    </row>
    <row r="12" spans="3:17" x14ac:dyDescent="0.25">
      <c r="C12" s="10">
        <v>201.07999999999998</v>
      </c>
      <c r="D12" s="10">
        <v>204.51</v>
      </c>
      <c r="J12" s="6" t="s">
        <v>49</v>
      </c>
      <c r="K12" s="6">
        <v>16</v>
      </c>
      <c r="L12" s="6">
        <v>16</v>
      </c>
      <c r="O12" s="6" t="s">
        <v>49</v>
      </c>
      <c r="P12" s="6">
        <v>16</v>
      </c>
      <c r="Q12" s="6">
        <v>16</v>
      </c>
    </row>
    <row r="13" spans="3:17" x14ac:dyDescent="0.25">
      <c r="C13" s="11">
        <v>201.75</v>
      </c>
      <c r="D13" s="11">
        <v>202.74</v>
      </c>
      <c r="J13" s="6" t="s">
        <v>50</v>
      </c>
      <c r="K13" s="6">
        <v>0</v>
      </c>
      <c r="L13" s="6"/>
      <c r="O13" s="6" t="s">
        <v>50</v>
      </c>
      <c r="P13" s="6">
        <v>0</v>
      </c>
      <c r="Q13" s="6"/>
    </row>
    <row r="14" spans="3:17" x14ac:dyDescent="0.25">
      <c r="C14" s="10">
        <v>198.67000000000002</v>
      </c>
      <c r="D14" s="10">
        <v>202.82999999999998</v>
      </c>
      <c r="J14" s="6" t="s">
        <v>30</v>
      </c>
      <c r="K14" s="6">
        <v>26</v>
      </c>
      <c r="L14" s="6"/>
      <c r="O14" s="6" t="s">
        <v>94</v>
      </c>
      <c r="P14" s="6">
        <v>-1.0548105270914196</v>
      </c>
      <c r="Q14" s="6"/>
    </row>
    <row r="15" spans="3:17" x14ac:dyDescent="0.25">
      <c r="C15" s="11">
        <v>201.26999999999998</v>
      </c>
      <c r="D15" s="11">
        <v>202.94</v>
      </c>
      <c r="J15" s="6" t="s">
        <v>51</v>
      </c>
      <c r="K15" s="6">
        <v>-1.0548105508570207</v>
      </c>
      <c r="L15" s="6"/>
      <c r="O15" s="6" t="s">
        <v>95</v>
      </c>
      <c r="P15" s="6">
        <v>0.14575599452741705</v>
      </c>
      <c r="Q15" s="6"/>
    </row>
    <row r="16" spans="3:17" x14ac:dyDescent="0.25">
      <c r="C16" s="10">
        <v>202.65</v>
      </c>
      <c r="D16" s="10">
        <v>200.91</v>
      </c>
      <c r="J16" s="6" t="s">
        <v>52</v>
      </c>
      <c r="K16" s="6">
        <v>0.15060789754282011</v>
      </c>
      <c r="L16" s="6"/>
      <c r="O16" s="6" t="s">
        <v>96</v>
      </c>
      <c r="P16" s="6">
        <v>1.6448536269514715</v>
      </c>
      <c r="Q16" s="6"/>
    </row>
    <row r="17" spans="3:17" x14ac:dyDescent="0.25">
      <c r="C17" s="11">
        <v>202.76</v>
      </c>
      <c r="D17" s="11">
        <v>201.82999999999998</v>
      </c>
      <c r="J17" s="6" t="s">
        <v>53</v>
      </c>
      <c r="K17" s="6">
        <v>1.7056179197592738</v>
      </c>
      <c r="L17" s="6"/>
      <c r="O17" s="6" t="s">
        <v>97</v>
      </c>
      <c r="P17" s="6">
        <v>0.29151198905483411</v>
      </c>
      <c r="Q17" s="6"/>
    </row>
    <row r="18" spans="3:17" ht="13.8" thickBot="1" x14ac:dyDescent="0.3">
      <c r="C18" s="10">
        <v>202.88</v>
      </c>
      <c r="D18" s="10">
        <v>202.55</v>
      </c>
      <c r="J18" s="6" t="s">
        <v>54</v>
      </c>
      <c r="K18" s="6">
        <v>0.30121579508564023</v>
      </c>
      <c r="L18" s="6"/>
      <c r="O18" s="7" t="s">
        <v>98</v>
      </c>
      <c r="P18" s="7">
        <v>1.9599639845400536</v>
      </c>
      <c r="Q18" s="7"/>
    </row>
    <row r="19" spans="3:17" ht="13.8" thickBot="1" x14ac:dyDescent="0.3">
      <c r="C19" s="11">
        <v>203.31</v>
      </c>
      <c r="D19" s="11">
        <v>202.82</v>
      </c>
      <c r="J19" s="7" t="s">
        <v>55</v>
      </c>
      <c r="K19" s="7">
        <v>2.0555294386428731</v>
      </c>
      <c r="L19" s="7"/>
    </row>
    <row r="20" spans="3:17" x14ac:dyDescent="0.25">
      <c r="C20" s="10">
        <v>203.48000000000002</v>
      </c>
      <c r="D20" s="10">
        <v>203.17000000000002</v>
      </c>
    </row>
    <row r="21" spans="3:17" x14ac:dyDescent="0.25">
      <c r="C21" s="11">
        <v>203.79000000000002</v>
      </c>
      <c r="D21" s="11">
        <v>204.1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23BC0-9669-475B-9C39-37D80F674491}">
  <sheetPr>
    <tabColor theme="9"/>
  </sheetPr>
  <dimension ref="C5:Q22"/>
  <sheetViews>
    <sheetView topLeftCell="A4" workbookViewId="0">
      <selection activeCell="G31" sqref="G31"/>
    </sheetView>
  </sheetViews>
  <sheetFormatPr defaultRowHeight="13.2" x14ac:dyDescent="0.25"/>
  <cols>
    <col min="3" max="3" width="18.6640625" customWidth="1"/>
    <col min="4" max="4" width="19.21875" customWidth="1"/>
    <col min="6" max="6" width="14.21875" customWidth="1"/>
    <col min="7" max="7" width="16.44140625" customWidth="1"/>
    <col min="11" max="11" width="11.33203125" customWidth="1"/>
    <col min="12" max="12" width="14.33203125" customWidth="1"/>
    <col min="16" max="16" width="12.21875" customWidth="1"/>
    <col min="17" max="17" width="14.21875" customWidth="1"/>
  </cols>
  <sheetData>
    <row r="5" spans="3:17" x14ac:dyDescent="0.25">
      <c r="C5" s="1"/>
      <c r="D5" s="1"/>
    </row>
    <row r="6" spans="3:17" x14ac:dyDescent="0.25">
      <c r="C6" s="1" t="s">
        <v>106</v>
      </c>
      <c r="D6" s="1" t="s">
        <v>109</v>
      </c>
    </row>
    <row r="7" spans="3:17" x14ac:dyDescent="0.25">
      <c r="C7" s="10">
        <v>196.84</v>
      </c>
      <c r="D7" s="10">
        <v>201.01999999999998</v>
      </c>
    </row>
    <row r="8" spans="3:17" x14ac:dyDescent="0.25">
      <c r="C8" s="11">
        <v>197.78</v>
      </c>
      <c r="D8" s="11">
        <v>201.95999999999998</v>
      </c>
      <c r="F8" s="1" t="s">
        <v>99</v>
      </c>
      <c r="G8" s="1" t="s">
        <v>100</v>
      </c>
      <c r="J8" t="s">
        <v>47</v>
      </c>
      <c r="O8" t="s">
        <v>92</v>
      </c>
    </row>
    <row r="9" spans="3:17" ht="13.8" thickBot="1" x14ac:dyDescent="0.3">
      <c r="C9" s="10">
        <v>198.57999999999998</v>
      </c>
      <c r="D9" s="10">
        <v>202.73000000000002</v>
      </c>
      <c r="F9">
        <f>_xlfn.VAR.S(C7:C22)</f>
        <v>9.5176062499999876</v>
      </c>
      <c r="G9">
        <f>_xlfn.VAR.S(D7:D22)</f>
        <v>10.682532916666666</v>
      </c>
    </row>
    <row r="10" spans="3:17" x14ac:dyDescent="0.25">
      <c r="C10" s="11">
        <v>200.67000000000002</v>
      </c>
      <c r="D10" s="11">
        <v>205.51999999999998</v>
      </c>
      <c r="J10" s="8"/>
      <c r="K10" s="8" t="s">
        <v>91</v>
      </c>
      <c r="L10" s="8" t="s">
        <v>90</v>
      </c>
      <c r="O10" s="8"/>
      <c r="P10" s="8" t="s">
        <v>91</v>
      </c>
      <c r="Q10" s="8" t="s">
        <v>90</v>
      </c>
    </row>
    <row r="11" spans="3:17" x14ac:dyDescent="0.25">
      <c r="C11" s="10">
        <v>200.86</v>
      </c>
      <c r="D11" s="10">
        <v>205.62</v>
      </c>
      <c r="J11" s="6" t="s">
        <v>48</v>
      </c>
      <c r="K11" s="6">
        <v>199.55937499999999</v>
      </c>
      <c r="L11" s="6">
        <v>203.24562500000002</v>
      </c>
      <c r="O11" s="6" t="s">
        <v>48</v>
      </c>
      <c r="P11" s="6">
        <v>199.55937499999999</v>
      </c>
      <c r="Q11" s="6">
        <v>203.24562500000002</v>
      </c>
    </row>
    <row r="12" spans="3:17" x14ac:dyDescent="0.25">
      <c r="C12" s="11">
        <v>200.9</v>
      </c>
      <c r="D12" s="11">
        <v>205.93</v>
      </c>
      <c r="J12" s="6" t="s">
        <v>26</v>
      </c>
      <c r="K12" s="6">
        <v>9.5176062499999876</v>
      </c>
      <c r="L12" s="6">
        <v>10.682532916666666</v>
      </c>
      <c r="O12" s="6" t="s">
        <v>93</v>
      </c>
      <c r="P12" s="6">
        <v>9.51760625</v>
      </c>
      <c r="Q12" s="6">
        <v>10.68253292</v>
      </c>
    </row>
    <row r="13" spans="3:17" x14ac:dyDescent="0.25">
      <c r="C13" s="10">
        <v>202.32</v>
      </c>
      <c r="D13" s="10">
        <v>207.45</v>
      </c>
      <c r="J13" s="6" t="s">
        <v>49</v>
      </c>
      <c r="K13" s="6">
        <v>16</v>
      </c>
      <c r="L13" s="6">
        <v>16</v>
      </c>
      <c r="O13" s="6" t="s">
        <v>49</v>
      </c>
      <c r="P13" s="6">
        <v>16</v>
      </c>
      <c r="Q13" s="6">
        <v>16</v>
      </c>
    </row>
    <row r="14" spans="3:17" x14ac:dyDescent="0.25">
      <c r="C14" s="11">
        <v>208.41</v>
      </c>
      <c r="D14" s="11">
        <v>207.01</v>
      </c>
      <c r="J14" s="6" t="s">
        <v>50</v>
      </c>
      <c r="K14" s="6">
        <v>0</v>
      </c>
      <c r="L14" s="6"/>
      <c r="O14" s="6" t="s">
        <v>50</v>
      </c>
      <c r="P14" s="6">
        <v>0</v>
      </c>
      <c r="Q14" s="6"/>
    </row>
    <row r="15" spans="3:17" x14ac:dyDescent="0.25">
      <c r="C15" s="10">
        <v>196.11</v>
      </c>
      <c r="D15" s="10">
        <v>197.16</v>
      </c>
      <c r="J15" s="6" t="s">
        <v>30</v>
      </c>
      <c r="K15" s="6">
        <v>30</v>
      </c>
      <c r="L15" s="6"/>
      <c r="O15" s="6" t="s">
        <v>94</v>
      </c>
      <c r="P15" s="6">
        <v>-3.280708139469509</v>
      </c>
      <c r="Q15" s="6"/>
    </row>
    <row r="16" spans="3:17" x14ac:dyDescent="0.25">
      <c r="C16" s="11">
        <v>196.22</v>
      </c>
      <c r="D16" s="11">
        <v>200.11</v>
      </c>
      <c r="J16" s="6" t="s">
        <v>51</v>
      </c>
      <c r="K16" s="6">
        <v>-3.2807081397401943</v>
      </c>
      <c r="L16" s="6"/>
      <c r="O16" s="6" t="s">
        <v>95</v>
      </c>
      <c r="P16" s="6">
        <v>5.1773416240830095E-4</v>
      </c>
      <c r="Q16" s="6"/>
    </row>
    <row r="17" spans="3:17" x14ac:dyDescent="0.25">
      <c r="C17" s="10">
        <v>196.86</v>
      </c>
      <c r="D17" s="10">
        <v>200.63</v>
      </c>
      <c r="J17" s="6" t="s">
        <v>52</v>
      </c>
      <c r="K17" s="6">
        <v>1.3139954948877661E-3</v>
      </c>
      <c r="L17" s="6"/>
      <c r="O17" s="6" t="s">
        <v>96</v>
      </c>
      <c r="P17" s="6">
        <v>1.6448536269514715</v>
      </c>
      <c r="Q17" s="6"/>
    </row>
    <row r="18" spans="3:17" x14ac:dyDescent="0.25">
      <c r="C18" s="11">
        <v>198.49</v>
      </c>
      <c r="D18" s="11">
        <v>201.89</v>
      </c>
      <c r="J18" s="6" t="s">
        <v>53</v>
      </c>
      <c r="K18" s="6">
        <v>1.6972608865939587</v>
      </c>
      <c r="L18" s="6"/>
      <c r="O18" s="6" t="s">
        <v>97</v>
      </c>
      <c r="P18" s="6">
        <v>1.0354683248166019E-3</v>
      </c>
      <c r="Q18" s="6"/>
    </row>
    <row r="19" spans="3:17" ht="13.8" thickBot="1" x14ac:dyDescent="0.3">
      <c r="C19" s="10">
        <v>198.2</v>
      </c>
      <c r="D19" s="10">
        <v>209.65</v>
      </c>
      <c r="J19" s="6" t="s">
        <v>54</v>
      </c>
      <c r="K19" s="6">
        <v>2.6279909897755321E-3</v>
      </c>
      <c r="L19" s="6"/>
      <c r="O19" s="7" t="s">
        <v>98</v>
      </c>
      <c r="P19" s="7">
        <v>1.9599639845400536</v>
      </c>
      <c r="Q19" s="7"/>
    </row>
    <row r="20" spans="3:17" ht="13.8" thickBot="1" x14ac:dyDescent="0.3">
      <c r="C20" s="11">
        <v>198.28</v>
      </c>
      <c r="D20" s="11">
        <v>201.37</v>
      </c>
      <c r="J20" s="7" t="s">
        <v>55</v>
      </c>
      <c r="K20" s="7">
        <v>2.0422724563012378</v>
      </c>
      <c r="L20" s="7"/>
    </row>
    <row r="21" spans="3:17" x14ac:dyDescent="0.25">
      <c r="C21" s="10">
        <v>200.97</v>
      </c>
      <c r="D21" s="10">
        <v>201.86</v>
      </c>
    </row>
    <row r="22" spans="3:17" x14ac:dyDescent="0.25">
      <c r="C22" s="11">
        <v>201.45999999999998</v>
      </c>
      <c r="D22" s="11">
        <v>202.01999999999998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CHL Hotel Pricing</vt:lpstr>
      <vt:lpstr>ISSUE 1</vt:lpstr>
      <vt:lpstr>ISSUE 2</vt:lpstr>
      <vt:lpstr>ISSUE 3</vt:lpstr>
      <vt:lpstr>ISSUE 4</vt:lpstr>
      <vt:lpstr>ISSUE 5</vt:lpstr>
      <vt:lpstr>Resort</vt:lpstr>
      <vt:lpstr>Cottage</vt:lpstr>
      <vt:lpstr>Classic</vt:lpstr>
    </vt:vector>
  </TitlesOfParts>
  <Company>John Wiley &amp; Sons Australia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Wiley &amp; Sons Australia</dc:creator>
  <cp:lastModifiedBy>OmaShu</cp:lastModifiedBy>
  <cp:lastPrinted>2011-03-22T02:46:22Z</cp:lastPrinted>
  <dcterms:created xsi:type="dcterms:W3CDTF">2006-01-17T04:25:47Z</dcterms:created>
  <dcterms:modified xsi:type="dcterms:W3CDTF">2019-09-04T11:42:01Z</dcterms:modified>
</cp:coreProperties>
</file>