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193B8695-45A5-4C1F-939C-BDC231DE4AE7}" xr6:coauthVersionLast="43" xr6:coauthVersionMax="43" xr10:uidLastSave="{00000000-0000-0000-0000-000000000000}"/>
  <bookViews>
    <workbookView xWindow="-98" yWindow="-98" windowWidth="19396" windowHeight="10395" firstSheet="3" activeTab="4" xr2:uid="{00000000-000D-0000-FFFF-FFFF00000000}"/>
  </bookViews>
  <sheets>
    <sheet name="Model Checking" sheetId="1" r:id="rId1"/>
    <sheet name="Mean Fecundity" sheetId="5" r:id="rId2"/>
    <sheet name="Mean Survival" sheetId="6" r:id="rId3"/>
    <sheet name="Mean Harvest rate" sheetId="7" r:id="rId4"/>
    <sheet name="Living individual after culling" sheetId="2" r:id="rId5"/>
    <sheet name="DDfec" sheetId="3" r:id="rId6"/>
    <sheet name="DDsurv" sheetId="4" r:id="rId7"/>
    <sheet name="SRB" sheetId="8" r:id="rId8"/>
    <sheet name="Aerial detection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" i="2" l="1"/>
  <c r="D23" i="2"/>
  <c r="E23" i="2"/>
  <c r="F23" i="2"/>
  <c r="G23" i="2"/>
  <c r="H23" i="2"/>
  <c r="I23" i="2"/>
  <c r="J23" i="2"/>
  <c r="K23" i="2"/>
  <c r="L23" i="2"/>
  <c r="M23" i="2"/>
  <c r="N23" i="2"/>
  <c r="O23" i="2"/>
  <c r="B23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B17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B14" i="2"/>
  <c r="B15" i="2"/>
  <c r="B16" i="2"/>
  <c r="B19" i="2"/>
  <c r="B20" i="2"/>
  <c r="B21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C20" i="2" l="1"/>
  <c r="D20" i="2"/>
  <c r="E20" i="2"/>
  <c r="F20" i="2"/>
  <c r="G20" i="2"/>
  <c r="H20" i="2"/>
  <c r="I20" i="2"/>
  <c r="J20" i="2"/>
  <c r="K20" i="2"/>
  <c r="L20" i="2"/>
  <c r="M20" i="2"/>
  <c r="N20" i="2"/>
  <c r="O20" i="2"/>
  <c r="C19" i="2"/>
  <c r="D19" i="2"/>
  <c r="E19" i="2"/>
  <c r="F19" i="2"/>
  <c r="G19" i="2"/>
  <c r="H19" i="2"/>
  <c r="I19" i="2"/>
  <c r="J19" i="2"/>
  <c r="K19" i="2"/>
  <c r="L19" i="2"/>
  <c r="M19" i="2"/>
  <c r="M21" i="2" s="1"/>
  <c r="N19" i="2"/>
  <c r="O19" i="2"/>
  <c r="O21" i="2" l="1"/>
  <c r="G21" i="2"/>
  <c r="N21" i="2"/>
  <c r="F21" i="2"/>
  <c r="I21" i="2"/>
  <c r="E21" i="2"/>
  <c r="K21" i="2"/>
  <c r="C21" i="2"/>
  <c r="J21" i="2"/>
  <c r="H21" i="2"/>
  <c r="L21" i="2"/>
  <c r="D21" i="2"/>
  <c r="D14" i="2" l="1"/>
  <c r="E14" i="2"/>
  <c r="F14" i="2"/>
  <c r="G14" i="2"/>
  <c r="H14" i="2"/>
  <c r="I14" i="2"/>
  <c r="J14" i="2"/>
  <c r="K14" i="2"/>
  <c r="L14" i="2"/>
  <c r="M14" i="2"/>
  <c r="N14" i="2"/>
  <c r="O14" i="2"/>
  <c r="C14" i="2"/>
</calcChain>
</file>

<file path=xl/sharedStrings.xml><?xml version="1.0" encoding="utf-8"?>
<sst xmlns="http://schemas.openxmlformats.org/spreadsheetml/2006/main" count="49" uniqueCount="39">
  <si>
    <t>Absolute Difference</t>
    <phoneticPr fontId="1" type="noConversion"/>
  </si>
  <si>
    <t>Standard Diviation</t>
    <phoneticPr fontId="1" type="noConversion"/>
  </si>
  <si>
    <t>Mean</t>
    <phoneticPr fontId="1" type="noConversion"/>
  </si>
  <si>
    <t>SE</t>
    <phoneticPr fontId="1" type="noConversion"/>
  </si>
  <si>
    <t>Percision</t>
    <phoneticPr fontId="1" type="noConversion"/>
  </si>
  <si>
    <t>Total</t>
    <phoneticPr fontId="1" type="noConversion"/>
  </si>
  <si>
    <t>all Posterior mean</t>
    <phoneticPr fontId="1" type="noConversion"/>
  </si>
  <si>
    <t>p-value</t>
    <phoneticPr fontId="1" type="noConversion"/>
  </si>
  <si>
    <t>adj Rsqr</t>
    <phoneticPr fontId="1" type="noConversion"/>
  </si>
  <si>
    <t>beta</t>
    <phoneticPr fontId="1" type="noConversion"/>
  </si>
  <si>
    <t>SE beta</t>
    <phoneticPr fontId="1" type="noConversion"/>
  </si>
  <si>
    <t>1992(baseline)</t>
    <phoneticPr fontId="1" type="noConversion"/>
  </si>
  <si>
    <t>Linear regression versus mean living individual</t>
    <phoneticPr fontId="1" type="noConversion"/>
  </si>
  <si>
    <t>Culling</t>
  </si>
  <si>
    <t>Aerial count</t>
  </si>
  <si>
    <t>Mean</t>
  </si>
  <si>
    <t>SE</t>
  </si>
  <si>
    <t>AD</t>
  </si>
  <si>
    <t>SD</t>
  </si>
  <si>
    <t>Percision</t>
  </si>
  <si>
    <t>F</t>
  </si>
  <si>
    <t>Y</t>
  </si>
  <si>
    <t>A</t>
  </si>
  <si>
    <t>&gt;0.5 F</t>
  </si>
  <si>
    <t>&gt;0.5 M</t>
  </si>
  <si>
    <t>Yearling and most adults have fecundity negative correlatied with population size</t>
  </si>
  <si>
    <t>For fawns only 3 years are not near 0, assumed to be just 0 during fitting model</t>
  </si>
  <si>
    <t xml:space="preserve"> </t>
  </si>
  <si>
    <t>Basically stays constant except for Male fawn shows a weak negative density dependence</t>
  </si>
  <si>
    <t xml:space="preserve">We are uncertain about natural mortality </t>
  </si>
  <si>
    <t>SRB</t>
  </si>
  <si>
    <t>Aerial detection rate</t>
  </si>
  <si>
    <t>Total Female</t>
  </si>
  <si>
    <t>Female Total Fawn</t>
  </si>
  <si>
    <t>Female Total Y+A</t>
  </si>
  <si>
    <t>Female Fawn Y+A Ratio</t>
  </si>
  <si>
    <t>Total Male</t>
  </si>
  <si>
    <t>Sex ratio(F/M)</t>
  </si>
  <si>
    <t>Total Fawn/Y+A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</si>
</sst>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11" fontId="0" fillId="0" borderId="0" xfId="0" applyNumberFormat="1"/>
    <xf numFmtId="0" fontId="0" fillId="0" borderId="0" xfId="0" applyFont="1"/>
    <xf numFmtId="0" fontId="3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>
      <selection activeCell="C9" sqref="C9"/>
    </sheetView>
  </sheetViews>
  <sheetFormatPr defaultRowHeight="14.25"/>
  <cols>
    <col min="1" max="1" width="18.1328125" customWidth="1"/>
  </cols>
  <sheetData>
    <row r="1" spans="1:3">
      <c r="A1" t="s">
        <v>13</v>
      </c>
      <c r="B1" t="s">
        <v>2</v>
      </c>
      <c r="C1" t="s">
        <v>3</v>
      </c>
    </row>
    <row r="2" spans="1:3">
      <c r="A2" t="s">
        <v>0</v>
      </c>
      <c r="B2">
        <v>7.69</v>
      </c>
      <c r="C2">
        <v>0.91100000000000003</v>
      </c>
    </row>
    <row r="3" spans="1:3">
      <c r="A3" t="s">
        <v>1</v>
      </c>
      <c r="B3">
        <v>12.28</v>
      </c>
      <c r="C3">
        <v>0.219</v>
      </c>
    </row>
    <row r="4" spans="1:3">
      <c r="A4" t="s">
        <v>4</v>
      </c>
      <c r="B4">
        <v>0.91</v>
      </c>
    </row>
    <row r="6" spans="1:3">
      <c r="A6" t="s">
        <v>14</v>
      </c>
      <c r="B6" t="s">
        <v>15</v>
      </c>
      <c r="C6" t="s">
        <v>16</v>
      </c>
    </row>
    <row r="7" spans="1:3">
      <c r="A7" t="s">
        <v>17</v>
      </c>
      <c r="B7">
        <v>108.81</v>
      </c>
      <c r="C7">
        <v>0.57999999999999996</v>
      </c>
    </row>
    <row r="8" spans="1:3">
      <c r="A8" t="s">
        <v>18</v>
      </c>
      <c r="B8">
        <v>94.26</v>
      </c>
      <c r="C8">
        <v>0.96</v>
      </c>
    </row>
    <row r="9" spans="1:3">
      <c r="A9" t="s">
        <v>19</v>
      </c>
      <c r="B9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8"/>
  <sheetViews>
    <sheetView workbookViewId="0">
      <selection activeCell="D19" sqref="D19"/>
    </sheetView>
  </sheetViews>
  <sheetFormatPr defaultRowHeight="14.25"/>
  <sheetData>
    <row r="1" spans="1:15">
      <c r="B1">
        <v>1993</v>
      </c>
      <c r="C1">
        <v>1994</v>
      </c>
      <c r="D1">
        <v>1995</v>
      </c>
      <c r="E1">
        <v>1996</v>
      </c>
      <c r="F1">
        <v>1997</v>
      </c>
      <c r="G1">
        <v>1998</v>
      </c>
      <c r="H1">
        <v>1999</v>
      </c>
      <c r="I1">
        <v>2000</v>
      </c>
      <c r="J1">
        <v>2001</v>
      </c>
      <c r="K1">
        <v>2002</v>
      </c>
      <c r="L1">
        <v>2003</v>
      </c>
      <c r="M1">
        <v>2004</v>
      </c>
      <c r="N1">
        <v>2005</v>
      </c>
      <c r="O1">
        <v>2006</v>
      </c>
    </row>
    <row r="2" spans="1:15">
      <c r="A2">
        <v>1.5</v>
      </c>
      <c r="B2">
        <v>1.45902760758801</v>
      </c>
      <c r="C2">
        <v>1.2840071935480699</v>
      </c>
      <c r="D2">
        <v>1.38646198216376</v>
      </c>
      <c r="E2">
        <v>1.8451470604475999</v>
      </c>
      <c r="F2">
        <v>2.10009429119392</v>
      </c>
      <c r="G2">
        <v>2.0581939590706</v>
      </c>
      <c r="H2">
        <v>1.75888274381174</v>
      </c>
      <c r="I2">
        <v>1.9781858411729301</v>
      </c>
      <c r="J2">
        <v>2.0573965486966901</v>
      </c>
      <c r="K2">
        <v>2.1133559829361102</v>
      </c>
      <c r="L2">
        <v>1.90109607455204</v>
      </c>
      <c r="M2">
        <v>1.8820461370495301</v>
      </c>
      <c r="N2">
        <v>1.91197405869804</v>
      </c>
      <c r="O2">
        <v>1.6951484824347101</v>
      </c>
    </row>
    <row r="3" spans="1:15">
      <c r="A3">
        <v>2.5</v>
      </c>
      <c r="B3">
        <v>1.8182313390401801</v>
      </c>
      <c r="C3">
        <v>1.8796584172014199</v>
      </c>
      <c r="D3">
        <v>1.8108490656101299</v>
      </c>
      <c r="E3">
        <v>2.0474909712492102</v>
      </c>
      <c r="F3">
        <v>1.98058520182874</v>
      </c>
      <c r="G3">
        <v>2.1068634834008901</v>
      </c>
      <c r="H3">
        <v>2.22863785711644</v>
      </c>
      <c r="I3">
        <v>2.1779006074630001</v>
      </c>
      <c r="J3">
        <v>2.1954458822404002</v>
      </c>
      <c r="K3">
        <v>2.3685829378754701</v>
      </c>
      <c r="L3">
        <v>1.97150649242091</v>
      </c>
      <c r="M3">
        <v>2.22626427410983</v>
      </c>
      <c r="N3">
        <v>1.9288838506441499</v>
      </c>
      <c r="O3">
        <v>2.3046781450890301</v>
      </c>
    </row>
    <row r="4" spans="1:15">
      <c r="A4">
        <v>3.5</v>
      </c>
      <c r="B4">
        <v>1.7943100376100001</v>
      </c>
      <c r="C4">
        <v>2.0619686761321301</v>
      </c>
      <c r="D4">
        <v>1.6185124811817699</v>
      </c>
      <c r="E4">
        <v>2.1217632937226099</v>
      </c>
      <c r="F4">
        <v>2.0626321825183198</v>
      </c>
      <c r="G4">
        <v>2.1640662945247402</v>
      </c>
      <c r="H4">
        <v>2.1019024616791202</v>
      </c>
      <c r="I4">
        <v>2.1116072922354698</v>
      </c>
      <c r="J4">
        <v>1.9507422697816601</v>
      </c>
      <c r="K4">
        <v>2.03610735309528</v>
      </c>
      <c r="L4">
        <v>2.2304672232775502</v>
      </c>
      <c r="M4">
        <v>2.2959072322126999</v>
      </c>
      <c r="N4">
        <v>1.8385015075653699</v>
      </c>
      <c r="O4">
        <v>2.17012669946104</v>
      </c>
    </row>
    <row r="5" spans="1:15">
      <c r="A5">
        <v>4.5</v>
      </c>
      <c r="B5">
        <v>1.7681084110059699</v>
      </c>
      <c r="C5">
        <v>2.0137940662910001</v>
      </c>
      <c r="D5">
        <v>1.70656986641719</v>
      </c>
      <c r="E5">
        <v>1.8365616830351199</v>
      </c>
      <c r="F5">
        <v>2.0120603517747302</v>
      </c>
      <c r="G5">
        <v>2.0753792946416101</v>
      </c>
      <c r="H5">
        <v>2.00827920418052</v>
      </c>
      <c r="I5">
        <v>2.1717006295907302</v>
      </c>
      <c r="J5">
        <v>1.86851090135596</v>
      </c>
      <c r="K5">
        <v>2.1453606501086302</v>
      </c>
      <c r="L5">
        <v>1.9918634655129099</v>
      </c>
      <c r="M5">
        <v>2.0675489978336699</v>
      </c>
      <c r="N5">
        <v>1.89219142826424</v>
      </c>
      <c r="O5">
        <v>2.2665715539477298</v>
      </c>
    </row>
    <row r="6" spans="1:15">
      <c r="A6">
        <v>5.5</v>
      </c>
      <c r="B6">
        <v>1.8408956704516</v>
      </c>
      <c r="C6">
        <v>1.9032677957761199</v>
      </c>
      <c r="D6">
        <v>1.7308031224812599</v>
      </c>
      <c r="E6">
        <v>1.88000834807671</v>
      </c>
      <c r="F6">
        <v>1.9230996152612301</v>
      </c>
      <c r="G6">
        <v>2.1476317237830802</v>
      </c>
      <c r="H6">
        <v>1.93168426446588</v>
      </c>
      <c r="I6">
        <v>2.0857540737485998</v>
      </c>
      <c r="J6">
        <v>1.8006565790322999</v>
      </c>
      <c r="K6">
        <v>1.9581128247780599</v>
      </c>
      <c r="L6">
        <v>2.0109639149466698</v>
      </c>
      <c r="M6">
        <v>2.0936243883120502</v>
      </c>
      <c r="N6">
        <v>1.97887903788399</v>
      </c>
      <c r="O6">
        <v>2.2361787380534501</v>
      </c>
    </row>
    <row r="7" spans="1:15">
      <c r="A7">
        <v>6.5</v>
      </c>
      <c r="B7">
        <v>1.8822717782624301</v>
      </c>
      <c r="C7">
        <v>1.9764181718487299</v>
      </c>
      <c r="D7">
        <v>1.82562371783241</v>
      </c>
      <c r="E7">
        <v>2.1383980808529301</v>
      </c>
      <c r="F7">
        <v>1.9687533345086099</v>
      </c>
      <c r="G7">
        <v>2.0959532261189899</v>
      </c>
      <c r="H7">
        <v>1.9082208384942201</v>
      </c>
      <c r="I7">
        <v>2.1750629091503599</v>
      </c>
      <c r="J7">
        <v>1.9270836273021901</v>
      </c>
      <c r="K7">
        <v>2.02348617216213</v>
      </c>
      <c r="L7">
        <v>2.0166173033614099</v>
      </c>
      <c r="M7">
        <v>1.9876731675706201</v>
      </c>
      <c r="N7">
        <v>1.82725494347642</v>
      </c>
      <c r="O7">
        <v>2.0799355541616502</v>
      </c>
    </row>
    <row r="8" spans="1:15">
      <c r="A8">
        <v>7.5</v>
      </c>
      <c r="B8">
        <v>1.89024246020373</v>
      </c>
      <c r="C8">
        <v>1.97460914836909</v>
      </c>
      <c r="D8">
        <v>1.7448247150052001</v>
      </c>
      <c r="E8">
        <v>2.0592707989077801</v>
      </c>
      <c r="F8">
        <v>1.94898174745054</v>
      </c>
      <c r="G8">
        <v>2.1146762979737002</v>
      </c>
      <c r="H8">
        <v>1.8517746458309401</v>
      </c>
      <c r="I8">
        <v>2.1829587828413501</v>
      </c>
      <c r="J8">
        <v>1.8530937046589</v>
      </c>
      <c r="K8">
        <v>2.0564087684281702</v>
      </c>
      <c r="L8">
        <v>2.1466807817714799</v>
      </c>
      <c r="M8">
        <v>2.0569409498608802</v>
      </c>
      <c r="N8">
        <v>1.87162424261224</v>
      </c>
      <c r="O8">
        <v>2.21246815857375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2"/>
  <sheetViews>
    <sheetView workbookViewId="0">
      <selection activeCell="B12" sqref="B12:O12"/>
    </sheetView>
  </sheetViews>
  <sheetFormatPr defaultRowHeight="14.25"/>
  <sheetData>
    <row r="1" spans="1:15">
      <c r="B1">
        <v>1993</v>
      </c>
      <c r="C1">
        <v>1994</v>
      </c>
      <c r="D1">
        <v>1995</v>
      </c>
      <c r="E1">
        <v>1996</v>
      </c>
      <c r="F1">
        <v>1997</v>
      </c>
      <c r="G1">
        <v>1998</v>
      </c>
      <c r="H1">
        <v>1999</v>
      </c>
      <c r="I1">
        <v>2000</v>
      </c>
      <c r="J1">
        <v>2001</v>
      </c>
      <c r="K1">
        <v>2002</v>
      </c>
      <c r="L1">
        <v>2003</v>
      </c>
      <c r="M1">
        <v>2004</v>
      </c>
      <c r="N1">
        <v>2005</v>
      </c>
      <c r="O1">
        <v>2006</v>
      </c>
    </row>
    <row r="2" spans="1:15">
      <c r="A2">
        <v>0.5</v>
      </c>
      <c r="B2">
        <v>0.85198345195643999</v>
      </c>
      <c r="C2">
        <v>0.90261831164448303</v>
      </c>
      <c r="D2">
        <v>0.91327635207656699</v>
      </c>
      <c r="E2">
        <v>0.91845728847755903</v>
      </c>
      <c r="F2">
        <v>0.86525134669807602</v>
      </c>
      <c r="G2">
        <v>0.97213792771537499</v>
      </c>
      <c r="H2">
        <v>0.94752534540011402</v>
      </c>
      <c r="I2">
        <v>0.93099163791157302</v>
      </c>
      <c r="J2">
        <v>0.92145567457179101</v>
      </c>
      <c r="K2">
        <v>0.92353611218120801</v>
      </c>
      <c r="L2">
        <v>0.93524534800097103</v>
      </c>
      <c r="M2">
        <v>0.90787292243626405</v>
      </c>
      <c r="N2">
        <v>0.90295699489078596</v>
      </c>
      <c r="O2">
        <v>0.868022813580413</v>
      </c>
    </row>
    <row r="3" spans="1:15">
      <c r="A3">
        <v>1.5</v>
      </c>
      <c r="B3">
        <v>0.84996621450269805</v>
      </c>
      <c r="C3">
        <v>0.90982261396358899</v>
      </c>
      <c r="D3">
        <v>0.92515838247282201</v>
      </c>
      <c r="E3">
        <v>0.87046302315166302</v>
      </c>
      <c r="F3">
        <v>0.93657083846936295</v>
      </c>
      <c r="G3">
        <v>0.78689218716115195</v>
      </c>
      <c r="H3">
        <v>0.86828908728501397</v>
      </c>
      <c r="I3">
        <v>0.89710893176446704</v>
      </c>
      <c r="J3">
        <v>0.90702699974399303</v>
      </c>
      <c r="K3">
        <v>0.91722375557510105</v>
      </c>
      <c r="L3">
        <v>0.93831731721681799</v>
      </c>
      <c r="M3">
        <v>0.93578600749309804</v>
      </c>
      <c r="N3">
        <v>0.83924844670916998</v>
      </c>
      <c r="O3">
        <v>0.55749498070492798</v>
      </c>
    </row>
    <row r="4" spans="1:15">
      <c r="A4">
        <v>2.5</v>
      </c>
      <c r="B4">
        <v>0.77243752577033498</v>
      </c>
      <c r="C4">
        <v>0.90242983821901701</v>
      </c>
      <c r="D4">
        <v>0.90785167297899605</v>
      </c>
      <c r="E4">
        <v>0.75995993474920798</v>
      </c>
      <c r="F4">
        <v>0.86245749817874995</v>
      </c>
      <c r="G4">
        <v>0.78769211256623295</v>
      </c>
      <c r="H4">
        <v>0.91660137178450496</v>
      </c>
      <c r="I4">
        <v>0.92090266323564296</v>
      </c>
      <c r="J4">
        <v>0.85523301514482297</v>
      </c>
      <c r="K4">
        <v>0.88130174762730595</v>
      </c>
      <c r="L4">
        <v>0.87908238697171204</v>
      </c>
      <c r="M4">
        <v>0.84352673915297205</v>
      </c>
      <c r="N4">
        <v>0.879097774100708</v>
      </c>
      <c r="O4">
        <v>0.60731490541938005</v>
      </c>
    </row>
    <row r="5" spans="1:15">
      <c r="A5">
        <v>3.5</v>
      </c>
      <c r="B5">
        <v>0.846266441404396</v>
      </c>
      <c r="C5">
        <v>0.87980611410464404</v>
      </c>
      <c r="D5">
        <v>0.83316918353586</v>
      </c>
      <c r="E5">
        <v>0.85077296801537905</v>
      </c>
      <c r="F5">
        <v>0.53970603585022903</v>
      </c>
      <c r="G5">
        <v>0.90593762229812402</v>
      </c>
      <c r="H5">
        <v>0.91503598968046596</v>
      </c>
      <c r="I5">
        <v>0.85966181891606097</v>
      </c>
      <c r="J5">
        <v>0.87824755408936395</v>
      </c>
      <c r="K5">
        <v>0.93601830798722996</v>
      </c>
      <c r="L5">
        <v>0.91363545768948096</v>
      </c>
      <c r="M5">
        <v>0.77395948813575799</v>
      </c>
      <c r="N5">
        <v>0.75366763414539395</v>
      </c>
      <c r="O5">
        <v>0.920464718886291</v>
      </c>
    </row>
    <row r="6" spans="1:15">
      <c r="A6">
        <v>4.5</v>
      </c>
      <c r="B6">
        <v>0.65742926299352999</v>
      </c>
      <c r="C6">
        <v>0.79825550653269195</v>
      </c>
      <c r="D6">
        <v>0.844543247018958</v>
      </c>
      <c r="E6">
        <v>0.81512253197693196</v>
      </c>
      <c r="F6">
        <v>0.83496034637752803</v>
      </c>
      <c r="G6">
        <v>0.88219756942536198</v>
      </c>
      <c r="H6">
        <v>0.86381906550766097</v>
      </c>
      <c r="I6">
        <v>0.75488174641887595</v>
      </c>
      <c r="J6">
        <v>0.62390055729689498</v>
      </c>
      <c r="K6">
        <v>0.85209864556674997</v>
      </c>
      <c r="L6">
        <v>0.82868827371001996</v>
      </c>
      <c r="M6">
        <v>0.94793071567659704</v>
      </c>
      <c r="N6">
        <v>0.12913875355222801</v>
      </c>
      <c r="O6">
        <v>0.77765382950554496</v>
      </c>
    </row>
    <row r="7" spans="1:15">
      <c r="A7">
        <v>5.5</v>
      </c>
      <c r="B7">
        <v>0.69009705093044005</v>
      </c>
      <c r="C7">
        <v>5.1501264269853797E-2</v>
      </c>
      <c r="D7">
        <v>0.818295943094002</v>
      </c>
      <c r="E7">
        <v>0.795974207095138</v>
      </c>
      <c r="F7">
        <v>0.75148898224599603</v>
      </c>
      <c r="G7">
        <v>0.76971288664690296</v>
      </c>
      <c r="H7">
        <v>0.83110112210740605</v>
      </c>
      <c r="I7">
        <v>0.87373661732076902</v>
      </c>
      <c r="J7">
        <v>0.79515922257071203</v>
      </c>
      <c r="K7">
        <v>6.8893353992033599E-2</v>
      </c>
      <c r="L7">
        <v>0.70844380257134698</v>
      </c>
      <c r="M7">
        <v>5.8236062913737202E-2</v>
      </c>
      <c r="N7">
        <v>0.76338992038702003</v>
      </c>
      <c r="O7">
        <v>0.94254922937015795</v>
      </c>
    </row>
    <row r="8" spans="1:15">
      <c r="A8">
        <v>6.5</v>
      </c>
      <c r="B8">
        <v>0.88661880135409099</v>
      </c>
      <c r="C8">
        <v>0.45260243164797498</v>
      </c>
      <c r="D8">
        <v>0.41609252111028899</v>
      </c>
      <c r="E8">
        <v>0.487794379696736</v>
      </c>
      <c r="F8">
        <v>0.427845135875494</v>
      </c>
      <c r="G8">
        <v>0.11632941051913399</v>
      </c>
      <c r="H8">
        <v>0.87313760546172903</v>
      </c>
      <c r="I8">
        <v>7.0100626743313299E-2</v>
      </c>
      <c r="J8">
        <v>0.85733260784850496</v>
      </c>
      <c r="K8">
        <v>0.78227511147213502</v>
      </c>
      <c r="L8">
        <v>0.52611539087673997</v>
      </c>
      <c r="M8">
        <v>0.14067541288437899</v>
      </c>
      <c r="N8">
        <v>0.78601054783885105</v>
      </c>
      <c r="O8">
        <v>0.81691388910307405</v>
      </c>
    </row>
    <row r="9" spans="1:15">
      <c r="A9">
        <v>7.5</v>
      </c>
      <c r="B9">
        <v>0.79856926474854895</v>
      </c>
      <c r="C9">
        <v>0.822705506678585</v>
      </c>
      <c r="D9">
        <v>0.83579280757595897</v>
      </c>
      <c r="E9">
        <v>0.88271787241422095</v>
      </c>
      <c r="F9">
        <v>0.609802671306229</v>
      </c>
      <c r="G9">
        <v>7.1895499492285006E-2</v>
      </c>
      <c r="H9">
        <v>0.76139235305484398</v>
      </c>
      <c r="I9">
        <v>4.0073070719541699E-2</v>
      </c>
      <c r="J9">
        <v>0.60108106114087601</v>
      </c>
      <c r="K9">
        <v>0.67808784915407705</v>
      </c>
      <c r="L9">
        <v>8.2654310976921705E-2</v>
      </c>
      <c r="M9">
        <v>0.403246627797062</v>
      </c>
      <c r="N9">
        <v>0.94253936300351404</v>
      </c>
      <c r="O9">
        <v>0.51282326896234398</v>
      </c>
    </row>
    <row r="10" spans="1:15">
      <c r="A10" t="s">
        <v>20</v>
      </c>
      <c r="B10">
        <v>0.55442376706455998</v>
      </c>
      <c r="C10">
        <v>0.51796160196396701</v>
      </c>
      <c r="D10">
        <v>0.89837666018447304</v>
      </c>
      <c r="E10">
        <v>0.71758236038524503</v>
      </c>
      <c r="F10">
        <v>0.56753260957457297</v>
      </c>
      <c r="G10">
        <v>0.827197869093097</v>
      </c>
      <c r="H10">
        <v>0.83558259228299803</v>
      </c>
      <c r="I10">
        <v>0.81047354497819402</v>
      </c>
      <c r="J10">
        <v>0.655545741743363</v>
      </c>
      <c r="K10">
        <v>0.74891481621164502</v>
      </c>
      <c r="L10">
        <v>0.91716812079405796</v>
      </c>
      <c r="M10">
        <v>0.797586336492486</v>
      </c>
      <c r="N10">
        <v>0.96105299193097704</v>
      </c>
      <c r="O10">
        <v>0.89920749027819802</v>
      </c>
    </row>
    <row r="11" spans="1:15">
      <c r="A11" t="s">
        <v>21</v>
      </c>
      <c r="B11">
        <v>0.60834744116080197</v>
      </c>
      <c r="C11">
        <v>0.63811215657786602</v>
      </c>
      <c r="D11">
        <v>0.80303648120236903</v>
      </c>
      <c r="E11">
        <v>0.73339891142963798</v>
      </c>
      <c r="F11">
        <v>0.61114470215084005</v>
      </c>
      <c r="G11">
        <v>0.319858707634187</v>
      </c>
      <c r="H11">
        <v>0.63839493479341702</v>
      </c>
      <c r="I11">
        <v>0.16546906023827701</v>
      </c>
      <c r="J11">
        <v>0.72879192302757401</v>
      </c>
      <c r="K11">
        <v>0.79405001865439495</v>
      </c>
      <c r="L11">
        <v>0.74213040231834104</v>
      </c>
      <c r="M11">
        <v>0.64736021933551802</v>
      </c>
      <c r="N11">
        <v>0.74757663162433097</v>
      </c>
      <c r="O11">
        <v>0.79320592313267602</v>
      </c>
    </row>
    <row r="12" spans="1:15">
      <c r="A12" t="s">
        <v>22</v>
      </c>
      <c r="B12">
        <v>0.87956747454956297</v>
      </c>
      <c r="C12">
        <v>0.75245392731408101</v>
      </c>
      <c r="D12">
        <v>0.80952816148897999</v>
      </c>
      <c r="E12">
        <v>0.60912468627665195</v>
      </c>
      <c r="F12">
        <v>0.59548683835739402</v>
      </c>
      <c r="G12">
        <v>0.73340027391559504</v>
      </c>
      <c r="H12">
        <v>0.75794764852311802</v>
      </c>
      <c r="I12">
        <v>0.67825961663373102</v>
      </c>
      <c r="J12">
        <v>0.51903368919109605</v>
      </c>
      <c r="K12">
        <v>0.59449083799287095</v>
      </c>
      <c r="L12">
        <v>0.91430768074657798</v>
      </c>
      <c r="M12">
        <v>0.75593195220182696</v>
      </c>
      <c r="N12">
        <v>0.83717847263688205</v>
      </c>
      <c r="O12">
        <v>0.59766231078243004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"/>
  <sheetViews>
    <sheetView workbookViewId="0">
      <selection activeCell="D9" sqref="D9"/>
    </sheetView>
  </sheetViews>
  <sheetFormatPr defaultRowHeight="14.25"/>
  <sheetData>
    <row r="1" spans="1:16">
      <c r="B1" t="s">
        <v>11</v>
      </c>
      <c r="C1">
        <v>1993</v>
      </c>
      <c r="D1">
        <v>1994</v>
      </c>
      <c r="E1">
        <v>1995</v>
      </c>
      <c r="F1">
        <v>1996</v>
      </c>
      <c r="G1">
        <v>1997</v>
      </c>
      <c r="H1">
        <v>1998</v>
      </c>
      <c r="I1">
        <v>1999</v>
      </c>
      <c r="J1">
        <v>2000</v>
      </c>
      <c r="K1">
        <v>2001</v>
      </c>
      <c r="L1">
        <v>2002</v>
      </c>
      <c r="M1">
        <v>2003</v>
      </c>
      <c r="N1">
        <v>2004</v>
      </c>
      <c r="O1">
        <v>2005</v>
      </c>
      <c r="P1">
        <v>2006</v>
      </c>
    </row>
    <row r="2" spans="1:16">
      <c r="A2">
        <v>0.5</v>
      </c>
      <c r="B2">
        <v>0.18461784904037401</v>
      </c>
      <c r="C2">
        <v>0.31658724800917598</v>
      </c>
      <c r="D2">
        <v>0.23337210229545099</v>
      </c>
      <c r="E2">
        <v>0.50364604472524899</v>
      </c>
      <c r="F2">
        <v>0.318655969160347</v>
      </c>
      <c r="G2">
        <v>0.35526176323617198</v>
      </c>
      <c r="H2">
        <v>0.29937828224391999</v>
      </c>
      <c r="I2">
        <v>0.20955830774413101</v>
      </c>
      <c r="J2">
        <v>0.25130043386853201</v>
      </c>
      <c r="K2">
        <v>0.195036233398618</v>
      </c>
      <c r="L2">
        <v>0.24281253595372701</v>
      </c>
      <c r="M2">
        <v>0.26671603809599898</v>
      </c>
      <c r="N2">
        <v>0.26336983115097101</v>
      </c>
      <c r="O2">
        <v>0.32157936188731101</v>
      </c>
      <c r="P2">
        <v>0.310970635791953</v>
      </c>
    </row>
    <row r="3" spans="1:16">
      <c r="A3" t="s">
        <v>23</v>
      </c>
      <c r="B3">
        <v>0.23748524327395201</v>
      </c>
      <c r="C3">
        <v>0.444350153606757</v>
      </c>
      <c r="D3">
        <v>0.25503032077695298</v>
      </c>
      <c r="E3">
        <v>0.61895670910529998</v>
      </c>
      <c r="F3">
        <v>0.43514626061082701</v>
      </c>
      <c r="G3">
        <v>0.47062682123653399</v>
      </c>
      <c r="H3">
        <v>0.34251780131464499</v>
      </c>
      <c r="I3">
        <v>0.32246199553635702</v>
      </c>
      <c r="J3">
        <v>0.30491152398682297</v>
      </c>
      <c r="K3">
        <v>0.25488641113569899</v>
      </c>
      <c r="L3">
        <v>0.32843754381733897</v>
      </c>
      <c r="M3">
        <v>0.340154853921591</v>
      </c>
      <c r="N3">
        <v>0.219189801176778</v>
      </c>
      <c r="O3">
        <v>0.39191442581309199</v>
      </c>
      <c r="P3">
        <v>0.52092115781239001</v>
      </c>
    </row>
    <row r="4" spans="1:16">
      <c r="A4" t="s">
        <v>24</v>
      </c>
      <c r="B4">
        <v>0.25048803892129901</v>
      </c>
      <c r="C4">
        <v>0.40042981066493999</v>
      </c>
      <c r="D4">
        <v>0.35235163822543097</v>
      </c>
      <c r="E4">
        <v>0.70198709881526999</v>
      </c>
      <c r="F4">
        <v>0.44595616153519502</v>
      </c>
      <c r="G4">
        <v>0.53701383605921904</v>
      </c>
      <c r="H4">
        <v>0.43563654794968099</v>
      </c>
      <c r="I4">
        <v>0.31384343341774001</v>
      </c>
      <c r="J4">
        <v>0.38281195497165499</v>
      </c>
      <c r="K4">
        <v>0.241926210843071</v>
      </c>
      <c r="L4">
        <v>0.378876592460341</v>
      </c>
      <c r="M4">
        <v>0.400359776055213</v>
      </c>
      <c r="N4">
        <v>0.40873109888026699</v>
      </c>
      <c r="O4">
        <v>0.47540683616963297</v>
      </c>
      <c r="P4">
        <v>0.42811485230893598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5"/>
  <sheetViews>
    <sheetView tabSelected="1" topLeftCell="A5" workbookViewId="0">
      <selection activeCell="Q20" sqref="Q20"/>
    </sheetView>
  </sheetViews>
  <sheetFormatPr defaultRowHeight="14.25"/>
  <cols>
    <col min="1" max="1" width="14.73046875" customWidth="1"/>
  </cols>
  <sheetData>
    <row r="1" spans="1:15">
      <c r="B1">
        <v>1993</v>
      </c>
      <c r="C1">
        <v>1994</v>
      </c>
      <c r="D1">
        <v>1995</v>
      </c>
      <c r="E1">
        <v>1996</v>
      </c>
      <c r="F1">
        <v>1997</v>
      </c>
      <c r="G1">
        <v>1998</v>
      </c>
      <c r="H1">
        <v>1999</v>
      </c>
      <c r="I1">
        <v>2000</v>
      </c>
      <c r="J1">
        <v>2001</v>
      </c>
      <c r="K1">
        <v>2002</v>
      </c>
      <c r="L1">
        <v>2003</v>
      </c>
      <c r="M1">
        <v>2004</v>
      </c>
      <c r="N1">
        <v>2005</v>
      </c>
      <c r="O1">
        <v>2006</v>
      </c>
    </row>
    <row r="2" spans="1:15">
      <c r="A2">
        <v>0.5</v>
      </c>
      <c r="B2">
        <v>232.97955426147499</v>
      </c>
      <c r="C2">
        <v>229.50165231493699</v>
      </c>
      <c r="D2">
        <v>132.10091617640799</v>
      </c>
      <c r="E2">
        <v>88.671266733009304</v>
      </c>
      <c r="F2">
        <v>75.408771773330898</v>
      </c>
      <c r="G2">
        <v>40.577239261693698</v>
      </c>
      <c r="H2">
        <v>60.993450973218103</v>
      </c>
      <c r="I2">
        <v>44.205039982573801</v>
      </c>
      <c r="J2">
        <v>67.366039857449607</v>
      </c>
      <c r="K2">
        <v>41.600502117687498</v>
      </c>
      <c r="L2">
        <v>54.6073696165668</v>
      </c>
      <c r="M2">
        <v>46.067025712695198</v>
      </c>
      <c r="N2">
        <v>41.972791194147199</v>
      </c>
      <c r="O2">
        <v>33.631397255863497</v>
      </c>
    </row>
    <row r="3" spans="1:15">
      <c r="A3">
        <v>1.5</v>
      </c>
      <c r="B3">
        <v>141.69927902401599</v>
      </c>
      <c r="C3">
        <v>154.33358686739999</v>
      </c>
      <c r="D3">
        <v>76.551756004805</v>
      </c>
      <c r="E3">
        <v>67.465305731880406</v>
      </c>
      <c r="F3">
        <v>40.345300587361201</v>
      </c>
      <c r="G3">
        <v>47.518727593853598</v>
      </c>
      <c r="H3">
        <v>26.282709572031798</v>
      </c>
      <c r="I3">
        <v>39.323295812654401</v>
      </c>
      <c r="J3">
        <v>30.509033839919798</v>
      </c>
      <c r="K3">
        <v>41.344642666173698</v>
      </c>
      <c r="L3">
        <v>25.4146548799568</v>
      </c>
      <c r="M3">
        <v>38.603839851850402</v>
      </c>
      <c r="N3">
        <v>25.594531443551801</v>
      </c>
      <c r="O3">
        <v>17.408052108629398</v>
      </c>
    </row>
    <row r="4" spans="1:15">
      <c r="A4">
        <v>2.5</v>
      </c>
      <c r="B4">
        <v>76.964678017579203</v>
      </c>
      <c r="C4">
        <v>93.002419953615203</v>
      </c>
      <c r="D4">
        <v>53.446698102911903</v>
      </c>
      <c r="E4">
        <v>36.525936466614802</v>
      </c>
      <c r="F4">
        <v>32.445738541965802</v>
      </c>
      <c r="G4">
        <v>20.315466237909799</v>
      </c>
      <c r="H4">
        <v>27.553977476080199</v>
      </c>
      <c r="I4">
        <v>16.592936849344198</v>
      </c>
      <c r="J4">
        <v>26.407034989380701</v>
      </c>
      <c r="K4">
        <v>19.0216626784661</v>
      </c>
      <c r="L4">
        <v>25.690394661393601</v>
      </c>
      <c r="M4">
        <v>18.6988532579755</v>
      </c>
      <c r="N4">
        <v>19.769003941897601</v>
      </c>
      <c r="O4">
        <v>6.2635952916951698</v>
      </c>
    </row>
    <row r="5" spans="1:15">
      <c r="A5">
        <v>3.5</v>
      </c>
      <c r="B5">
        <v>49.3862127028016</v>
      </c>
      <c r="C5">
        <v>50.995907504611303</v>
      </c>
      <c r="D5">
        <v>30.050030815513299</v>
      </c>
      <c r="E5">
        <v>22.1699218310773</v>
      </c>
      <c r="F5">
        <v>16.655317789270299</v>
      </c>
      <c r="G5">
        <v>16.344552808342002</v>
      </c>
      <c r="H5">
        <v>12.8739995765422</v>
      </c>
      <c r="I5">
        <v>17.669616326435001</v>
      </c>
      <c r="J5">
        <v>10.9501998754988</v>
      </c>
      <c r="K5">
        <v>15.456510091795399</v>
      </c>
      <c r="L5">
        <v>11.551769225909499</v>
      </c>
      <c r="M5">
        <v>16.701073213105602</v>
      </c>
      <c r="N5">
        <v>10.0237753003865</v>
      </c>
      <c r="O5">
        <v>5.1880838146345098</v>
      </c>
    </row>
    <row r="6" spans="1:15">
      <c r="A6">
        <v>4.5</v>
      </c>
      <c r="B6">
        <v>28.229284014336798</v>
      </c>
      <c r="C6">
        <v>30.8890154493414</v>
      </c>
      <c r="D6">
        <v>16.339620415400901</v>
      </c>
      <c r="E6">
        <v>14.079566459375901</v>
      </c>
      <c r="F6">
        <v>4.9832020732044802</v>
      </c>
      <c r="G6">
        <v>9.6620518357817602</v>
      </c>
      <c r="H6">
        <v>10.225811325961599</v>
      </c>
      <c r="I6">
        <v>7.5570082935278498</v>
      </c>
      <c r="J6">
        <v>11.140286550922299</v>
      </c>
      <c r="K6">
        <v>7.1941855314732797</v>
      </c>
      <c r="L6">
        <v>9.4902594632669892</v>
      </c>
      <c r="M6">
        <v>7.5090488555197403</v>
      </c>
      <c r="N6">
        <v>7.4347673575768001</v>
      </c>
      <c r="O6">
        <v>4.38728292531734</v>
      </c>
    </row>
    <row r="7" spans="1:15">
      <c r="A7">
        <v>5.5</v>
      </c>
      <c r="B7">
        <v>12.2175914390087</v>
      </c>
      <c r="C7">
        <v>16.257295351825</v>
      </c>
      <c r="D7">
        <v>9.7811030008330402</v>
      </c>
      <c r="E7">
        <v>7.4100727533110202</v>
      </c>
      <c r="F7">
        <v>5.8257423626153004</v>
      </c>
      <c r="G7">
        <v>2.8256414101695002</v>
      </c>
      <c r="H7">
        <v>5.7054086142314997</v>
      </c>
      <c r="I7">
        <v>5.0950658180427997</v>
      </c>
      <c r="J7">
        <v>3.6012913161996098</v>
      </c>
      <c r="K7">
        <v>6.3384229051398</v>
      </c>
      <c r="L7">
        <v>3.8286072333128498</v>
      </c>
      <c r="M7">
        <v>7.2530649586722102</v>
      </c>
      <c r="N7">
        <v>9.2674215229868906E-2</v>
      </c>
      <c r="O7">
        <v>2.5311360793051398</v>
      </c>
    </row>
    <row r="8" spans="1:15">
      <c r="A8">
        <v>6.5</v>
      </c>
      <c r="B8">
        <v>16.3155977913774</v>
      </c>
      <c r="C8">
        <v>3.2340410404685903E-2</v>
      </c>
      <c r="D8">
        <v>5.00308052028738</v>
      </c>
      <c r="E8">
        <v>4.1262437868186002</v>
      </c>
      <c r="F8">
        <v>2.9528294709665799</v>
      </c>
      <c r="G8">
        <v>2.8472310819219402</v>
      </c>
      <c r="H8">
        <v>1.57634224809614</v>
      </c>
      <c r="I8">
        <v>3.47396314700041</v>
      </c>
      <c r="J8">
        <v>3.0637412484804201</v>
      </c>
      <c r="K8">
        <v>1.9108834904792898E-2</v>
      </c>
      <c r="L8">
        <v>2.9867214278664198</v>
      </c>
      <c r="M8">
        <v>3.3809196069996598E-2</v>
      </c>
      <c r="N8">
        <v>3.20876484089644</v>
      </c>
      <c r="O8">
        <v>4.0009574836525598E-2</v>
      </c>
    </row>
    <row r="9" spans="1:15">
      <c r="A9">
        <v>7.5</v>
      </c>
      <c r="B9">
        <v>12.790626566560499</v>
      </c>
      <c r="C9">
        <v>12.4106735045644</v>
      </c>
      <c r="D9">
        <v>3.98639648849504</v>
      </c>
      <c r="E9">
        <v>2.96724353791662</v>
      </c>
      <c r="F9">
        <v>1.77592142650458</v>
      </c>
      <c r="G9">
        <v>9.2045034332976297E-2</v>
      </c>
      <c r="H9">
        <v>1.76977387465112</v>
      </c>
      <c r="I9">
        <v>4.0873143029141898E-2</v>
      </c>
      <c r="J9">
        <v>2.3663655122938398</v>
      </c>
      <c r="K9">
        <v>2.7271586687794702</v>
      </c>
      <c r="L9">
        <v>3.9361153546905399E-2</v>
      </c>
      <c r="M9">
        <v>0.180339249123318</v>
      </c>
      <c r="N9">
        <v>0.11287822790652199</v>
      </c>
      <c r="O9">
        <v>1.26799759206496</v>
      </c>
    </row>
    <row r="10" spans="1:15">
      <c r="A10" t="s">
        <v>20</v>
      </c>
      <c r="B10">
        <v>300.65483671601902</v>
      </c>
      <c r="C10">
        <v>201.81037768698701</v>
      </c>
      <c r="D10">
        <v>147.41835692041201</v>
      </c>
      <c r="E10">
        <v>164.79866689335</v>
      </c>
      <c r="F10">
        <v>124.817380155173</v>
      </c>
      <c r="G10">
        <v>110.751571363425</v>
      </c>
      <c r="H10">
        <v>86.7535719977556</v>
      </c>
      <c r="I10">
        <v>85.859891423864497</v>
      </c>
      <c r="J10">
        <v>73.636472112552497</v>
      </c>
      <c r="K10">
        <v>98.342629650019404</v>
      </c>
      <c r="L10">
        <v>77.604516352248893</v>
      </c>
      <c r="M10">
        <v>71.921699253307693</v>
      </c>
      <c r="N10">
        <v>71.379184920167205</v>
      </c>
      <c r="O10">
        <v>58.291395789785298</v>
      </c>
    </row>
    <row r="11" spans="1:15">
      <c r="A11" t="s">
        <v>21</v>
      </c>
      <c r="B11">
        <v>50.119245913959098</v>
      </c>
      <c r="C11">
        <v>95.677004867012997</v>
      </c>
      <c r="D11">
        <v>53.296822241131899</v>
      </c>
      <c r="E11">
        <v>55.968985491684101</v>
      </c>
      <c r="F11">
        <v>41.812709965254399</v>
      </c>
      <c r="G11">
        <v>56.991703801297398</v>
      </c>
      <c r="H11">
        <v>64.161326364270394</v>
      </c>
      <c r="I11">
        <v>42.557135452811202</v>
      </c>
      <c r="J11">
        <v>42.395347954975399</v>
      </c>
      <c r="K11">
        <v>33.491124974046798</v>
      </c>
      <c r="L11">
        <v>53.799548600560399</v>
      </c>
      <c r="M11">
        <v>36.765336994737702</v>
      </c>
      <c r="N11">
        <v>36.5158389924323</v>
      </c>
      <c r="O11">
        <v>36.338498998639999</v>
      </c>
    </row>
    <row r="12" spans="1:15">
      <c r="A12" t="s">
        <v>22</v>
      </c>
      <c r="B12">
        <v>113.970173476494</v>
      </c>
      <c r="C12">
        <v>73.074535475527796</v>
      </c>
      <c r="D12">
        <v>39.307670847514203</v>
      </c>
      <c r="E12">
        <v>36.409785797776799</v>
      </c>
      <c r="F12">
        <v>28.1524990567349</v>
      </c>
      <c r="G12">
        <v>18.241271548352</v>
      </c>
      <c r="H12">
        <v>34.495532531234097</v>
      </c>
      <c r="I12">
        <v>17.193648259255699</v>
      </c>
      <c r="J12">
        <v>31.001166987213601</v>
      </c>
      <c r="K12">
        <v>31.6967746329451</v>
      </c>
      <c r="L12">
        <v>32.415721309803303</v>
      </c>
      <c r="M12">
        <v>34.442485581120103</v>
      </c>
      <c r="N12">
        <v>29.2678527002561</v>
      </c>
      <c r="O12">
        <v>26.086687198486199</v>
      </c>
    </row>
    <row r="14" spans="1:15">
      <c r="A14" t="s">
        <v>5</v>
      </c>
      <c r="B14">
        <f>SUM(B2:B12)</f>
        <v>1035.3270799236273</v>
      </c>
      <c r="C14">
        <f>SUM(C2:C9)</f>
        <v>587.42289135669898</v>
      </c>
      <c r="D14">
        <f t="shared" ref="D14:O14" si="0">SUM(D2:D9)</f>
        <v>327.2596015246545</v>
      </c>
      <c r="E14">
        <f t="shared" si="0"/>
        <v>243.41555730000397</v>
      </c>
      <c r="F14">
        <f t="shared" si="0"/>
        <v>180.39282402521911</v>
      </c>
      <c r="G14">
        <f t="shared" si="0"/>
        <v>140.18295526400527</v>
      </c>
      <c r="H14">
        <f t="shared" si="0"/>
        <v>146.98147366081267</v>
      </c>
      <c r="I14">
        <f t="shared" si="0"/>
        <v>133.95779937260758</v>
      </c>
      <c r="J14">
        <f t="shared" si="0"/>
        <v>155.40399319014509</v>
      </c>
      <c r="K14">
        <f t="shared" si="0"/>
        <v>133.70219349442004</v>
      </c>
      <c r="L14">
        <f t="shared" si="0"/>
        <v>133.60913766181986</v>
      </c>
      <c r="M14">
        <f t="shared" si="0"/>
        <v>135.04705429501195</v>
      </c>
      <c r="N14">
        <f t="shared" si="0"/>
        <v>108.20918652159273</v>
      </c>
      <c r="O14">
        <f t="shared" si="0"/>
        <v>70.717554642346542</v>
      </c>
    </row>
    <row r="15" spans="1:15">
      <c r="A15" t="s">
        <v>36</v>
      </c>
      <c r="B15">
        <f>SUM(B10:B12)</f>
        <v>464.74425610647211</v>
      </c>
      <c r="C15">
        <f t="shared" ref="C15:O15" si="1">SUM(C10:C12)</f>
        <v>370.56191802952782</v>
      </c>
      <c r="D15">
        <f t="shared" si="1"/>
        <v>240.02285000905812</v>
      </c>
      <c r="E15">
        <f t="shared" si="1"/>
        <v>257.17743818281087</v>
      </c>
      <c r="F15">
        <f t="shared" si="1"/>
        <v>194.78258917716229</v>
      </c>
      <c r="G15">
        <f t="shared" si="1"/>
        <v>185.98454671307439</v>
      </c>
      <c r="H15">
        <f t="shared" si="1"/>
        <v>185.4104308932601</v>
      </c>
      <c r="I15">
        <f t="shared" si="1"/>
        <v>145.61067513593139</v>
      </c>
      <c r="J15">
        <f t="shared" si="1"/>
        <v>147.03298705474148</v>
      </c>
      <c r="K15">
        <f t="shared" si="1"/>
        <v>163.53052925701132</v>
      </c>
      <c r="L15">
        <f t="shared" si="1"/>
        <v>163.81978626261258</v>
      </c>
      <c r="M15">
        <f t="shared" si="1"/>
        <v>143.1295218291655</v>
      </c>
      <c r="N15">
        <f t="shared" si="1"/>
        <v>137.1628766128556</v>
      </c>
      <c r="O15">
        <f t="shared" si="1"/>
        <v>120.71658198691151</v>
      </c>
    </row>
    <row r="16" spans="1:15">
      <c r="A16" t="s">
        <v>32</v>
      </c>
      <c r="B16">
        <f>SUM(B2:B9)</f>
        <v>570.58282381715526</v>
      </c>
      <c r="C16">
        <f t="shared" ref="C16:O16" si="2">SUM(C2:C9)</f>
        <v>587.42289135669898</v>
      </c>
      <c r="D16">
        <f t="shared" si="2"/>
        <v>327.2596015246545</v>
      </c>
      <c r="E16">
        <f t="shared" si="2"/>
        <v>243.41555730000397</v>
      </c>
      <c r="F16">
        <f t="shared" si="2"/>
        <v>180.39282402521911</v>
      </c>
      <c r="G16">
        <f t="shared" si="2"/>
        <v>140.18295526400527</v>
      </c>
      <c r="H16">
        <f t="shared" si="2"/>
        <v>146.98147366081267</v>
      </c>
      <c r="I16">
        <f t="shared" si="2"/>
        <v>133.95779937260758</v>
      </c>
      <c r="J16">
        <f t="shared" si="2"/>
        <v>155.40399319014509</v>
      </c>
      <c r="K16">
        <f t="shared" si="2"/>
        <v>133.70219349442004</v>
      </c>
      <c r="L16">
        <f t="shared" si="2"/>
        <v>133.60913766181986</v>
      </c>
      <c r="M16">
        <f t="shared" si="2"/>
        <v>135.04705429501195</v>
      </c>
      <c r="N16">
        <f t="shared" si="2"/>
        <v>108.20918652159273</v>
      </c>
      <c r="O16">
        <f t="shared" si="2"/>
        <v>70.717554642346542</v>
      </c>
    </row>
    <row r="17" spans="1:15">
      <c r="A17" t="s">
        <v>37</v>
      </c>
      <c r="B17">
        <f>B16/B15</f>
        <v>1.2277350743339488</v>
      </c>
      <c r="C17">
        <f t="shared" ref="C17:O17" si="3">C16/C15</f>
        <v>1.58522196366085</v>
      </c>
      <c r="D17">
        <f t="shared" si="3"/>
        <v>1.3634518609886692</v>
      </c>
      <c r="E17">
        <f t="shared" si="3"/>
        <v>0.94648877063226489</v>
      </c>
      <c r="F17">
        <f t="shared" si="3"/>
        <v>0.92612396614743053</v>
      </c>
      <c r="G17">
        <f t="shared" si="3"/>
        <v>0.75373442439963023</v>
      </c>
      <c r="H17">
        <f t="shared" si="3"/>
        <v>0.79273573203348635</v>
      </c>
      <c r="I17">
        <f t="shared" si="3"/>
        <v>0.91997238009887983</v>
      </c>
      <c r="J17">
        <f t="shared" si="3"/>
        <v>1.056932844139846</v>
      </c>
      <c r="K17">
        <f t="shared" si="3"/>
        <v>0.8175977543880395</v>
      </c>
      <c r="L17">
        <f t="shared" si="3"/>
        <v>0.81558608218201856</v>
      </c>
      <c r="M17">
        <f t="shared" si="3"/>
        <v>0.94353039519128346</v>
      </c>
      <c r="N17">
        <f t="shared" si="3"/>
        <v>0.7889101569881396</v>
      </c>
      <c r="O17">
        <f t="shared" si="3"/>
        <v>0.58581475285652118</v>
      </c>
    </row>
    <row r="19" spans="1:15">
      <c r="A19" t="s">
        <v>33</v>
      </c>
      <c r="B19">
        <f t="shared" ref="B19:O19" si="4">B2</f>
        <v>232.97955426147499</v>
      </c>
      <c r="C19">
        <f t="shared" si="4"/>
        <v>229.50165231493699</v>
      </c>
      <c r="D19">
        <f t="shared" si="4"/>
        <v>132.10091617640799</v>
      </c>
      <c r="E19">
        <f t="shared" si="4"/>
        <v>88.671266733009304</v>
      </c>
      <c r="F19">
        <f t="shared" si="4"/>
        <v>75.408771773330898</v>
      </c>
      <c r="G19">
        <f t="shared" si="4"/>
        <v>40.577239261693698</v>
      </c>
      <c r="H19">
        <f t="shared" si="4"/>
        <v>60.993450973218103</v>
      </c>
      <c r="I19">
        <f t="shared" si="4"/>
        <v>44.205039982573801</v>
      </c>
      <c r="J19">
        <f t="shared" si="4"/>
        <v>67.366039857449607</v>
      </c>
      <c r="K19">
        <f t="shared" si="4"/>
        <v>41.600502117687498</v>
      </c>
      <c r="L19">
        <f t="shared" si="4"/>
        <v>54.6073696165668</v>
      </c>
      <c r="M19">
        <f t="shared" si="4"/>
        <v>46.067025712695198</v>
      </c>
      <c r="N19">
        <f t="shared" si="4"/>
        <v>41.972791194147199</v>
      </c>
      <c r="O19">
        <f t="shared" si="4"/>
        <v>33.631397255863497</v>
      </c>
    </row>
    <row r="20" spans="1:15">
      <c r="A20" t="s">
        <v>34</v>
      </c>
      <c r="B20">
        <f>SUM(B3:B9)</f>
        <v>337.60326955568024</v>
      </c>
      <c r="C20">
        <f>SUM(C3:C9)</f>
        <v>357.92123904176196</v>
      </c>
      <c r="D20">
        <f>SUM(D3:D9)</f>
        <v>195.15868534824656</v>
      </c>
      <c r="E20">
        <f>SUM(E3:E9)</f>
        <v>154.74429056699466</v>
      </c>
      <c r="F20">
        <f>SUM(F3:F9)</f>
        <v>104.98405225188824</v>
      </c>
      <c r="G20">
        <f>SUM(G3:G9)</f>
        <v>99.605716002311596</v>
      </c>
      <c r="H20">
        <f>SUM(H3:H9)</f>
        <v>85.988022687594565</v>
      </c>
      <c r="I20">
        <f>SUM(I3:I9)</f>
        <v>89.752759390033788</v>
      </c>
      <c r="J20">
        <f>SUM(J3:J9)</f>
        <v>88.037953332695466</v>
      </c>
      <c r="K20">
        <f>SUM(K3:K9)</f>
        <v>92.101691376732532</v>
      </c>
      <c r="L20">
        <f>SUM(L3:L9)</f>
        <v>79.001768045253058</v>
      </c>
      <c r="M20">
        <f>SUM(M3:M9)</f>
        <v>88.980028582316777</v>
      </c>
      <c r="N20">
        <f>SUM(N3:N9)</f>
        <v>66.236395327445535</v>
      </c>
      <c r="O20">
        <f>SUM(O3:O9)</f>
        <v>37.086157386483045</v>
      </c>
    </row>
    <row r="21" spans="1:15" s="3" customFormat="1">
      <c r="A21" s="3" t="s">
        <v>35</v>
      </c>
      <c r="B21" s="5">
        <f t="shared" ref="B21:O21" si="5">B19/B20</f>
        <v>0.69009863135537597</v>
      </c>
      <c r="C21" s="5">
        <f t="shared" si="5"/>
        <v>0.64120713520484574</v>
      </c>
      <c r="D21" s="5">
        <f t="shared" si="5"/>
        <v>0.67688976250625721</v>
      </c>
      <c r="E21" s="5">
        <f t="shared" si="5"/>
        <v>0.57301801835861699</v>
      </c>
      <c r="F21" s="5">
        <f t="shared" si="5"/>
        <v>0.71828787473741851</v>
      </c>
      <c r="G21" s="5">
        <f t="shared" si="5"/>
        <v>0.40737862133084818</v>
      </c>
      <c r="H21" s="5">
        <f t="shared" si="5"/>
        <v>0.70932496255687927</v>
      </c>
      <c r="I21" s="5">
        <f t="shared" si="5"/>
        <v>0.49252012175441107</v>
      </c>
      <c r="J21" s="5">
        <f t="shared" si="5"/>
        <v>0.76519316166827855</v>
      </c>
      <c r="K21" s="5">
        <f t="shared" si="5"/>
        <v>0.45168011027642158</v>
      </c>
      <c r="L21" s="5">
        <f t="shared" si="5"/>
        <v>0.6912170571332924</v>
      </c>
      <c r="M21" s="5">
        <f t="shared" si="5"/>
        <v>0.51772320650670378</v>
      </c>
      <c r="N21" s="5">
        <f t="shared" si="5"/>
        <v>0.63368169397883078</v>
      </c>
      <c r="O21" s="5">
        <f t="shared" si="5"/>
        <v>0.90684502320861315</v>
      </c>
    </row>
    <row r="23" spans="1:15">
      <c r="A23" t="s">
        <v>38</v>
      </c>
      <c r="B23">
        <f>SUM(B2,B10)/(SUM(B3:B9)+SUM(B11:B12))</f>
        <v>1.0636678642825315</v>
      </c>
      <c r="C23">
        <f t="shared" ref="C23:O23" si="6">SUM(C2,C10)/(SUM(C3:C9)+SUM(C11:C12))</f>
        <v>0.81893738747261902</v>
      </c>
      <c r="D23">
        <f t="shared" si="6"/>
        <v>0.9713517713251123</v>
      </c>
      <c r="E23">
        <f t="shared" si="6"/>
        <v>1.0256830411626674</v>
      </c>
      <c r="F23">
        <f t="shared" si="6"/>
        <v>1.1444812654284728</v>
      </c>
      <c r="G23">
        <f t="shared" si="6"/>
        <v>0.86553387842788498</v>
      </c>
      <c r="H23">
        <f t="shared" si="6"/>
        <v>0.80016852730618737</v>
      </c>
      <c r="I23">
        <f t="shared" si="6"/>
        <v>0.86997892295845347</v>
      </c>
      <c r="J23">
        <f t="shared" si="6"/>
        <v>0.87343498248409002</v>
      </c>
      <c r="K23">
        <f t="shared" si="6"/>
        <v>0.88971641983726413</v>
      </c>
      <c r="L23">
        <f t="shared" si="6"/>
        <v>0.80023154757400117</v>
      </c>
      <c r="M23">
        <f t="shared" si="6"/>
        <v>0.73656475265091781</v>
      </c>
      <c r="N23">
        <f t="shared" si="6"/>
        <v>0.85859643538204511</v>
      </c>
      <c r="O23">
        <f t="shared" si="6"/>
        <v>0.92374185429840427</v>
      </c>
    </row>
    <row r="25" spans="1:15">
      <c r="A25" s="1" t="s">
        <v>6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9"/>
  <sheetViews>
    <sheetView workbookViewId="0">
      <selection activeCell="A10" sqref="A10"/>
    </sheetView>
  </sheetViews>
  <sheetFormatPr defaultRowHeight="14.25"/>
  <cols>
    <col min="7" max="7" width="9.73046875" bestFit="1" customWidth="1"/>
  </cols>
  <sheetData>
    <row r="1" spans="1:9">
      <c r="B1">
        <v>1.5</v>
      </c>
      <c r="C1">
        <v>2.5</v>
      </c>
      <c r="D1">
        <v>3.5</v>
      </c>
      <c r="E1">
        <v>4.5</v>
      </c>
      <c r="F1">
        <v>5.5</v>
      </c>
      <c r="G1">
        <v>6.5</v>
      </c>
      <c r="H1">
        <v>7.5</v>
      </c>
    </row>
    <row r="2" spans="1:9">
      <c r="A2" t="s">
        <v>7</v>
      </c>
      <c r="B2" s="4">
        <v>5.9599999999999996E-4</v>
      </c>
      <c r="C2" s="4">
        <v>1.8E-3</v>
      </c>
      <c r="D2" s="4">
        <v>2.9899999999999999E-2</v>
      </c>
      <c r="E2" s="4">
        <v>2.3900000000000001E-2</v>
      </c>
      <c r="F2" s="4">
        <v>0.03</v>
      </c>
      <c r="G2" s="3">
        <v>0.20699999999999999</v>
      </c>
      <c r="H2" s="3">
        <v>0.109</v>
      </c>
      <c r="I2" s="3"/>
    </row>
    <row r="3" spans="1:9">
      <c r="A3" t="s">
        <v>8</v>
      </c>
      <c r="B3">
        <v>0.60960000000000003</v>
      </c>
      <c r="C3">
        <v>0.53420000000000001</v>
      </c>
      <c r="D3">
        <v>0.28029999999999999</v>
      </c>
      <c r="E3">
        <v>0.3039</v>
      </c>
      <c r="F3">
        <v>0.2802</v>
      </c>
      <c r="G3">
        <v>5.6000000000000001E-2</v>
      </c>
      <c r="H3">
        <v>0.1331</v>
      </c>
    </row>
    <row r="4" spans="1:9">
      <c r="A4" t="s">
        <v>9</v>
      </c>
      <c r="B4">
        <v>-6.5259999999999997E-3</v>
      </c>
      <c r="C4">
        <v>-4.1380000000000002E-3</v>
      </c>
      <c r="D4">
        <v>-3.213E-4</v>
      </c>
      <c r="E4">
        <v>-2.8610000000000002E-4</v>
      </c>
      <c r="F4" s="2">
        <v>-2.4360000000000001E-4</v>
      </c>
      <c r="G4">
        <v>-1.18E-4</v>
      </c>
      <c r="H4">
        <v>-1.9239999999999999E-3</v>
      </c>
    </row>
    <row r="5" spans="1:9">
      <c r="A5" t="s">
        <v>10</v>
      </c>
      <c r="B5">
        <v>1.4139999999999999E-4</v>
      </c>
      <c r="C5">
        <v>1.037E-4</v>
      </c>
      <c r="D5">
        <v>1.305E-4</v>
      </c>
      <c r="E5">
        <v>1.1069999999999999E-4</v>
      </c>
      <c r="F5" s="2">
        <v>9.8969999999999996E-5</v>
      </c>
      <c r="G5">
        <v>8.8599999999999999E-5</v>
      </c>
      <c r="H5">
        <v>1.1112000000000001E-4</v>
      </c>
    </row>
    <row r="7" spans="1:9">
      <c r="A7" t="s">
        <v>12</v>
      </c>
    </row>
    <row r="8" spans="1:9">
      <c r="A8" t="s">
        <v>25</v>
      </c>
    </row>
    <row r="9" spans="1:9">
      <c r="A9" t="s">
        <v>26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8"/>
  <sheetViews>
    <sheetView workbookViewId="0">
      <selection activeCell="A8" sqref="A8"/>
    </sheetView>
  </sheetViews>
  <sheetFormatPr defaultRowHeight="14.25"/>
  <cols>
    <col min="2" max="3" width="9.86328125" bestFit="1" customWidth="1"/>
    <col min="6" max="6" width="9.86328125" bestFit="1" customWidth="1"/>
    <col min="9" max="9" width="9.86328125" bestFit="1" customWidth="1"/>
  </cols>
  <sheetData>
    <row r="1" spans="1:12">
      <c r="B1">
        <v>0.5</v>
      </c>
      <c r="C1">
        <v>1.5</v>
      </c>
      <c r="D1">
        <v>2.5</v>
      </c>
      <c r="E1">
        <v>3.5</v>
      </c>
      <c r="F1">
        <v>4.5</v>
      </c>
      <c r="G1">
        <v>5.5</v>
      </c>
      <c r="H1">
        <v>6.5</v>
      </c>
      <c r="I1">
        <v>7.5</v>
      </c>
      <c r="J1" t="s">
        <v>20</v>
      </c>
      <c r="K1" t="s">
        <v>21</v>
      </c>
      <c r="L1" t="s">
        <v>22</v>
      </c>
    </row>
    <row r="2" spans="1:12">
      <c r="A2" t="s">
        <v>7</v>
      </c>
      <c r="J2" s="4">
        <v>3.5900000000000001E-2</v>
      </c>
    </row>
    <row r="3" spans="1:12">
      <c r="A3" t="s">
        <v>8</v>
      </c>
      <c r="J3">
        <v>0.26069999999999999</v>
      </c>
    </row>
    <row r="4" spans="1:12">
      <c r="A4" t="s">
        <v>9</v>
      </c>
      <c r="B4" s="2"/>
      <c r="C4" s="2"/>
      <c r="D4" s="2"/>
      <c r="E4" s="2"/>
      <c r="F4" s="2"/>
      <c r="G4" s="2"/>
      <c r="H4" s="2"/>
      <c r="I4" s="2"/>
      <c r="J4">
        <v>-2.4469999999999998E-4</v>
      </c>
    </row>
    <row r="5" spans="1:12">
      <c r="A5" t="s">
        <v>10</v>
      </c>
      <c r="B5" s="2"/>
      <c r="C5" s="2"/>
      <c r="D5" s="2"/>
      <c r="E5" s="2"/>
      <c r="F5" s="2"/>
      <c r="G5" s="2"/>
      <c r="H5" s="2"/>
      <c r="I5" s="2"/>
      <c r="J5">
        <v>1.036E-4</v>
      </c>
    </row>
    <row r="7" spans="1:12">
      <c r="A7" t="s">
        <v>28</v>
      </c>
    </row>
    <row r="8" spans="1:12">
      <c r="A8" t="s">
        <v>29</v>
      </c>
    </row>
    <row r="18" spans="6:6">
      <c r="F18" t="s">
        <v>27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48AEF-9F0A-4017-B6A2-DDB3682AE51A}">
  <dimension ref="A1:O2"/>
  <sheetViews>
    <sheetView workbookViewId="0">
      <selection activeCell="B1" sqref="B1:O1"/>
    </sheetView>
  </sheetViews>
  <sheetFormatPr defaultRowHeight="14.25"/>
  <sheetData>
    <row r="1" spans="1:15">
      <c r="B1">
        <v>1993</v>
      </c>
      <c r="C1">
        <v>1994</v>
      </c>
      <c r="D1">
        <v>1995</v>
      </c>
      <c r="E1">
        <v>1996</v>
      </c>
      <c r="F1">
        <v>1997</v>
      </c>
      <c r="G1">
        <v>1998</v>
      </c>
      <c r="H1">
        <v>1999</v>
      </c>
      <c r="I1">
        <v>2000</v>
      </c>
      <c r="J1">
        <v>2001</v>
      </c>
      <c r="K1">
        <v>2002</v>
      </c>
      <c r="L1">
        <v>2003</v>
      </c>
      <c r="M1">
        <v>2004</v>
      </c>
      <c r="N1">
        <v>2005</v>
      </c>
      <c r="O1">
        <v>2006</v>
      </c>
    </row>
    <row r="2" spans="1:15">
      <c r="A2" t="s">
        <v>30</v>
      </c>
      <c r="B2">
        <v>0.43940032841412502</v>
      </c>
      <c r="C2">
        <v>0.53258295606252204</v>
      </c>
      <c r="D2">
        <v>0.47280333772785399</v>
      </c>
      <c r="E2">
        <v>0.35119686586084098</v>
      </c>
      <c r="F2">
        <v>0.38053792116631002</v>
      </c>
      <c r="G2">
        <v>0.27331295746768403</v>
      </c>
      <c r="H2">
        <v>0.416448002680399</v>
      </c>
      <c r="I2">
        <v>0.34311909220925102</v>
      </c>
      <c r="J2">
        <v>0.48089094738537203</v>
      </c>
      <c r="K2">
        <v>0.29827781278308502</v>
      </c>
      <c r="L2">
        <v>0.41450096365441103</v>
      </c>
      <c r="M2">
        <v>0.39151369592707702</v>
      </c>
      <c r="N2">
        <v>0.37226185783553001</v>
      </c>
      <c r="O2">
        <v>0.36112483128697198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CAF01-AB63-4564-8582-D2CD0B9251FF}">
  <dimension ref="A1:P2"/>
  <sheetViews>
    <sheetView workbookViewId="0">
      <selection activeCell="B1" sqref="B1:P1"/>
    </sheetView>
  </sheetViews>
  <sheetFormatPr defaultRowHeight="14.25"/>
  <sheetData>
    <row r="1" spans="1:16">
      <c r="B1">
        <v>1992</v>
      </c>
      <c r="C1">
        <v>1993</v>
      </c>
      <c r="D1">
        <v>1994</v>
      </c>
      <c r="E1">
        <v>1995</v>
      </c>
      <c r="F1">
        <v>1996</v>
      </c>
      <c r="G1">
        <v>1997</v>
      </c>
      <c r="H1">
        <v>1998</v>
      </c>
      <c r="I1">
        <v>1999</v>
      </c>
      <c r="J1">
        <v>2000</v>
      </c>
      <c r="K1">
        <v>2001</v>
      </c>
      <c r="L1">
        <v>2002</v>
      </c>
      <c r="M1">
        <v>2003</v>
      </c>
      <c r="N1">
        <v>2004</v>
      </c>
      <c r="O1">
        <v>2005</v>
      </c>
      <c r="P1">
        <v>2006</v>
      </c>
    </row>
    <row r="2" spans="1:16">
      <c r="A2" t="s">
        <v>31</v>
      </c>
      <c r="B2">
        <v>0.65749085302600396</v>
      </c>
      <c r="C2">
        <v>0.687668395917435</v>
      </c>
      <c r="D2">
        <v>0.55411621337670902</v>
      </c>
      <c r="E2">
        <v>0.63954928404654399</v>
      </c>
      <c r="F2">
        <v>0.67005663418938799</v>
      </c>
      <c r="G2">
        <v>0.66708009579404504</v>
      </c>
      <c r="H2">
        <v>0.54768376980189704</v>
      </c>
      <c r="I2">
        <v>0.67911692707796301</v>
      </c>
      <c r="J2">
        <v>0.61431286351200398</v>
      </c>
      <c r="K2">
        <v>0.64024750794462904</v>
      </c>
      <c r="L2">
        <v>0.69250969866249201</v>
      </c>
      <c r="M2">
        <v>0.71604120531003801</v>
      </c>
      <c r="N2">
        <v>0.64588880844062702</v>
      </c>
      <c r="O2">
        <v>0.70251623337536895</v>
      </c>
      <c r="P2">
        <v>0.72800519322507096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Model Checking</vt:lpstr>
      <vt:lpstr>Mean Fecundity</vt:lpstr>
      <vt:lpstr>Mean Survival</vt:lpstr>
      <vt:lpstr>Mean Harvest rate</vt:lpstr>
      <vt:lpstr>Living individual after culling</vt:lpstr>
      <vt:lpstr>DDfec</vt:lpstr>
      <vt:lpstr>DDsurv</vt:lpstr>
      <vt:lpstr>SRB</vt:lpstr>
      <vt:lpstr>Aerial detection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2019-05-24T04:44:18Z</dcterms:modified>
</cp:coreProperties>
</file>