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lson\OneDrive\Documents\Publications\In_Prep\1_Response to Treves 2\"/>
    </mc:Choice>
  </mc:AlternateContent>
  <xr:revisionPtr revIDLastSave="0" documentId="13_ncr:1_{840802A4-FC7F-4930-B412-0ECD6FA1E0C7}" xr6:coauthVersionLast="36" xr6:coauthVersionMax="36" xr10:uidLastSave="{00000000-0000-0000-0000-000000000000}"/>
  <bookViews>
    <workbookView xWindow="0" yWindow="0" windowWidth="23040" windowHeight="9060" firstSheet="2" activeTab="2" xr2:uid="{00000000-000D-0000-FFFF-FFFF00000000}"/>
  </bookViews>
  <sheets>
    <sheet name="Zone_StateSummary" sheetId="1" r:id="rId1"/>
    <sheet name="SimplifiedSummary" sheetId="2" r:id="rId2"/>
    <sheet name="PackTerr5kmSummary_OverTime" sheetId="3" r:id="rId3"/>
  </sheets>
  <definedNames>
    <definedName name="_xlnm.Database">Zone_StateSummary!$A$1:$M$7</definedName>
  </definedNames>
  <calcPr calcId="191029"/>
</workbook>
</file>

<file path=xl/calcChain.xml><?xml version="1.0" encoding="utf-8"?>
<calcChain xmlns="http://schemas.openxmlformats.org/spreadsheetml/2006/main">
  <c r="G2" i="1" l="1"/>
  <c r="H3" i="1" l="1"/>
  <c r="H4" i="1"/>
  <c r="G3" i="1"/>
  <c r="G4" i="1"/>
  <c r="G5" i="1"/>
  <c r="H5" i="1" s="1"/>
  <c r="G6" i="1"/>
  <c r="H6" i="1" s="1"/>
  <c r="G7" i="1"/>
  <c r="H7" i="1" s="1"/>
  <c r="H2" i="1"/>
  <c r="K7" i="1"/>
  <c r="L7" i="1" s="1"/>
  <c r="D9" i="1"/>
  <c r="K9" i="1" s="1"/>
  <c r="L9" i="1" s="1"/>
  <c r="D10" i="1"/>
  <c r="K10" i="1" s="1"/>
  <c r="L10" i="1" s="1"/>
  <c r="D8" i="1"/>
  <c r="K8" i="1" s="1"/>
  <c r="L8" i="1" s="1"/>
  <c r="O3" i="1"/>
  <c r="P3" i="1" s="1"/>
  <c r="O4" i="1"/>
  <c r="P4" i="1" s="1"/>
  <c r="O5" i="1"/>
  <c r="P5" i="1" s="1"/>
  <c r="O6" i="1"/>
  <c r="P6" i="1" s="1"/>
  <c r="O7" i="1"/>
  <c r="P7" i="1" s="1"/>
  <c r="O2" i="1"/>
  <c r="P2" i="1" s="1"/>
  <c r="K3" i="1"/>
  <c r="L3" i="1" s="1"/>
  <c r="K4" i="1"/>
  <c r="L4" i="1" s="1"/>
  <c r="K5" i="1"/>
  <c r="L5" i="1" s="1"/>
  <c r="K6" i="1"/>
  <c r="L6" i="1" s="1"/>
  <c r="K2" i="1"/>
  <c r="L2" i="1" s="1"/>
  <c r="G10" i="1" l="1"/>
  <c r="H10" i="1" s="1"/>
  <c r="G8" i="1"/>
  <c r="H8" i="1" s="1"/>
  <c r="G9" i="1"/>
  <c r="H9" i="1" s="1"/>
  <c r="O10" i="1"/>
  <c r="P10" i="1" s="1"/>
  <c r="O9" i="1"/>
  <c r="P9" i="1" s="1"/>
  <c r="O8" i="1"/>
  <c r="P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Olson</author>
  </authors>
  <commentList>
    <comment ref="U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Erik Olson:</t>
        </r>
        <r>
          <rPr>
            <sz val="9"/>
            <color indexed="81"/>
            <rFont val="Tahoma"/>
            <family val="2"/>
          </rPr>
          <t xml:space="preserve">
Approximate</t>
        </r>
      </text>
    </comment>
  </commentList>
</comments>
</file>

<file path=xl/sharedStrings.xml><?xml version="1.0" encoding="utf-8"?>
<sst xmlns="http://schemas.openxmlformats.org/spreadsheetml/2006/main" count="78" uniqueCount="46">
  <si>
    <t>ZONE_CODE</t>
  </si>
  <si>
    <t>COUNT</t>
  </si>
  <si>
    <t>AREA</t>
  </si>
  <si>
    <t>Belant2022_HabReclass_MEAN</t>
  </si>
  <si>
    <t>Belant2022_HabReclass_STD</t>
  </si>
  <si>
    <t>AreaKM_2</t>
  </si>
  <si>
    <t>Mladenoff09_HabProb_MEAN</t>
  </si>
  <si>
    <t>Mladenoff09_HabProb_STD</t>
  </si>
  <si>
    <t>BelantReclassMultipliedArea</t>
  </si>
  <si>
    <t>Mladenoff09ByArea</t>
  </si>
  <si>
    <t>NA</t>
  </si>
  <si>
    <t>Stenglein2018_MortProb_STD</t>
  </si>
  <si>
    <t>Geo</t>
  </si>
  <si>
    <t>MN</t>
  </si>
  <si>
    <t>MI</t>
  </si>
  <si>
    <t>WI</t>
  </si>
  <si>
    <t>BelantReclass_AreaByDensity</t>
  </si>
  <si>
    <t>Mladenoff09_AreaByDensity</t>
  </si>
  <si>
    <t>PercentPublicAccessLand</t>
  </si>
  <si>
    <t>PercentAreaRiskMortality_Stenglein2018_MortProb</t>
  </si>
  <si>
    <t>Mladenoff93HabClassProb_STD</t>
  </si>
  <si>
    <t>Mladenoff93HabClassProb_Area</t>
  </si>
  <si>
    <t>Mladenoff93HabClassProb</t>
  </si>
  <si>
    <t>AreaAtRisk (Stenglein2018)</t>
  </si>
  <si>
    <t>Mladenoff93HabClassProb_AreaByDensity_K</t>
  </si>
  <si>
    <t>Stauffer2021_AreaOccupied_NotHabitat</t>
  </si>
  <si>
    <t>Mladenoff09_HabitatProbability_Area</t>
  </si>
  <si>
    <t>Mladenoff09_HabitatProbability_AreaTimes0.0243</t>
  </si>
  <si>
    <t>Belant2022HabitatReclass_AreaTimes0.0243</t>
  </si>
  <si>
    <t>Belant2022HabitatReclass_Area</t>
  </si>
  <si>
    <t>Mladenoff1993HabClassProb_AreaTimes0.0243</t>
  </si>
  <si>
    <t>Mladenoff1993HabClassProb_Area</t>
  </si>
  <si>
    <t>Belant2022_DirectEstimate</t>
  </si>
  <si>
    <t>Year</t>
  </si>
  <si>
    <t>This data demonstrates that over time wolf packs moved into areas with greater mortality risk.</t>
  </si>
  <si>
    <t>Both mean and SD of mortality risk inside the combined territories plus 5km buffers</t>
  </si>
  <si>
    <t>Mean</t>
  </si>
  <si>
    <t>Standard deviation</t>
  </si>
  <si>
    <t>StateAve</t>
  </si>
  <si>
    <t>Zone1</t>
  </si>
  <si>
    <t>Zone2</t>
  </si>
  <si>
    <t>Zone3</t>
  </si>
  <si>
    <t>Zone4</t>
  </si>
  <si>
    <t>Zone5</t>
  </si>
  <si>
    <t>Zone6</t>
  </si>
  <si>
    <t>Cells highlighted in yellow are geographic area mean and sd values for risk of mortality for wolves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</si>
</sst>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2" fontId="0" fillId="0" borderId="0" xfId="0" applyNumberFormat="1" applyFill="1"/>
    <xf numFmtId="1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PackTerr5kmSummary_OverTime!$C$1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PackTerr5kmSummary_OverTime!$A$2:$A$42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xVal>
          <c:yVal>
            <c:numRef>
              <c:f>PackTerr5kmSummary_OverTime!$C$2:$C$42</c:f>
              <c:numCache>
                <c:formatCode>General</c:formatCode>
                <c:ptCount val="41"/>
                <c:pt idx="0">
                  <c:v>2.3404999999999999E-2</c:v>
                </c:pt>
                <c:pt idx="1">
                  <c:v>2.6824000000000001E-2</c:v>
                </c:pt>
                <c:pt idx="2">
                  <c:v>2.2620000000000001E-2</c:v>
                </c:pt>
                <c:pt idx="3">
                  <c:v>2.6844E-2</c:v>
                </c:pt>
                <c:pt idx="4">
                  <c:v>2.2783999999999999E-2</c:v>
                </c:pt>
                <c:pt idx="5">
                  <c:v>2.1191999999999999E-2</c:v>
                </c:pt>
                <c:pt idx="6">
                  <c:v>2.2714000000000002E-2</c:v>
                </c:pt>
                <c:pt idx="7">
                  <c:v>2.6832000000000002E-2</c:v>
                </c:pt>
                <c:pt idx="8">
                  <c:v>2.6744E-2</c:v>
                </c:pt>
                <c:pt idx="9">
                  <c:v>2.6744E-2</c:v>
                </c:pt>
                <c:pt idx="10">
                  <c:v>2.6488999999999999E-2</c:v>
                </c:pt>
                <c:pt idx="11">
                  <c:v>2.9451999999999999E-2</c:v>
                </c:pt>
                <c:pt idx="12">
                  <c:v>2.6897999999999998E-2</c:v>
                </c:pt>
                <c:pt idx="13">
                  <c:v>3.5640999999999999E-2</c:v>
                </c:pt>
                <c:pt idx="14">
                  <c:v>4.2720000000000001E-2</c:v>
                </c:pt>
                <c:pt idx="15">
                  <c:v>5.4073000000000003E-2</c:v>
                </c:pt>
                <c:pt idx="16">
                  <c:v>5.2884E-2</c:v>
                </c:pt>
                <c:pt idx="17">
                  <c:v>5.2287E-2</c:v>
                </c:pt>
                <c:pt idx="18">
                  <c:v>4.9794999999999999E-2</c:v>
                </c:pt>
                <c:pt idx="19">
                  <c:v>4.4860999999999998E-2</c:v>
                </c:pt>
                <c:pt idx="20">
                  <c:v>4.8205999999999999E-2</c:v>
                </c:pt>
                <c:pt idx="21">
                  <c:v>5.2782999999999997E-2</c:v>
                </c:pt>
                <c:pt idx="22">
                  <c:v>5.8612999999999998E-2</c:v>
                </c:pt>
                <c:pt idx="23">
                  <c:v>7.4769000000000002E-2</c:v>
                </c:pt>
                <c:pt idx="24">
                  <c:v>7.5056999999999999E-2</c:v>
                </c:pt>
                <c:pt idx="25">
                  <c:v>7.9746999999999998E-2</c:v>
                </c:pt>
                <c:pt idx="26">
                  <c:v>8.3595000000000003E-2</c:v>
                </c:pt>
                <c:pt idx="27">
                  <c:v>8.0434000000000005E-2</c:v>
                </c:pt>
                <c:pt idx="28">
                  <c:v>8.4326999999999999E-2</c:v>
                </c:pt>
                <c:pt idx="29">
                  <c:v>8.5629999999999998E-2</c:v>
                </c:pt>
                <c:pt idx="30">
                  <c:v>9.0228000000000003E-2</c:v>
                </c:pt>
                <c:pt idx="31">
                  <c:v>0.102086</c:v>
                </c:pt>
                <c:pt idx="32">
                  <c:v>9.9005999999999997E-2</c:v>
                </c:pt>
                <c:pt idx="33">
                  <c:v>0.100019</c:v>
                </c:pt>
                <c:pt idx="34">
                  <c:v>0.105251</c:v>
                </c:pt>
                <c:pt idx="35">
                  <c:v>0.111429</c:v>
                </c:pt>
                <c:pt idx="36">
                  <c:v>0.10781399999999999</c:v>
                </c:pt>
                <c:pt idx="37">
                  <c:v>0.111345</c:v>
                </c:pt>
                <c:pt idx="38">
                  <c:v>0.118981</c:v>
                </c:pt>
                <c:pt idx="39">
                  <c:v>0.119409</c:v>
                </c:pt>
                <c:pt idx="40">
                  <c:v>0.113542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2-4BA3-AFFE-3F6AAA90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012639"/>
        <c:axId val="1026758159"/>
      </c:scatterChart>
      <c:scatterChart>
        <c:scatterStyle val="smoothMarker"/>
        <c:varyColors val="0"/>
        <c:ser>
          <c:idx val="0"/>
          <c:order val="0"/>
          <c:tx>
            <c:strRef>
              <c:f>PackTerr5kmSummary_OverTime!$B$1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PackTerr5kmSummary_OverTime!$A$2:$A$42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xVal>
          <c:yVal>
            <c:numRef>
              <c:f>PackTerr5kmSummary_OverTime!$B$2:$B$42</c:f>
              <c:numCache>
                <c:formatCode>General</c:formatCode>
                <c:ptCount val="41"/>
                <c:pt idx="0">
                  <c:v>1.9772999999999999E-2</c:v>
                </c:pt>
                <c:pt idx="1">
                  <c:v>2.1281000000000001E-2</c:v>
                </c:pt>
                <c:pt idx="2">
                  <c:v>1.9615E-2</c:v>
                </c:pt>
                <c:pt idx="3">
                  <c:v>2.1843999999999999E-2</c:v>
                </c:pt>
                <c:pt idx="4">
                  <c:v>2.0080000000000001E-2</c:v>
                </c:pt>
                <c:pt idx="5">
                  <c:v>1.8588E-2</c:v>
                </c:pt>
                <c:pt idx="6">
                  <c:v>1.9223000000000001E-2</c:v>
                </c:pt>
                <c:pt idx="7">
                  <c:v>2.1826999999999999E-2</c:v>
                </c:pt>
                <c:pt idx="8">
                  <c:v>2.2067E-2</c:v>
                </c:pt>
                <c:pt idx="9">
                  <c:v>2.2067E-2</c:v>
                </c:pt>
                <c:pt idx="10">
                  <c:v>2.1367000000000001E-2</c:v>
                </c:pt>
                <c:pt idx="11">
                  <c:v>2.3661000000000001E-2</c:v>
                </c:pt>
                <c:pt idx="12">
                  <c:v>2.3005999999999999E-2</c:v>
                </c:pt>
                <c:pt idx="13">
                  <c:v>2.4632000000000001E-2</c:v>
                </c:pt>
                <c:pt idx="14">
                  <c:v>2.8059000000000001E-2</c:v>
                </c:pt>
                <c:pt idx="15">
                  <c:v>3.1580999999999998E-2</c:v>
                </c:pt>
                <c:pt idx="16">
                  <c:v>3.1255999999999999E-2</c:v>
                </c:pt>
                <c:pt idx="17">
                  <c:v>3.0603000000000002E-2</c:v>
                </c:pt>
                <c:pt idx="18">
                  <c:v>3.0644999999999999E-2</c:v>
                </c:pt>
                <c:pt idx="19">
                  <c:v>2.9163000000000001E-2</c:v>
                </c:pt>
                <c:pt idx="20">
                  <c:v>2.9933999999999999E-2</c:v>
                </c:pt>
                <c:pt idx="21">
                  <c:v>3.0771E-2</c:v>
                </c:pt>
                <c:pt idx="22">
                  <c:v>3.3595E-2</c:v>
                </c:pt>
                <c:pt idx="23">
                  <c:v>4.0725999999999998E-2</c:v>
                </c:pt>
                <c:pt idx="24">
                  <c:v>4.1399999999999999E-2</c:v>
                </c:pt>
                <c:pt idx="25">
                  <c:v>4.3915000000000003E-2</c:v>
                </c:pt>
                <c:pt idx="26">
                  <c:v>4.5666999999999999E-2</c:v>
                </c:pt>
                <c:pt idx="27">
                  <c:v>4.5116000000000003E-2</c:v>
                </c:pt>
                <c:pt idx="28">
                  <c:v>4.725E-2</c:v>
                </c:pt>
                <c:pt idx="29">
                  <c:v>4.8219999999999999E-2</c:v>
                </c:pt>
                <c:pt idx="30">
                  <c:v>5.0214000000000002E-2</c:v>
                </c:pt>
                <c:pt idx="31">
                  <c:v>5.7500000000000002E-2</c:v>
                </c:pt>
                <c:pt idx="32">
                  <c:v>5.6084000000000002E-2</c:v>
                </c:pt>
                <c:pt idx="33">
                  <c:v>5.5780000000000003E-2</c:v>
                </c:pt>
                <c:pt idx="34">
                  <c:v>5.8192000000000001E-2</c:v>
                </c:pt>
                <c:pt idx="35">
                  <c:v>6.1461000000000002E-2</c:v>
                </c:pt>
                <c:pt idx="36">
                  <c:v>5.9956000000000002E-2</c:v>
                </c:pt>
                <c:pt idx="37">
                  <c:v>6.2824000000000005E-2</c:v>
                </c:pt>
                <c:pt idx="38">
                  <c:v>6.8912000000000001E-2</c:v>
                </c:pt>
                <c:pt idx="39">
                  <c:v>6.8760000000000002E-2</c:v>
                </c:pt>
                <c:pt idx="40">
                  <c:v>6.3728999999999994E-2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2-4BA3-AFFE-3F6AAA90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033040"/>
        <c:axId val="1331029296"/>
      </c:scatterChart>
      <c:valAx>
        <c:axId val="160501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r>
                  <a:rPr lang="en-US"/>
                  <a:t>(data calculated every 5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58159"/>
        <c:crosses val="autoZero"/>
        <c:crossBetween val="midCat"/>
      </c:valAx>
      <c:valAx>
        <c:axId val="10267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Mortality risk in wolf range </a:t>
                </a:r>
              </a:p>
              <a:p>
                <a:pPr>
                  <a:defRPr/>
                </a:pPr>
                <a:r>
                  <a:rPr lang="en-US"/>
                  <a:t>(Stenglein et al. 2018)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12639"/>
        <c:crosses val="autoZero"/>
        <c:crossBetween val="midCat"/>
      </c:valAx>
      <c:valAx>
        <c:axId val="1331029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33040"/>
        <c:crosses val="max"/>
        <c:crossBetween val="midCat"/>
      </c:valAx>
      <c:valAx>
        <c:axId val="133103304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0292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289559</xdr:colOff>
      <xdr:row>4</xdr:row>
      <xdr:rowOff>60960</xdr:rowOff>
    </xdr:from>
    <xdr:to>
      <xdr:col>16</xdr:col>
      <xdr:colOff>53340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F6D30-AFDB-43F9-A1E5-70412C5F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workbookViewId="0">
      <selection activeCell="G3" sqref="G3"/>
    </sheetView>
  </sheetViews>
  <sheetFormatPr defaultRowHeight="14.4" x14ac:dyDescent="0.3"/>
  <cols>
    <col min="1" max="1" width="5.6640625" style="1" bestFit="1" customWidth="1"/>
    <col min="2" max="2" width="11.33203125" style="1" bestFit="1" customWidth="1"/>
    <col min="3" max="3" width="7.109375" style="1" bestFit="1" customWidth="1"/>
    <col min="4" max="4" width="9.44140625" style="1" bestFit="1" customWidth="1"/>
    <col min="5" max="5" width="6" style="2" bestFit="1" customWidth="1"/>
    <col min="6" max="6" width="6" style="3" customWidth="1"/>
    <col min="7" max="8" width="12.6640625" style="2" customWidth="1"/>
    <col min="9" max="9" width="6" style="2" customWidth="1"/>
    <col min="10" max="10" width="11.33203125" style="2" customWidth="1"/>
    <col min="11" max="11" width="24.44140625" style="2" bestFit="1" customWidth="1"/>
    <col min="12" max="12" width="24.44140625" style="2" customWidth="1"/>
    <col min="13" max="13" width="24.88671875" style="2" bestFit="1" customWidth="1"/>
    <col min="14" max="14" width="26.109375" bestFit="1" customWidth="1"/>
    <col min="15" max="15" width="17.5546875" style="3" bestFit="1" customWidth="1"/>
    <col min="16" max="16" width="17.5546875" style="3" customWidth="1"/>
    <col min="17" max="17" width="24" bestFit="1" customWidth="1"/>
    <col min="18" max="18" width="27.6640625" bestFit="1" customWidth="1"/>
    <col min="19" max="20" width="27.6640625" customWidth="1"/>
    <col min="21" max="21" width="25.6640625" bestFit="1" customWidth="1"/>
  </cols>
  <sheetData>
    <row r="1" spans="1:21" x14ac:dyDescent="0.3">
      <c r="A1" s="1" t="s">
        <v>12</v>
      </c>
      <c r="B1" s="1" t="s">
        <v>0</v>
      </c>
      <c r="C1" s="1" t="s">
        <v>1</v>
      </c>
      <c r="D1" s="1" t="s">
        <v>5</v>
      </c>
      <c r="E1" s="2" t="s">
        <v>2</v>
      </c>
      <c r="F1" s="3" t="s">
        <v>22</v>
      </c>
      <c r="G1" s="2" t="s">
        <v>21</v>
      </c>
      <c r="H1" s="2" t="s">
        <v>24</v>
      </c>
      <c r="I1" s="2" t="s">
        <v>20</v>
      </c>
      <c r="J1" s="2" t="s">
        <v>3</v>
      </c>
      <c r="K1" s="2" t="s">
        <v>8</v>
      </c>
      <c r="L1" s="2" t="s">
        <v>16</v>
      </c>
      <c r="M1" s="2" t="s">
        <v>4</v>
      </c>
      <c r="N1" s="2" t="s">
        <v>6</v>
      </c>
      <c r="O1" s="3" t="s">
        <v>9</v>
      </c>
      <c r="P1" s="3" t="s">
        <v>17</v>
      </c>
      <c r="Q1" s="2" t="s">
        <v>7</v>
      </c>
      <c r="R1" t="s">
        <v>19</v>
      </c>
      <c r="S1" t="s">
        <v>23</v>
      </c>
      <c r="T1" t="s">
        <v>11</v>
      </c>
      <c r="U1" t="s">
        <v>18</v>
      </c>
    </row>
    <row r="2" spans="1:21" x14ac:dyDescent="0.3">
      <c r="A2" s="4">
        <v>1</v>
      </c>
      <c r="B2" s="1">
        <v>1</v>
      </c>
      <c r="C2" s="1">
        <v>14059</v>
      </c>
      <c r="D2" s="1">
        <v>15725</v>
      </c>
      <c r="E2" s="3">
        <v>1.8244285757900001</v>
      </c>
      <c r="F2" s="3">
        <v>0.29425320732300003</v>
      </c>
      <c r="G2" s="3">
        <f>F2*D2</f>
        <v>4627.1316851541751</v>
      </c>
      <c r="H2" s="3">
        <f>G2*0.0243</f>
        <v>112.43929994924645</v>
      </c>
      <c r="I2" s="3">
        <v>0.33981290199699998</v>
      </c>
      <c r="J2" s="3">
        <v>0.64132982188300003</v>
      </c>
      <c r="K2" s="3">
        <f t="shared" ref="K2:K10" si="0">D2*J2</f>
        <v>10084.911449110175</v>
      </c>
      <c r="L2" s="3">
        <f>K2*0.0243</f>
        <v>245.06334821337725</v>
      </c>
      <c r="M2" s="3">
        <v>0.201938481823</v>
      </c>
      <c r="N2" s="3">
        <v>0.76635763972899995</v>
      </c>
      <c r="O2" s="3">
        <f t="shared" ref="O2:O10" si="1">N2*D2</f>
        <v>12050.973884738523</v>
      </c>
      <c r="P2" s="3">
        <f>O2*0.0243</f>
        <v>292.83866539914612</v>
      </c>
      <c r="Q2" s="3">
        <v>0.23903074748100001</v>
      </c>
      <c r="R2" s="3">
        <v>3.7315504690000001</v>
      </c>
      <c r="S2">
        <v>586.78631125025004</v>
      </c>
      <c r="T2">
        <v>7.3261307019999999E-2</v>
      </c>
      <c r="U2">
        <v>54.5</v>
      </c>
    </row>
    <row r="3" spans="1:21" x14ac:dyDescent="0.3">
      <c r="A3" s="4">
        <v>2</v>
      </c>
      <c r="B3" s="1">
        <v>2</v>
      </c>
      <c r="C3" s="1">
        <v>13154</v>
      </c>
      <c r="D3" s="1">
        <v>14775.599999999999</v>
      </c>
      <c r="E3" s="3">
        <v>1.7069872313700001</v>
      </c>
      <c r="F3" s="3">
        <v>0.30214944288500001</v>
      </c>
      <c r="G3" s="3">
        <f t="shared" ref="G3:G10" si="2">F3*D3</f>
        <v>4464.4393082916058</v>
      </c>
      <c r="H3" s="3">
        <f t="shared" ref="H3:H10" si="3">G3*0.0243</f>
        <v>108.48587519148602</v>
      </c>
      <c r="I3" s="3">
        <v>0.300525550551</v>
      </c>
      <c r="J3" s="3">
        <v>0.61033458541200003</v>
      </c>
      <c r="K3" s="3">
        <f t="shared" si="0"/>
        <v>9018.0597002135473</v>
      </c>
      <c r="L3" s="3">
        <f t="shared" ref="L3:L10" si="4">K3*0.0243</f>
        <v>219.13885071518919</v>
      </c>
      <c r="M3" s="3">
        <v>0.20496990388200001</v>
      </c>
      <c r="N3" s="3">
        <v>0.76751686061900004</v>
      </c>
      <c r="O3" s="3">
        <f t="shared" si="1"/>
        <v>11340.522125762096</v>
      </c>
      <c r="P3" s="3">
        <f t="shared" ref="P3:P9" si="5">O3*0.0243</f>
        <v>275.57468765601891</v>
      </c>
      <c r="Q3" s="3">
        <v>0.198365519894</v>
      </c>
      <c r="R3" s="3">
        <v>3.6913813630000001</v>
      </c>
      <c r="S3">
        <v>545.42374467142793</v>
      </c>
      <c r="T3">
        <v>6.5531236800000003E-2</v>
      </c>
      <c r="U3">
        <v>53.3</v>
      </c>
    </row>
    <row r="4" spans="1:21" x14ac:dyDescent="0.3">
      <c r="A4" s="4">
        <v>3</v>
      </c>
      <c r="B4" s="1">
        <v>3</v>
      </c>
      <c r="C4" s="1">
        <v>8973</v>
      </c>
      <c r="D4" s="1">
        <v>10089.200000000001</v>
      </c>
      <c r="E4" s="3">
        <v>1.16442119714</v>
      </c>
      <c r="F4" s="3">
        <v>9.2874247073900004E-2</v>
      </c>
      <c r="G4" s="3">
        <f t="shared" si="2"/>
        <v>937.02685357799203</v>
      </c>
      <c r="H4" s="3">
        <f t="shared" si="3"/>
        <v>22.769752541945206</v>
      </c>
      <c r="I4" s="3">
        <v>0.20138685947900001</v>
      </c>
      <c r="J4" s="3">
        <v>0.42475612145500002</v>
      </c>
      <c r="K4" s="3">
        <f t="shared" si="0"/>
        <v>4285.4494605837863</v>
      </c>
      <c r="L4" s="3">
        <f t="shared" si="4"/>
        <v>104.13642189218601</v>
      </c>
      <c r="M4" s="3">
        <v>0.210431687836</v>
      </c>
      <c r="N4" s="3">
        <v>0.56912686766300002</v>
      </c>
      <c r="O4" s="3">
        <f t="shared" si="1"/>
        <v>5742.0347932255399</v>
      </c>
      <c r="P4" s="3">
        <f t="shared" si="5"/>
        <v>139.53144547538062</v>
      </c>
      <c r="Q4" s="3">
        <v>0.29760091310199999</v>
      </c>
      <c r="R4" s="3">
        <v>6.289257601000001</v>
      </c>
      <c r="S4">
        <v>634.53577788009216</v>
      </c>
      <c r="T4">
        <v>0.10703370128</v>
      </c>
      <c r="U4">
        <v>30.8</v>
      </c>
    </row>
    <row r="5" spans="1:21" x14ac:dyDescent="0.3">
      <c r="A5" s="4">
        <v>4</v>
      </c>
      <c r="B5" s="1">
        <v>4</v>
      </c>
      <c r="C5" s="1">
        <v>5203</v>
      </c>
      <c r="D5" s="1">
        <v>5941.9</v>
      </c>
      <c r="E5" s="3">
        <v>0.67519040328699997</v>
      </c>
      <c r="F5" s="3">
        <v>0.111500256895</v>
      </c>
      <c r="G5" s="3">
        <f t="shared" si="2"/>
        <v>662.52337644440047</v>
      </c>
      <c r="H5" s="3">
        <f t="shared" si="3"/>
        <v>16.099318047598931</v>
      </c>
      <c r="I5" s="3">
        <v>0.235923562182</v>
      </c>
      <c r="J5" s="3">
        <v>0.33870048831999999</v>
      </c>
      <c r="K5" s="3">
        <f t="shared" si="0"/>
        <v>2012.5244315486079</v>
      </c>
      <c r="L5" s="3">
        <f t="shared" si="4"/>
        <v>48.904343686631172</v>
      </c>
      <c r="M5" s="3">
        <v>0.192962319705</v>
      </c>
      <c r="N5" s="3">
        <v>0.44759452550000001</v>
      </c>
      <c r="O5" s="3">
        <f t="shared" si="1"/>
        <v>2659.5619110684497</v>
      </c>
      <c r="P5" s="3">
        <f t="shared" si="5"/>
        <v>64.627354438963323</v>
      </c>
      <c r="Q5" s="3">
        <v>0.351566287182</v>
      </c>
      <c r="R5" s="3">
        <v>8.7119563240000009</v>
      </c>
      <c r="S5">
        <v>517.65573281575598</v>
      </c>
      <c r="T5">
        <v>0.13099251133000001</v>
      </c>
      <c r="U5">
        <v>21.3</v>
      </c>
    </row>
    <row r="6" spans="1:21" x14ac:dyDescent="0.3">
      <c r="A6" s="4">
        <v>5</v>
      </c>
      <c r="B6" s="1">
        <v>5</v>
      </c>
      <c r="C6" s="1">
        <v>6874</v>
      </c>
      <c r="D6" s="1">
        <v>7994.5</v>
      </c>
      <c r="E6" s="3">
        <v>0.89203513976500004</v>
      </c>
      <c r="F6" s="3">
        <v>8.2803397115600003E-2</v>
      </c>
      <c r="G6" s="3">
        <f t="shared" si="2"/>
        <v>661.97175824066426</v>
      </c>
      <c r="H6" s="3">
        <f t="shared" si="3"/>
        <v>16.08591372524814</v>
      </c>
      <c r="I6" s="3">
        <v>0.18929271737600001</v>
      </c>
      <c r="J6" s="3">
        <v>0.37659930009499998</v>
      </c>
      <c r="K6" s="3">
        <f t="shared" si="0"/>
        <v>3010.7231046094771</v>
      </c>
      <c r="L6" s="3">
        <f t="shared" si="4"/>
        <v>73.160571442010294</v>
      </c>
      <c r="M6" s="3">
        <v>0.22289015964700001</v>
      </c>
      <c r="N6" s="3">
        <v>0.43928412608299999</v>
      </c>
      <c r="O6" s="3">
        <f t="shared" si="1"/>
        <v>3511.8569459705436</v>
      </c>
      <c r="P6" s="3">
        <f t="shared" si="5"/>
        <v>85.3381237870842</v>
      </c>
      <c r="Q6" s="3">
        <v>0.35550731934000002</v>
      </c>
      <c r="R6" s="3">
        <v>8.6034259520000003</v>
      </c>
      <c r="S6">
        <v>687.80088773264004</v>
      </c>
      <c r="T6">
        <v>0.13427283093</v>
      </c>
      <c r="U6">
        <v>32.9</v>
      </c>
    </row>
    <row r="7" spans="1:21" x14ac:dyDescent="0.3">
      <c r="A7" s="4">
        <v>6</v>
      </c>
      <c r="B7" s="1">
        <v>6</v>
      </c>
      <c r="C7" s="1">
        <v>72580</v>
      </c>
      <c r="D7" s="1">
        <v>87788.800000000003</v>
      </c>
      <c r="E7" s="3">
        <v>9.4186660523899999</v>
      </c>
      <c r="F7" s="3">
        <v>2.8735910611900001E-3</v>
      </c>
      <c r="G7" s="3">
        <f t="shared" si="2"/>
        <v>252.26911095259669</v>
      </c>
      <c r="H7" s="3">
        <f t="shared" si="3"/>
        <v>6.130139396148099</v>
      </c>
      <c r="I7" s="3">
        <v>3.2437885025300005E-2</v>
      </c>
      <c r="J7" s="3">
        <v>0.140081294248</v>
      </c>
      <c r="K7" s="5">
        <f t="shared" si="0"/>
        <v>12297.568724478822</v>
      </c>
      <c r="L7" s="5">
        <f t="shared" si="4"/>
        <v>298.83092000483538</v>
      </c>
      <c r="M7" s="3">
        <v>9.7435219377099994E-2</v>
      </c>
      <c r="N7" s="3">
        <v>3.8665746935499998E-2</v>
      </c>
      <c r="O7" s="3">
        <f t="shared" si="1"/>
        <v>3394.4195245712222</v>
      </c>
      <c r="P7" s="3">
        <f t="shared" si="5"/>
        <v>82.484394447080689</v>
      </c>
      <c r="Q7" s="3">
        <v>9.8916840640800002E-2</v>
      </c>
      <c r="R7" s="3">
        <v>22.268824737999999</v>
      </c>
      <c r="S7">
        <v>19549.534011593347</v>
      </c>
      <c r="T7">
        <v>0.21432549379999999</v>
      </c>
      <c r="U7">
        <v>5</v>
      </c>
    </row>
    <row r="8" spans="1:21" x14ac:dyDescent="0.3">
      <c r="A8" s="1" t="s">
        <v>14</v>
      </c>
      <c r="B8" s="1" t="s">
        <v>14</v>
      </c>
      <c r="C8" s="1">
        <v>219032</v>
      </c>
      <c r="D8" s="1">
        <f>2.59*E8</f>
        <v>42621.298999999992</v>
      </c>
      <c r="E8" s="1">
        <v>16456.099999999999</v>
      </c>
      <c r="F8" s="3">
        <v>0.58357860115799998</v>
      </c>
      <c r="G8" s="3">
        <f t="shared" si="2"/>
        <v>24872.87804995686</v>
      </c>
      <c r="H8" s="3">
        <f t="shared" si="3"/>
        <v>604.41093661395166</v>
      </c>
      <c r="I8" s="3">
        <v>0.34762278039</v>
      </c>
      <c r="J8" s="3">
        <v>0.52826676544399997</v>
      </c>
      <c r="K8" s="3">
        <f t="shared" si="0"/>
        <v>22515.415761751585</v>
      </c>
      <c r="L8" s="3">
        <f>K8*0.0243</f>
        <v>547.12460301056353</v>
      </c>
      <c r="M8" s="3">
        <v>0.21068043099200001</v>
      </c>
      <c r="N8" s="3">
        <v>0.91407739753499995</v>
      </c>
      <c r="O8" s="3">
        <f t="shared" si="1"/>
        <v>38959.166069481085</v>
      </c>
      <c r="P8" s="3">
        <f t="shared" si="5"/>
        <v>946.70773548839031</v>
      </c>
      <c r="Q8" s="3">
        <v>0.157453124034</v>
      </c>
      <c r="R8" s="1" t="s">
        <v>10</v>
      </c>
      <c r="S8" s="1" t="s">
        <v>10</v>
      </c>
      <c r="T8" s="1" t="s">
        <v>10</v>
      </c>
      <c r="U8" s="1" t="s">
        <v>10</v>
      </c>
    </row>
    <row r="9" spans="1:21" x14ac:dyDescent="0.3">
      <c r="A9" s="1" t="s">
        <v>13</v>
      </c>
      <c r="B9" s="1" t="s">
        <v>13</v>
      </c>
      <c r="C9" s="1">
        <v>144914</v>
      </c>
      <c r="D9" s="1">
        <f t="shared" ref="D9:D10" si="6">2.59*E9</f>
        <v>219049.50899999999</v>
      </c>
      <c r="E9" s="1">
        <v>84575.1</v>
      </c>
      <c r="F9" s="3">
        <v>0.30704023651399998</v>
      </c>
      <c r="G9" s="3">
        <f t="shared" si="2"/>
        <v>67257.013051635557</v>
      </c>
      <c r="H9" s="3">
        <f t="shared" si="3"/>
        <v>1634.3454171547439</v>
      </c>
      <c r="I9" s="3">
        <v>0.39510317601799999</v>
      </c>
      <c r="J9" s="3">
        <v>0.31918674068500003</v>
      </c>
      <c r="K9" s="3">
        <f t="shared" si="0"/>
        <v>69917.69882635957</v>
      </c>
      <c r="L9" s="3">
        <f t="shared" si="4"/>
        <v>1699.0000814805376</v>
      </c>
      <c r="M9" s="3">
        <v>0.27589979045000002</v>
      </c>
      <c r="N9" s="3">
        <v>0.36119056190100002</v>
      </c>
      <c r="O9" s="3">
        <f t="shared" si="1"/>
        <v>79118.615239848164</v>
      </c>
      <c r="P9" s="3">
        <f t="shared" si="5"/>
        <v>1922.5823503283102</v>
      </c>
      <c r="Q9" s="3">
        <v>0.44194356034299997</v>
      </c>
      <c r="R9" s="1" t="s">
        <v>10</v>
      </c>
      <c r="S9" s="1" t="s">
        <v>10</v>
      </c>
      <c r="T9" s="1" t="s">
        <v>10</v>
      </c>
      <c r="U9" s="1" t="s">
        <v>10</v>
      </c>
    </row>
    <row r="10" spans="1:21" x14ac:dyDescent="0.3">
      <c r="A10" s="1" t="s">
        <v>15</v>
      </c>
      <c r="B10" s="1" t="s">
        <v>15</v>
      </c>
      <c r="C10" s="1">
        <v>42413</v>
      </c>
      <c r="D10" s="1">
        <f t="shared" si="6"/>
        <v>144959.451</v>
      </c>
      <c r="E10" s="1">
        <v>55968.9</v>
      </c>
      <c r="F10" s="3">
        <v>8.6277330806099992E-2</v>
      </c>
      <c r="G10" s="3">
        <f t="shared" si="2"/>
        <v>12506.714507397643</v>
      </c>
      <c r="H10" s="3">
        <f t="shared" si="3"/>
        <v>303.9131625297627</v>
      </c>
      <c r="I10" s="3">
        <v>0.21533968404599999</v>
      </c>
      <c r="J10" s="3">
        <v>0.29745583936600001</v>
      </c>
      <c r="K10" s="3">
        <f t="shared" si="0"/>
        <v>43119.03517123955</v>
      </c>
      <c r="L10" s="5">
        <f t="shared" si="4"/>
        <v>1047.7925546611209</v>
      </c>
      <c r="M10" s="3">
        <v>0.25426554410300001</v>
      </c>
      <c r="N10" s="3">
        <v>0.28145078978600002</v>
      </c>
      <c r="O10" s="3">
        <f t="shared" si="1"/>
        <v>40798.951970894974</v>
      </c>
      <c r="P10" s="3">
        <f>O10*0.0243</f>
        <v>991.41453289274784</v>
      </c>
      <c r="Q10" s="3">
        <v>0.36589601980199998</v>
      </c>
      <c r="R10" s="1" t="s">
        <v>10</v>
      </c>
      <c r="S10" s="1" t="s">
        <v>10</v>
      </c>
      <c r="T10" s="1" t="s">
        <v>10</v>
      </c>
      <c r="U10" s="6">
        <v>12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6251A-F32D-40E4-9908-90D249021DFD}">
  <dimension ref="A1:J10"/>
  <sheetViews>
    <sheetView workbookViewId="0">
      <selection activeCell="H17" sqref="H17"/>
    </sheetView>
  </sheetViews>
  <sheetFormatPr defaultRowHeight="14.4" x14ac:dyDescent="0.3"/>
  <sheetData>
    <row r="1" spans="1:10" x14ac:dyDescent="0.3">
      <c r="A1" t="s">
        <v>12</v>
      </c>
      <c r="B1" t="s">
        <v>5</v>
      </c>
      <c r="C1" s="8" t="s">
        <v>31</v>
      </c>
      <c r="D1" s="9" t="s">
        <v>30</v>
      </c>
      <c r="E1" s="7" t="s">
        <v>29</v>
      </c>
      <c r="F1" s="10" t="s">
        <v>28</v>
      </c>
      <c r="G1" s="7" t="s">
        <v>32</v>
      </c>
      <c r="H1" s="7" t="s">
        <v>26</v>
      </c>
      <c r="I1" s="10" t="s">
        <v>27</v>
      </c>
      <c r="J1" s="7" t="s">
        <v>25</v>
      </c>
    </row>
    <row r="2" spans="1:10" x14ac:dyDescent="0.3">
      <c r="A2">
        <v>1</v>
      </c>
      <c r="B2">
        <v>15725</v>
      </c>
      <c r="C2" s="8">
        <v>4627.1316851541751</v>
      </c>
      <c r="D2" s="9">
        <v>112.43929994924645</v>
      </c>
      <c r="E2" s="7">
        <v>10084.911449110175</v>
      </c>
      <c r="F2" s="10">
        <v>245.06334821337725</v>
      </c>
      <c r="G2" s="7" t="s">
        <v>10</v>
      </c>
      <c r="H2" s="7">
        <v>12050.973884738523</v>
      </c>
      <c r="I2" s="10">
        <v>292.83866539914612</v>
      </c>
      <c r="J2" s="7" t="s">
        <v>10</v>
      </c>
    </row>
    <row r="3" spans="1:10" x14ac:dyDescent="0.3">
      <c r="A3">
        <v>2</v>
      </c>
      <c r="B3">
        <v>14775.599999999999</v>
      </c>
      <c r="C3" s="8">
        <v>4464.4393082916058</v>
      </c>
      <c r="D3" s="9">
        <v>108.48587519148602</v>
      </c>
      <c r="E3" s="7">
        <v>9018.0597002135473</v>
      </c>
      <c r="F3" s="10">
        <v>219.13885071518919</v>
      </c>
      <c r="G3" s="7" t="s">
        <v>10</v>
      </c>
      <c r="H3" s="7">
        <v>11340.522125762096</v>
      </c>
      <c r="I3" s="10">
        <v>275.57468765601891</v>
      </c>
      <c r="J3" s="7" t="s">
        <v>10</v>
      </c>
    </row>
    <row r="4" spans="1:10" x14ac:dyDescent="0.3">
      <c r="A4">
        <v>3</v>
      </c>
      <c r="B4">
        <v>10089.200000000001</v>
      </c>
      <c r="C4" s="8">
        <v>937.02685357799203</v>
      </c>
      <c r="D4" s="9">
        <v>22.769752541945206</v>
      </c>
      <c r="E4" s="7">
        <v>4285.4494605837863</v>
      </c>
      <c r="F4" s="10">
        <v>104.13642189218601</v>
      </c>
      <c r="G4" s="7" t="s">
        <v>10</v>
      </c>
      <c r="H4" s="7">
        <v>5742.0347932255399</v>
      </c>
      <c r="I4" s="10">
        <v>139.53144547538062</v>
      </c>
      <c r="J4" s="7" t="s">
        <v>10</v>
      </c>
    </row>
    <row r="5" spans="1:10" x14ac:dyDescent="0.3">
      <c r="A5">
        <v>4</v>
      </c>
      <c r="B5">
        <v>5941.9</v>
      </c>
      <c r="C5" s="8">
        <v>662.52337644440047</v>
      </c>
      <c r="D5" s="9">
        <v>16.099318047598931</v>
      </c>
      <c r="E5" s="7">
        <v>2012.5244315486079</v>
      </c>
      <c r="F5" s="10">
        <v>48.904343686631172</v>
      </c>
      <c r="G5" s="7" t="s">
        <v>10</v>
      </c>
      <c r="H5" s="7">
        <v>2659.5619110684497</v>
      </c>
      <c r="I5" s="10">
        <v>64.627354438963323</v>
      </c>
      <c r="J5" s="7" t="s">
        <v>10</v>
      </c>
    </row>
    <row r="6" spans="1:10" x14ac:dyDescent="0.3">
      <c r="A6">
        <v>5</v>
      </c>
      <c r="B6">
        <v>7994.5</v>
      </c>
      <c r="C6" s="8">
        <v>661.97175824066426</v>
      </c>
      <c r="D6" s="9">
        <v>16.08591372524814</v>
      </c>
      <c r="E6" s="7">
        <v>3010.7231046094771</v>
      </c>
      <c r="F6" s="10">
        <v>73.160571442010294</v>
      </c>
      <c r="G6" s="7" t="s">
        <v>10</v>
      </c>
      <c r="H6" s="7">
        <v>3511.8569459705436</v>
      </c>
      <c r="I6" s="10">
        <v>85.3381237870842</v>
      </c>
      <c r="J6" s="7" t="s">
        <v>10</v>
      </c>
    </row>
    <row r="7" spans="1:10" x14ac:dyDescent="0.3">
      <c r="A7">
        <v>6</v>
      </c>
      <c r="B7">
        <v>87788.800000000003</v>
      </c>
      <c r="C7" s="8">
        <v>252.26911095259669</v>
      </c>
      <c r="D7" s="9">
        <v>6.130139396148099</v>
      </c>
      <c r="E7" s="7">
        <v>12297.568724478822</v>
      </c>
      <c r="F7" s="10">
        <v>298.83092000483538</v>
      </c>
      <c r="G7" s="7" t="s">
        <v>10</v>
      </c>
      <c r="H7" s="7">
        <v>3394.4195245712222</v>
      </c>
      <c r="I7" s="10">
        <v>82.484394447080689</v>
      </c>
      <c r="J7" s="7" t="s">
        <v>10</v>
      </c>
    </row>
    <row r="8" spans="1:10" x14ac:dyDescent="0.3">
      <c r="A8" t="s">
        <v>14</v>
      </c>
      <c r="B8">
        <v>42621.298999999992</v>
      </c>
      <c r="C8" s="8">
        <v>24872.87804995686</v>
      </c>
      <c r="D8" s="9">
        <v>604.41093661395166</v>
      </c>
      <c r="E8" s="7">
        <v>22515.415761751585</v>
      </c>
      <c r="F8" s="10">
        <v>547.12460301056353</v>
      </c>
      <c r="G8" s="7">
        <v>18812</v>
      </c>
      <c r="H8" s="7">
        <v>38959.166069481085</v>
      </c>
      <c r="I8" s="10">
        <v>946.70773548839031</v>
      </c>
      <c r="J8" s="7" t="s">
        <v>10</v>
      </c>
    </row>
    <row r="9" spans="1:10" x14ac:dyDescent="0.3">
      <c r="A9" t="s">
        <v>13</v>
      </c>
      <c r="B9">
        <v>219049.50899999999</v>
      </c>
      <c r="C9" s="8">
        <v>67257.013051635557</v>
      </c>
      <c r="D9" s="9">
        <v>1634.3454171547439</v>
      </c>
      <c r="E9" s="7">
        <v>69917.69882635957</v>
      </c>
      <c r="F9" s="10">
        <v>1699.0000814805376</v>
      </c>
      <c r="G9" s="7">
        <v>48083</v>
      </c>
      <c r="H9" s="7">
        <v>79118.615239848164</v>
      </c>
      <c r="I9" s="10">
        <v>1922.5823503283102</v>
      </c>
      <c r="J9" s="7" t="s">
        <v>10</v>
      </c>
    </row>
    <row r="10" spans="1:10" x14ac:dyDescent="0.3">
      <c r="A10" t="s">
        <v>15</v>
      </c>
      <c r="B10">
        <v>144959.451</v>
      </c>
      <c r="C10" s="8">
        <v>12506.714507397643</v>
      </c>
      <c r="D10" s="9">
        <v>303.9131625297627</v>
      </c>
      <c r="E10" s="7">
        <v>43119.03517123955</v>
      </c>
      <c r="F10" s="10">
        <v>1047.7925546611209</v>
      </c>
      <c r="G10" s="7">
        <v>27757</v>
      </c>
      <c r="H10" s="7">
        <v>40798.951970894974</v>
      </c>
      <c r="I10" s="10">
        <v>991.41453289274784</v>
      </c>
      <c r="J10" s="7">
        <v>46494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9783-9160-4023-8BE6-3427225D4E33}">
  <dimension ref="A1:F49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33</v>
      </c>
      <c r="B1" t="s">
        <v>36</v>
      </c>
      <c r="C1" t="s">
        <v>37</v>
      </c>
      <c r="F1" t="s">
        <v>34</v>
      </c>
    </row>
    <row r="2" spans="1:6" x14ac:dyDescent="0.3">
      <c r="A2">
        <v>1980</v>
      </c>
      <c r="B2">
        <v>1.9772999999999999E-2</v>
      </c>
      <c r="C2">
        <v>2.3404999999999999E-2</v>
      </c>
      <c r="F2" t="s">
        <v>35</v>
      </c>
    </row>
    <row r="3" spans="1:6" x14ac:dyDescent="0.3">
      <c r="A3">
        <v>1981</v>
      </c>
      <c r="B3">
        <v>2.1281000000000001E-2</v>
      </c>
      <c r="C3">
        <v>2.6824000000000001E-2</v>
      </c>
      <c r="F3" s="11" t="s">
        <v>45</v>
      </c>
    </row>
    <row r="4" spans="1:6" x14ac:dyDescent="0.3">
      <c r="A4">
        <v>1982</v>
      </c>
      <c r="B4">
        <v>1.9615E-2</v>
      </c>
      <c r="C4">
        <v>2.2620000000000001E-2</v>
      </c>
    </row>
    <row r="5" spans="1:6" x14ac:dyDescent="0.3">
      <c r="A5">
        <v>1983</v>
      </c>
      <c r="B5">
        <v>2.1843999999999999E-2</v>
      </c>
      <c r="C5">
        <v>2.6844E-2</v>
      </c>
    </row>
    <row r="6" spans="1:6" x14ac:dyDescent="0.3">
      <c r="A6">
        <v>1984</v>
      </c>
      <c r="B6">
        <v>2.0080000000000001E-2</v>
      </c>
      <c r="C6">
        <v>2.2783999999999999E-2</v>
      </c>
    </row>
    <row r="7" spans="1:6" x14ac:dyDescent="0.3">
      <c r="A7">
        <v>1985</v>
      </c>
      <c r="B7">
        <v>1.8588E-2</v>
      </c>
      <c r="C7">
        <v>2.1191999999999999E-2</v>
      </c>
    </row>
    <row r="8" spans="1:6" x14ac:dyDescent="0.3">
      <c r="A8">
        <v>1986</v>
      </c>
      <c r="B8">
        <v>1.9223000000000001E-2</v>
      </c>
      <c r="C8">
        <v>2.2714000000000002E-2</v>
      </c>
    </row>
    <row r="9" spans="1:6" x14ac:dyDescent="0.3">
      <c r="A9">
        <v>1987</v>
      </c>
      <c r="B9">
        <v>2.1826999999999999E-2</v>
      </c>
      <c r="C9">
        <v>2.6832000000000002E-2</v>
      </c>
    </row>
    <row r="10" spans="1:6" x14ac:dyDescent="0.3">
      <c r="A10">
        <v>1988</v>
      </c>
      <c r="B10">
        <v>2.2067E-2</v>
      </c>
      <c r="C10">
        <v>2.6744E-2</v>
      </c>
    </row>
    <row r="11" spans="1:6" x14ac:dyDescent="0.3">
      <c r="A11">
        <v>1989</v>
      </c>
      <c r="B11">
        <v>2.2067E-2</v>
      </c>
      <c r="C11">
        <v>2.6744E-2</v>
      </c>
    </row>
    <row r="12" spans="1:6" x14ac:dyDescent="0.3">
      <c r="A12">
        <v>1990</v>
      </c>
      <c r="B12">
        <v>2.1367000000000001E-2</v>
      </c>
      <c r="C12">
        <v>2.6488999999999999E-2</v>
      </c>
    </row>
    <row r="13" spans="1:6" x14ac:dyDescent="0.3">
      <c r="A13">
        <v>1991</v>
      </c>
      <c r="B13">
        <v>2.3661000000000001E-2</v>
      </c>
      <c r="C13">
        <v>2.9451999999999999E-2</v>
      </c>
    </row>
    <row r="14" spans="1:6" x14ac:dyDescent="0.3">
      <c r="A14">
        <v>1992</v>
      </c>
      <c r="B14">
        <v>2.3005999999999999E-2</v>
      </c>
      <c r="C14">
        <v>2.6897999999999998E-2</v>
      </c>
    </row>
    <row r="15" spans="1:6" x14ac:dyDescent="0.3">
      <c r="A15">
        <v>1993</v>
      </c>
      <c r="B15">
        <v>2.4632000000000001E-2</v>
      </c>
      <c r="C15">
        <v>3.5640999999999999E-2</v>
      </c>
    </row>
    <row r="16" spans="1:6" x14ac:dyDescent="0.3">
      <c r="A16">
        <v>1994</v>
      </c>
      <c r="B16">
        <v>2.8059000000000001E-2</v>
      </c>
      <c r="C16">
        <v>4.2720000000000001E-2</v>
      </c>
    </row>
    <row r="17" spans="1:3" x14ac:dyDescent="0.3">
      <c r="A17">
        <v>1995</v>
      </c>
      <c r="B17">
        <v>3.1580999999999998E-2</v>
      </c>
      <c r="C17">
        <v>5.4073000000000003E-2</v>
      </c>
    </row>
    <row r="18" spans="1:3" x14ac:dyDescent="0.3">
      <c r="A18">
        <v>1996</v>
      </c>
      <c r="B18">
        <v>3.1255999999999999E-2</v>
      </c>
      <c r="C18">
        <v>5.2884E-2</v>
      </c>
    </row>
    <row r="19" spans="1:3" x14ac:dyDescent="0.3">
      <c r="A19">
        <v>1997</v>
      </c>
      <c r="B19">
        <v>3.0603000000000002E-2</v>
      </c>
      <c r="C19">
        <v>5.2287E-2</v>
      </c>
    </row>
    <row r="20" spans="1:3" x14ac:dyDescent="0.3">
      <c r="A20">
        <v>1998</v>
      </c>
      <c r="B20">
        <v>3.0644999999999999E-2</v>
      </c>
      <c r="C20">
        <v>4.9794999999999999E-2</v>
      </c>
    </row>
    <row r="21" spans="1:3" x14ac:dyDescent="0.3">
      <c r="A21">
        <v>1999</v>
      </c>
      <c r="B21">
        <v>2.9163000000000001E-2</v>
      </c>
      <c r="C21">
        <v>4.4860999999999998E-2</v>
      </c>
    </row>
    <row r="22" spans="1:3" x14ac:dyDescent="0.3">
      <c r="A22">
        <v>2000</v>
      </c>
      <c r="B22">
        <v>2.9933999999999999E-2</v>
      </c>
      <c r="C22">
        <v>4.8205999999999999E-2</v>
      </c>
    </row>
    <row r="23" spans="1:3" x14ac:dyDescent="0.3">
      <c r="A23">
        <v>2001</v>
      </c>
      <c r="B23">
        <v>3.0771E-2</v>
      </c>
      <c r="C23">
        <v>5.2782999999999997E-2</v>
      </c>
    </row>
    <row r="24" spans="1:3" x14ac:dyDescent="0.3">
      <c r="A24">
        <v>2002</v>
      </c>
      <c r="B24">
        <v>3.3595E-2</v>
      </c>
      <c r="C24">
        <v>5.8612999999999998E-2</v>
      </c>
    </row>
    <row r="25" spans="1:3" x14ac:dyDescent="0.3">
      <c r="A25">
        <v>2003</v>
      </c>
      <c r="B25">
        <v>4.0725999999999998E-2</v>
      </c>
      <c r="C25">
        <v>7.4769000000000002E-2</v>
      </c>
    </row>
    <row r="26" spans="1:3" x14ac:dyDescent="0.3">
      <c r="A26">
        <v>2004</v>
      </c>
      <c r="B26">
        <v>4.1399999999999999E-2</v>
      </c>
      <c r="C26">
        <v>7.5056999999999999E-2</v>
      </c>
    </row>
    <row r="27" spans="1:3" x14ac:dyDescent="0.3">
      <c r="A27">
        <v>2005</v>
      </c>
      <c r="B27">
        <v>4.3915000000000003E-2</v>
      </c>
      <c r="C27">
        <v>7.9746999999999998E-2</v>
      </c>
    </row>
    <row r="28" spans="1:3" x14ac:dyDescent="0.3">
      <c r="A28">
        <v>2006</v>
      </c>
      <c r="B28">
        <v>4.5666999999999999E-2</v>
      </c>
      <c r="C28">
        <v>8.3595000000000003E-2</v>
      </c>
    </row>
    <row r="29" spans="1:3" x14ac:dyDescent="0.3">
      <c r="A29">
        <v>2007</v>
      </c>
      <c r="B29">
        <v>4.5116000000000003E-2</v>
      </c>
      <c r="C29">
        <v>8.0434000000000005E-2</v>
      </c>
    </row>
    <row r="30" spans="1:3" x14ac:dyDescent="0.3">
      <c r="A30">
        <v>2008</v>
      </c>
      <c r="B30">
        <v>4.725E-2</v>
      </c>
      <c r="C30">
        <v>8.4326999999999999E-2</v>
      </c>
    </row>
    <row r="31" spans="1:3" x14ac:dyDescent="0.3">
      <c r="A31">
        <v>2009</v>
      </c>
      <c r="B31">
        <v>4.8219999999999999E-2</v>
      </c>
      <c r="C31">
        <v>8.5629999999999998E-2</v>
      </c>
    </row>
    <row r="32" spans="1:3" x14ac:dyDescent="0.3">
      <c r="A32">
        <v>2010</v>
      </c>
      <c r="B32">
        <v>5.0214000000000002E-2</v>
      </c>
      <c r="C32">
        <v>9.0228000000000003E-2</v>
      </c>
    </row>
    <row r="33" spans="1:3" x14ac:dyDescent="0.3">
      <c r="A33">
        <v>2011</v>
      </c>
      <c r="B33">
        <v>5.7500000000000002E-2</v>
      </c>
      <c r="C33">
        <v>0.102086</v>
      </c>
    </row>
    <row r="34" spans="1:3" x14ac:dyDescent="0.3">
      <c r="A34">
        <v>2012</v>
      </c>
      <c r="B34">
        <v>5.6084000000000002E-2</v>
      </c>
      <c r="C34">
        <v>9.9005999999999997E-2</v>
      </c>
    </row>
    <row r="35" spans="1:3" x14ac:dyDescent="0.3">
      <c r="A35">
        <v>2013</v>
      </c>
      <c r="B35">
        <v>5.5780000000000003E-2</v>
      </c>
      <c r="C35">
        <v>0.100019</v>
      </c>
    </row>
    <row r="36" spans="1:3" x14ac:dyDescent="0.3">
      <c r="A36">
        <v>2014</v>
      </c>
      <c r="B36">
        <v>5.8192000000000001E-2</v>
      </c>
      <c r="C36">
        <v>0.105251</v>
      </c>
    </row>
    <row r="37" spans="1:3" x14ac:dyDescent="0.3">
      <c r="A37">
        <v>2015</v>
      </c>
      <c r="B37">
        <v>6.1461000000000002E-2</v>
      </c>
      <c r="C37">
        <v>0.111429</v>
      </c>
    </row>
    <row r="38" spans="1:3" x14ac:dyDescent="0.3">
      <c r="A38">
        <v>2016</v>
      </c>
      <c r="B38">
        <v>5.9956000000000002E-2</v>
      </c>
      <c r="C38">
        <v>0.10781399999999999</v>
      </c>
    </row>
    <row r="39" spans="1:3" x14ac:dyDescent="0.3">
      <c r="A39">
        <v>2017</v>
      </c>
      <c r="B39">
        <v>6.2824000000000005E-2</v>
      </c>
      <c r="C39">
        <v>0.111345</v>
      </c>
    </row>
    <row r="40" spans="1:3" x14ac:dyDescent="0.3">
      <c r="A40">
        <v>2018</v>
      </c>
      <c r="B40">
        <v>6.8912000000000001E-2</v>
      </c>
      <c r="C40">
        <v>0.118981</v>
      </c>
    </row>
    <row r="41" spans="1:3" x14ac:dyDescent="0.3">
      <c r="A41">
        <v>2019</v>
      </c>
      <c r="B41">
        <v>6.8760000000000002E-2</v>
      </c>
      <c r="C41">
        <v>0.119409</v>
      </c>
    </row>
    <row r="42" spans="1:3" x14ac:dyDescent="0.3">
      <c r="A42">
        <v>2020</v>
      </c>
      <c r="B42">
        <v>6.3728999999999994E-2</v>
      </c>
      <c r="C42">
        <v>0.113542</v>
      </c>
    </row>
    <row r="43" spans="1:3" x14ac:dyDescent="0.3">
      <c r="A43" s="11" t="s">
        <v>38</v>
      </c>
      <c r="B43">
        <v>0.15603800000000001</v>
      </c>
      <c r="C43">
        <v>0.19615299999999999</v>
      </c>
    </row>
    <row r="44" spans="1:3" x14ac:dyDescent="0.3">
      <c r="A44" s="11" t="s">
        <v>39</v>
      </c>
      <c r="B44">
        <v>3.7526999999999998E-2</v>
      </c>
      <c r="C44">
        <v>7.3292999999999997E-2</v>
      </c>
    </row>
    <row r="45" spans="1:3" x14ac:dyDescent="0.3">
      <c r="A45" s="11" t="s">
        <v>40</v>
      </c>
      <c r="B45">
        <v>3.7227000000000003E-2</v>
      </c>
      <c r="C45">
        <v>6.5963999999999995E-2</v>
      </c>
    </row>
    <row r="46" spans="1:3" x14ac:dyDescent="0.3">
      <c r="A46" s="11" t="s">
        <v>41</v>
      </c>
      <c r="B46">
        <v>6.3189999999999996E-2</v>
      </c>
      <c r="C46">
        <v>0.106281</v>
      </c>
    </row>
    <row r="47" spans="1:3" x14ac:dyDescent="0.3">
      <c r="A47" s="11" t="s">
        <v>42</v>
      </c>
      <c r="B47">
        <v>8.9386999999999994E-2</v>
      </c>
      <c r="C47">
        <v>0.13505800000000001</v>
      </c>
    </row>
    <row r="48" spans="1:3" x14ac:dyDescent="0.3">
      <c r="A48" s="11" t="s">
        <v>43</v>
      </c>
      <c r="B48">
        <v>8.5914000000000004E-2</v>
      </c>
      <c r="C48">
        <v>0.133214</v>
      </c>
    </row>
    <row r="49" spans="1:3" x14ac:dyDescent="0.3">
      <c r="A49" s="11" t="s">
        <v>44</v>
      </c>
      <c r="B49">
        <v>0.22262899999999999</v>
      </c>
      <c r="C49">
        <v>0.214419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Zone_StateSummary</vt:lpstr>
      <vt:lpstr>SimplifiedSummary</vt:lpstr>
      <vt:lpstr>PackTerr5kmSummary_OverTime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Olson</dc:creator>
  <cp:lastModifiedBy>Erik Olson</cp:lastModifiedBy>
  <dcterms:created xsi:type="dcterms:W3CDTF">2022-09-02T20:03:17Z</dcterms:created>
  <dcterms:modified xsi:type="dcterms:W3CDTF">2022-09-14T03:33:46Z</dcterms:modified>
</cp:coreProperties>
</file>