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yupengw_london_edu/Documents/"/>
    </mc:Choice>
  </mc:AlternateContent>
  <xr:revisionPtr revIDLastSave="0" documentId="8_{D5F1DB32-9CA7-4E6F-A539-F0CD654CF547}" xr6:coauthVersionLast="47" xr6:coauthVersionMax="47" xr10:uidLastSave="{00000000-0000-0000-0000-000000000000}"/>
  <bookViews>
    <workbookView xWindow="-80" yWindow="-80" windowWidth="19360" windowHeight="11440" xr2:uid="{5A030A5E-5D91-43D6-8CFF-1523E282B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1" l="1"/>
  <c r="Q31" i="1"/>
  <c r="Q32" i="1" s="1"/>
  <c r="Q33" i="1" s="1"/>
  <c r="Q34" i="1" s="1"/>
  <c r="Q35" i="1" s="1"/>
  <c r="Q26" i="1"/>
  <c r="Q27" i="1" s="1"/>
  <c r="P26" i="1"/>
  <c r="Q21" i="1"/>
  <c r="Q22" i="1" s="1"/>
  <c r="Q23" i="1" s="1"/>
  <c r="P21" i="1"/>
  <c r="R21" i="1" s="1"/>
  <c r="Q13" i="1"/>
  <c r="Q8" i="1"/>
  <c r="Q3" i="1"/>
  <c r="Q4" i="1" s="1"/>
  <c r="P13" i="1"/>
  <c r="E36" i="1"/>
  <c r="R26" i="1" s="1"/>
  <c r="G25" i="1"/>
  <c r="H25" i="1" s="1"/>
  <c r="G24" i="1"/>
  <c r="G29" i="1" s="1"/>
  <c r="P29" i="1" s="1"/>
  <c r="G23" i="1"/>
  <c r="H23" i="1" s="1"/>
  <c r="G22" i="1"/>
  <c r="H22" i="1" s="1"/>
  <c r="G21" i="1"/>
  <c r="G26" i="1" s="1"/>
  <c r="E18" i="1"/>
  <c r="G3" i="1"/>
  <c r="G8" i="1" s="1"/>
  <c r="G13" i="1" s="1"/>
  <c r="H13" i="1" s="1"/>
  <c r="G28" i="1" l="1"/>
  <c r="G30" i="1"/>
  <c r="P22" i="1"/>
  <c r="R22" i="1" s="1"/>
  <c r="P8" i="1"/>
  <c r="R8" i="1" s="1"/>
  <c r="P23" i="1"/>
  <c r="R23" i="1" s="1"/>
  <c r="P24" i="1"/>
  <c r="G27" i="1"/>
  <c r="P3" i="1"/>
  <c r="R3" i="1" s="1"/>
  <c r="P25" i="1"/>
  <c r="Q5" i="1"/>
  <c r="Q28" i="1"/>
  <c r="Q24" i="1"/>
  <c r="Q14" i="1"/>
  <c r="H26" i="1"/>
  <c r="G31" i="1"/>
  <c r="H29" i="1"/>
  <c r="G34" i="1"/>
  <c r="H21" i="1"/>
  <c r="H24" i="1"/>
  <c r="H3" i="1"/>
  <c r="G7" i="1"/>
  <c r="G6" i="1"/>
  <c r="G5" i="1"/>
  <c r="G4" i="1"/>
  <c r="P4" i="1" s="1"/>
  <c r="R4" i="1" s="1"/>
  <c r="H8" i="1"/>
  <c r="H31" i="1" l="1"/>
  <c r="P31" i="1"/>
  <c r="R31" i="1" s="1"/>
  <c r="H34" i="1"/>
  <c r="P34" i="1"/>
  <c r="R34" i="1" s="1"/>
  <c r="G32" i="1"/>
  <c r="P27" i="1"/>
  <c r="R27" i="1" s="1"/>
  <c r="G10" i="1"/>
  <c r="P10" i="1" s="1"/>
  <c r="P5" i="1"/>
  <c r="R5" i="1" s="1"/>
  <c r="G11" i="1"/>
  <c r="P11" i="1" s="1"/>
  <c r="P6" i="1"/>
  <c r="G12" i="1"/>
  <c r="P12" i="1" s="1"/>
  <c r="P7" i="1"/>
  <c r="G35" i="1"/>
  <c r="P30" i="1"/>
  <c r="H30" i="1"/>
  <c r="H28" i="1"/>
  <c r="G33" i="1"/>
  <c r="P28" i="1"/>
  <c r="R28" i="1" s="1"/>
  <c r="H27" i="1"/>
  <c r="J26" i="1" s="1"/>
  <c r="J27" i="1" s="1"/>
  <c r="J28" i="1" s="1"/>
  <c r="Q25" i="1"/>
  <c r="R25" i="1" s="1"/>
  <c r="R24" i="1"/>
  <c r="Q6" i="1"/>
  <c r="Q15" i="1"/>
  <c r="Q29" i="1"/>
  <c r="J21" i="1"/>
  <c r="J22" i="1" s="1"/>
  <c r="H4" i="1"/>
  <c r="J3" i="1" s="1"/>
  <c r="K3" i="1" s="1"/>
  <c r="G9" i="1"/>
  <c r="P9" i="1" s="1"/>
  <c r="G15" i="1"/>
  <c r="H7" i="1"/>
  <c r="H6" i="1"/>
  <c r="H5" i="1"/>
  <c r="J31" i="1" l="1"/>
  <c r="J32" i="1" s="1"/>
  <c r="J33" i="1" s="1"/>
  <c r="H15" i="1"/>
  <c r="P15" i="1"/>
  <c r="H33" i="1"/>
  <c r="P33" i="1"/>
  <c r="R33" i="1" s="1"/>
  <c r="H32" i="1"/>
  <c r="K32" i="1" s="1"/>
  <c r="P32" i="1"/>
  <c r="R32" i="1" s="1"/>
  <c r="H12" i="1"/>
  <c r="G17" i="1"/>
  <c r="H35" i="1"/>
  <c r="P35" i="1"/>
  <c r="R35" i="1" s="1"/>
  <c r="H11" i="1"/>
  <c r="G16" i="1"/>
  <c r="H10" i="1"/>
  <c r="Q30" i="1"/>
  <c r="R30" i="1" s="1"/>
  <c r="R29" i="1"/>
  <c r="Q16" i="1"/>
  <c r="R15" i="1"/>
  <c r="Q7" i="1"/>
  <c r="R6" i="1"/>
  <c r="J23" i="1"/>
  <c r="K22" i="1"/>
  <c r="J29" i="1"/>
  <c r="K28" i="1"/>
  <c r="K26" i="1"/>
  <c r="K27" i="1"/>
  <c r="K21" i="1"/>
  <c r="M21" i="1" s="1"/>
  <c r="G14" i="1"/>
  <c r="H9" i="1"/>
  <c r="H17" i="1" l="1"/>
  <c r="P17" i="1"/>
  <c r="J8" i="1"/>
  <c r="K8" i="1" s="1"/>
  <c r="M26" i="1" s="1"/>
  <c r="H14" i="1"/>
  <c r="P14" i="1"/>
  <c r="R14" i="1" s="1"/>
  <c r="K31" i="1"/>
  <c r="H16" i="1"/>
  <c r="P16" i="1"/>
  <c r="Q9" i="1"/>
  <c r="R7" i="1"/>
  <c r="Q17" i="1"/>
  <c r="R17" i="1" s="1"/>
  <c r="R16" i="1"/>
  <c r="J34" i="1"/>
  <c r="K33" i="1"/>
  <c r="J30" i="1"/>
  <c r="K30" i="1" s="1"/>
  <c r="K29" i="1"/>
  <c r="J24" i="1"/>
  <c r="K23" i="1"/>
  <c r="J4" i="1"/>
  <c r="J9" i="1"/>
  <c r="K9" i="1" s="1"/>
  <c r="M27" i="1" s="1"/>
  <c r="J13" i="1" l="1"/>
  <c r="Q10" i="1"/>
  <c r="R9" i="1"/>
  <c r="J25" i="1"/>
  <c r="K25" i="1" s="1"/>
  <c r="K24" i="1"/>
  <c r="J35" i="1"/>
  <c r="K35" i="1" s="1"/>
  <c r="K34" i="1"/>
  <c r="J5" i="1"/>
  <c r="K5" i="1" s="1"/>
  <c r="M23" i="1" s="1"/>
  <c r="K4" i="1"/>
  <c r="M22" i="1" s="1"/>
  <c r="J10" i="1"/>
  <c r="K10" i="1" s="1"/>
  <c r="M28" i="1" s="1"/>
  <c r="K13" i="1" l="1"/>
  <c r="M31" i="1" s="1"/>
  <c r="J14" i="1"/>
  <c r="Q11" i="1"/>
  <c r="R10" i="1"/>
  <c r="J6" i="1"/>
  <c r="K6" i="1" s="1"/>
  <c r="M24" i="1" s="1"/>
  <c r="J11" i="1"/>
  <c r="K11" i="1" s="1"/>
  <c r="M29" i="1" s="1"/>
  <c r="K14" i="1" l="1"/>
  <c r="M32" i="1" s="1"/>
  <c r="J15" i="1"/>
  <c r="Q12" i="1"/>
  <c r="R12" i="1" s="1"/>
  <c r="R11" i="1"/>
  <c r="J7" i="1"/>
  <c r="K7" i="1" s="1"/>
  <c r="M25" i="1" s="1"/>
  <c r="J12" i="1"/>
  <c r="K12" i="1" s="1"/>
  <c r="M30" i="1" s="1"/>
  <c r="K15" i="1" l="1"/>
  <c r="M33" i="1" s="1"/>
  <c r="J16" i="1"/>
  <c r="M36" i="1"/>
  <c r="K16" i="1" l="1"/>
  <c r="J17" i="1"/>
  <c r="K17" i="1" s="1"/>
  <c r="M35" i="1" s="1"/>
  <c r="M34" i="1" l="1"/>
</calcChain>
</file>

<file path=xl/sharedStrings.xml><?xml version="1.0" encoding="utf-8"?>
<sst xmlns="http://schemas.openxmlformats.org/spreadsheetml/2006/main" count="33" uniqueCount="19">
  <si>
    <t>year</t>
  </si>
  <si>
    <t>village</t>
  </si>
  <si>
    <t>vision_center_open</t>
  </si>
  <si>
    <t>volume</t>
  </si>
  <si>
    <t>Raw data</t>
  </si>
  <si>
    <t>time mean</t>
  </si>
  <si>
    <t>time demeaned</t>
  </si>
  <si>
    <t>village mean</t>
  </si>
  <si>
    <t>village demeaned</t>
  </si>
  <si>
    <t>Y</t>
  </si>
  <si>
    <t>X</t>
  </si>
  <si>
    <t>Y'</t>
  </si>
  <si>
    <t>X'</t>
  </si>
  <si>
    <t>Method 2</t>
  </si>
  <si>
    <t>mean</t>
  </si>
  <si>
    <t>Y/X</t>
  </si>
  <si>
    <t>coeff</t>
  </si>
  <si>
    <t>First Difference</t>
  </si>
  <si>
    <t>Second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</si>
</sst>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2" fillId="3" borderId="1" xfId="2" applyFill="1" applyBorder="1"/>
    <xf numFmtId="0" fontId="3" fillId="0" borderId="0" xfId="0" applyFont="1"/>
    <xf numFmtId="0" fontId="5" fillId="2" borderId="0" xfId="1" applyFont="1"/>
  </cellXfs>
  <cellStyles count="3">
    <cellStyle name="Bad" xfId="1" builtinId="27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DF39-C34D-4693-BF51-C6A6FC670505}">
  <dimension ref="A1:R36"/>
  <sheetViews>
    <sheetView tabSelected="1" topLeftCell="C1" workbookViewId="0">
      <selection activeCell="I11" sqref="I11"/>
    </sheetView>
  </sheetViews>
  <sheetFormatPr defaultRowHeight="15" x14ac:dyDescent="0.25"/>
  <cols>
    <col min="5" max="5" width="23.85546875" customWidth="1"/>
    <col min="6" max="6" width="14.85546875" customWidth="1"/>
    <col min="7" max="7" width="14.42578125" customWidth="1"/>
    <col min="8" max="8" width="11.28515625" customWidth="1"/>
    <col min="10" max="10" width="16.140625" customWidth="1"/>
    <col min="16" max="16" width="12.7109375" bestFit="1" customWidth="1"/>
  </cols>
  <sheetData>
    <row r="1" spans="1:18" ht="17.25" thickTop="1" thickBot="1" x14ac:dyDescent="0.3">
      <c r="A1" s="1" t="s">
        <v>4</v>
      </c>
      <c r="B1" s="1"/>
      <c r="C1" s="1"/>
      <c r="D1" s="1"/>
      <c r="E1" s="1"/>
      <c r="G1" s="3" t="s">
        <v>9</v>
      </c>
      <c r="H1" s="3" t="s">
        <v>17</v>
      </c>
      <c r="I1" s="3"/>
      <c r="J1" s="3" t="s">
        <v>18</v>
      </c>
      <c r="K1" s="3"/>
      <c r="L1" s="3"/>
      <c r="M1" s="3"/>
      <c r="P1" s="2" t="s">
        <v>13</v>
      </c>
      <c r="Q1" s="2"/>
      <c r="R1" s="2"/>
    </row>
    <row r="2" spans="1:18" ht="17.25" thickTop="1" thickBot="1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G2" s="3" t="s">
        <v>5</v>
      </c>
      <c r="H2" s="3" t="s">
        <v>6</v>
      </c>
      <c r="I2" s="3"/>
      <c r="J2" s="3" t="s">
        <v>7</v>
      </c>
      <c r="K2" s="3" t="s">
        <v>8</v>
      </c>
      <c r="L2" s="3"/>
      <c r="M2" s="3"/>
      <c r="P2" s="2" t="s">
        <v>5</v>
      </c>
      <c r="Q2" s="2" t="s">
        <v>7</v>
      </c>
      <c r="R2" s="2" t="s">
        <v>11</v>
      </c>
    </row>
    <row r="3" spans="1:18" ht="17.25" thickTop="1" thickBot="1" x14ac:dyDescent="0.3">
      <c r="A3" s="1"/>
      <c r="B3" s="1">
        <v>2011</v>
      </c>
      <c r="C3" s="1">
        <v>1</v>
      </c>
      <c r="D3" s="1">
        <v>0</v>
      </c>
      <c r="E3" s="1">
        <v>39</v>
      </c>
      <c r="G3" s="3">
        <f>AVERAGE(E3,E8,E13)</f>
        <v>70</v>
      </c>
      <c r="H3" s="3">
        <f>E3-G3</f>
        <v>-31</v>
      </c>
      <c r="I3" s="3"/>
      <c r="J3" s="3">
        <f>AVERAGE(H3:H7)</f>
        <v>-53.533333333333339</v>
      </c>
      <c r="K3" s="3">
        <f>H3-J3</f>
        <v>22.533333333333339</v>
      </c>
      <c r="L3" s="3"/>
      <c r="M3" s="3"/>
      <c r="P3" s="2">
        <f>G3</f>
        <v>70</v>
      </c>
      <c r="Q3" s="2">
        <f>AVERAGE(E3:E7)</f>
        <v>51.8</v>
      </c>
      <c r="R3" s="2">
        <f>E3-P3-Q3+$E$18</f>
        <v>22.533333333333331</v>
      </c>
    </row>
    <row r="4" spans="1:18" ht="17.25" thickTop="1" thickBot="1" x14ac:dyDescent="0.3">
      <c r="A4" s="1"/>
      <c r="B4" s="1">
        <v>2012</v>
      </c>
      <c r="C4" s="1">
        <v>1</v>
      </c>
      <c r="D4" s="1">
        <v>0</v>
      </c>
      <c r="E4" s="1">
        <v>51</v>
      </c>
      <c r="G4" s="3">
        <f>AVERAGE(E4,E9,E14)</f>
        <v>96.666666666666671</v>
      </c>
      <c r="H4" s="3">
        <f>E4-G4</f>
        <v>-45.666666666666671</v>
      </c>
      <c r="I4" s="3"/>
      <c r="J4" s="3">
        <f>J3</f>
        <v>-53.533333333333339</v>
      </c>
      <c r="K4" s="3">
        <f t="shared" ref="K4:K17" si="0">H4-J4</f>
        <v>7.8666666666666671</v>
      </c>
      <c r="L4" s="3"/>
      <c r="M4" s="3"/>
      <c r="P4" s="2">
        <f>G4</f>
        <v>96.666666666666671</v>
      </c>
      <c r="Q4" s="2">
        <f>Q3</f>
        <v>51.8</v>
      </c>
      <c r="R4" s="2">
        <f>E4-P4-Q4+$E$18</f>
        <v>7.86666666666666</v>
      </c>
    </row>
    <row r="5" spans="1:18" ht="17.25" thickTop="1" thickBot="1" x14ac:dyDescent="0.3">
      <c r="A5" s="1"/>
      <c r="B5" s="1">
        <v>2013</v>
      </c>
      <c r="C5" s="1">
        <v>1</v>
      </c>
      <c r="D5" s="1">
        <v>0</v>
      </c>
      <c r="E5" s="1">
        <v>45</v>
      </c>
      <c r="G5" s="3">
        <f>AVERAGE(E5,E10,E15)</f>
        <v>108.66666666666667</v>
      </c>
      <c r="H5" s="3">
        <f>E5-G5</f>
        <v>-63.666666666666671</v>
      </c>
      <c r="I5" s="3"/>
      <c r="J5" s="3">
        <f t="shared" ref="J5:J7" si="1">J4</f>
        <v>-53.533333333333339</v>
      </c>
      <c r="K5" s="3">
        <f t="shared" si="0"/>
        <v>-10.133333333333333</v>
      </c>
      <c r="L5" s="3"/>
      <c r="M5" s="3"/>
      <c r="P5" s="2">
        <f>G5</f>
        <v>108.66666666666667</v>
      </c>
      <c r="Q5" s="2">
        <f t="shared" ref="Q5:Q17" si="2">Q4</f>
        <v>51.8</v>
      </c>
      <c r="R5" s="2">
        <f>E5-P5-Q5+$E$18</f>
        <v>-10.13333333333334</v>
      </c>
    </row>
    <row r="6" spans="1:18" ht="17.25" thickTop="1" thickBot="1" x14ac:dyDescent="0.3">
      <c r="A6" s="1"/>
      <c r="B6" s="1">
        <v>2014</v>
      </c>
      <c r="C6" s="1">
        <v>1</v>
      </c>
      <c r="D6" s="1">
        <v>0</v>
      </c>
      <c r="E6" s="1">
        <v>54</v>
      </c>
      <c r="G6" s="3">
        <f>AVERAGE(E6,E11,E16)</f>
        <v>118.33333333333333</v>
      </c>
      <c r="H6" s="3">
        <f>E6-G6</f>
        <v>-64.333333333333329</v>
      </c>
      <c r="I6" s="3"/>
      <c r="J6" s="3">
        <f t="shared" si="1"/>
        <v>-53.533333333333339</v>
      </c>
      <c r="K6" s="3">
        <f t="shared" si="0"/>
        <v>-10.79999999999999</v>
      </c>
      <c r="L6" s="3"/>
      <c r="M6" s="3"/>
      <c r="P6" s="2">
        <f>G6</f>
        <v>118.33333333333333</v>
      </c>
      <c r="Q6" s="2">
        <f t="shared" si="2"/>
        <v>51.8</v>
      </c>
      <c r="R6" s="2">
        <f>E6-P6-Q6+$E$18</f>
        <v>-10.799999999999997</v>
      </c>
    </row>
    <row r="7" spans="1:18" ht="17.25" thickTop="1" thickBot="1" x14ac:dyDescent="0.3">
      <c r="A7" s="1"/>
      <c r="B7" s="1">
        <v>2015</v>
      </c>
      <c r="C7" s="1">
        <v>1</v>
      </c>
      <c r="D7" s="1">
        <v>0</v>
      </c>
      <c r="E7" s="1">
        <v>70</v>
      </c>
      <c r="G7" s="3">
        <f>AVERAGE(E7,E12,E17)</f>
        <v>133</v>
      </c>
      <c r="H7" s="3">
        <f>E7-G7</f>
        <v>-63</v>
      </c>
      <c r="I7" s="3"/>
      <c r="J7" s="3">
        <f t="shared" si="1"/>
        <v>-53.533333333333339</v>
      </c>
      <c r="K7" s="3">
        <f t="shared" si="0"/>
        <v>-9.4666666666666615</v>
      </c>
      <c r="L7" s="3"/>
      <c r="M7" s="3"/>
      <c r="P7" s="2">
        <f>G7</f>
        <v>133</v>
      </c>
      <c r="Q7" s="2">
        <f t="shared" si="2"/>
        <v>51.8</v>
      </c>
      <c r="R7" s="2">
        <f>E7-P7-Q7+$E$18</f>
        <v>-9.4666666666666686</v>
      </c>
    </row>
    <row r="8" spans="1:18" ht="17.25" thickTop="1" thickBot="1" x14ac:dyDescent="0.3">
      <c r="A8" s="1"/>
      <c r="B8" s="1">
        <v>2011</v>
      </c>
      <c r="C8" s="1">
        <v>2</v>
      </c>
      <c r="D8" s="1">
        <v>0</v>
      </c>
      <c r="E8" s="1">
        <v>70</v>
      </c>
      <c r="G8" s="3">
        <f>G3</f>
        <v>70</v>
      </c>
      <c r="H8" s="3">
        <f>E8-G8</f>
        <v>0</v>
      </c>
      <c r="I8" s="3"/>
      <c r="J8" s="3">
        <f>AVERAGE(H8:H12)</f>
        <v>6.4666666666666659</v>
      </c>
      <c r="K8" s="3">
        <f t="shared" si="0"/>
        <v>-6.4666666666666659</v>
      </c>
      <c r="L8" s="3"/>
      <c r="M8" s="3"/>
      <c r="P8" s="2">
        <f>G8</f>
        <v>70</v>
      </c>
      <c r="Q8" s="2">
        <f>AVERAGE(E8:E12)</f>
        <v>111.8</v>
      </c>
      <c r="R8" s="2">
        <f>E8-P8-Q8+$E$18</f>
        <v>-6.4666666666666686</v>
      </c>
    </row>
    <row r="9" spans="1:18" ht="17.25" thickTop="1" thickBot="1" x14ac:dyDescent="0.3">
      <c r="A9" s="1"/>
      <c r="B9" s="1">
        <v>2012</v>
      </c>
      <c r="C9" s="1">
        <v>2</v>
      </c>
      <c r="D9" s="1">
        <v>0</v>
      </c>
      <c r="E9" s="1">
        <v>79</v>
      </c>
      <c r="G9" s="3">
        <f t="shared" ref="G9:G17" si="3">G4</f>
        <v>96.666666666666671</v>
      </c>
      <c r="H9" s="3">
        <f>E9-G9</f>
        <v>-17.666666666666671</v>
      </c>
      <c r="I9" s="3"/>
      <c r="J9" s="3">
        <f>J8</f>
        <v>6.4666666666666659</v>
      </c>
      <c r="K9" s="3">
        <f t="shared" si="0"/>
        <v>-24.133333333333336</v>
      </c>
      <c r="L9" s="3"/>
      <c r="M9" s="3"/>
      <c r="P9" s="2">
        <f>G9</f>
        <v>96.666666666666671</v>
      </c>
      <c r="Q9" s="2">
        <f t="shared" si="2"/>
        <v>111.8</v>
      </c>
      <c r="R9" s="2">
        <f>E9-P9-Q9+$E$18</f>
        <v>-24.13333333333334</v>
      </c>
    </row>
    <row r="10" spans="1:18" ht="17.25" thickTop="1" thickBot="1" x14ac:dyDescent="0.3">
      <c r="A10" s="1"/>
      <c r="B10" s="1">
        <v>2013</v>
      </c>
      <c r="C10" s="1">
        <v>2</v>
      </c>
      <c r="D10" s="1">
        <v>1</v>
      </c>
      <c r="E10" s="1">
        <v>125</v>
      </c>
      <c r="G10" s="3">
        <f t="shared" si="3"/>
        <v>108.66666666666667</v>
      </c>
      <c r="H10" s="3">
        <f>E10-G10</f>
        <v>16.333333333333329</v>
      </c>
      <c r="I10" s="3"/>
      <c r="J10" s="3">
        <f t="shared" ref="J10:J17" si="4">J9</f>
        <v>6.4666666666666659</v>
      </c>
      <c r="K10" s="3">
        <f t="shared" si="0"/>
        <v>9.8666666666666636</v>
      </c>
      <c r="L10" s="3"/>
      <c r="M10" s="3"/>
      <c r="P10" s="2">
        <f>G10</f>
        <v>108.66666666666667</v>
      </c>
      <c r="Q10" s="2">
        <f t="shared" si="2"/>
        <v>111.8</v>
      </c>
      <c r="R10" s="2">
        <f>E10-P10-Q10+$E$18</f>
        <v>9.86666666666666</v>
      </c>
    </row>
    <row r="11" spans="1:18" ht="17.25" thickTop="1" thickBot="1" x14ac:dyDescent="0.3">
      <c r="A11" s="1"/>
      <c r="B11" s="1">
        <v>2014</v>
      </c>
      <c r="C11" s="1">
        <v>2</v>
      </c>
      <c r="D11" s="1">
        <v>1</v>
      </c>
      <c r="E11" s="1">
        <v>136</v>
      </c>
      <c r="G11" s="3">
        <f t="shared" si="3"/>
        <v>118.33333333333333</v>
      </c>
      <c r="H11" s="3">
        <f>E11-G11</f>
        <v>17.666666666666671</v>
      </c>
      <c r="I11" s="3"/>
      <c r="J11" s="3">
        <f t="shared" si="4"/>
        <v>6.4666666666666659</v>
      </c>
      <c r="K11" s="3">
        <f t="shared" si="0"/>
        <v>11.200000000000006</v>
      </c>
      <c r="L11" s="3"/>
      <c r="M11" s="3"/>
      <c r="P11" s="2">
        <f>G11</f>
        <v>118.33333333333333</v>
      </c>
      <c r="Q11" s="2">
        <f t="shared" si="2"/>
        <v>111.8</v>
      </c>
      <c r="R11" s="2">
        <f>E11-P11-Q11+$E$18</f>
        <v>11.200000000000003</v>
      </c>
    </row>
    <row r="12" spans="1:18" ht="17.25" thickTop="1" thickBot="1" x14ac:dyDescent="0.3">
      <c r="A12" s="1"/>
      <c r="B12" s="1">
        <v>2015</v>
      </c>
      <c r="C12" s="1">
        <v>2</v>
      </c>
      <c r="D12" s="1">
        <v>1</v>
      </c>
      <c r="E12" s="1">
        <v>149</v>
      </c>
      <c r="G12" s="3">
        <f t="shared" si="3"/>
        <v>133</v>
      </c>
      <c r="H12" s="3">
        <f>E12-G12</f>
        <v>16</v>
      </c>
      <c r="I12" s="3"/>
      <c r="J12" s="3">
        <f t="shared" si="4"/>
        <v>6.4666666666666659</v>
      </c>
      <c r="K12" s="3">
        <f t="shared" si="0"/>
        <v>9.533333333333335</v>
      </c>
      <c r="L12" s="3"/>
      <c r="M12" s="3"/>
      <c r="P12" s="2">
        <f>G12</f>
        <v>133</v>
      </c>
      <c r="Q12" s="2">
        <f t="shared" si="2"/>
        <v>111.8</v>
      </c>
      <c r="R12" s="2">
        <f>E12-P12-Q12+$E$18</f>
        <v>9.5333333333333314</v>
      </c>
    </row>
    <row r="13" spans="1:18" ht="17.25" thickTop="1" thickBot="1" x14ac:dyDescent="0.3">
      <c r="A13" s="1"/>
      <c r="B13" s="1">
        <v>2011</v>
      </c>
      <c r="C13" s="1">
        <v>3</v>
      </c>
      <c r="D13" s="1">
        <v>0</v>
      </c>
      <c r="E13" s="1">
        <v>101</v>
      </c>
      <c r="G13" s="3">
        <f t="shared" si="3"/>
        <v>70</v>
      </c>
      <c r="H13" s="3">
        <f>E13-G13</f>
        <v>31</v>
      </c>
      <c r="I13" s="3"/>
      <c r="J13" s="3">
        <f>AVERAGE(H13:H17)</f>
        <v>47.066666666666663</v>
      </c>
      <c r="K13" s="3">
        <f t="shared" si="0"/>
        <v>-16.066666666666663</v>
      </c>
      <c r="L13" s="3"/>
      <c r="M13" s="3"/>
      <c r="P13" s="2">
        <f>G13</f>
        <v>70</v>
      </c>
      <c r="Q13" s="2">
        <f>AVERAGE(E13:E17)</f>
        <v>152.4</v>
      </c>
      <c r="R13" s="2">
        <f>E13-P13-Q13+$E$18</f>
        <v>-16.066666666666677</v>
      </c>
    </row>
    <row r="14" spans="1:18" ht="17.25" thickTop="1" thickBot="1" x14ac:dyDescent="0.3">
      <c r="A14" s="1"/>
      <c r="B14" s="1">
        <v>2012</v>
      </c>
      <c r="C14" s="1">
        <v>3</v>
      </c>
      <c r="D14" s="1">
        <v>1</v>
      </c>
      <c r="E14" s="1">
        <v>160</v>
      </c>
      <c r="G14" s="3">
        <f t="shared" si="3"/>
        <v>96.666666666666671</v>
      </c>
      <c r="H14" s="3">
        <f>E14-G14</f>
        <v>63.333333333333329</v>
      </c>
      <c r="I14" s="3"/>
      <c r="J14" s="3">
        <f>J13</f>
        <v>47.066666666666663</v>
      </c>
      <c r="K14" s="3">
        <f t="shared" si="0"/>
        <v>16.266666666666666</v>
      </c>
      <c r="L14" s="3"/>
      <c r="M14" s="3"/>
      <c r="P14" s="2">
        <f>G14</f>
        <v>96.666666666666671</v>
      </c>
      <c r="Q14" s="2">
        <f t="shared" si="2"/>
        <v>152.4</v>
      </c>
      <c r="R14" s="2">
        <f>E14-P14-Q14+$E$18</f>
        <v>16.266666666666652</v>
      </c>
    </row>
    <row r="15" spans="1:18" ht="17.25" thickTop="1" thickBot="1" x14ac:dyDescent="0.3">
      <c r="A15" s="1"/>
      <c r="B15" s="1">
        <v>2013</v>
      </c>
      <c r="C15" s="1">
        <v>3</v>
      </c>
      <c r="D15" s="1">
        <v>1</v>
      </c>
      <c r="E15" s="1">
        <v>156</v>
      </c>
      <c r="G15" s="3">
        <f t="shared" si="3"/>
        <v>108.66666666666667</v>
      </c>
      <c r="H15" s="3">
        <f>E15-G15</f>
        <v>47.333333333333329</v>
      </c>
      <c r="I15" s="3"/>
      <c r="J15" s="3">
        <f t="shared" si="4"/>
        <v>47.066666666666663</v>
      </c>
      <c r="K15" s="3">
        <f t="shared" si="0"/>
        <v>0.26666666666666572</v>
      </c>
      <c r="L15" s="3"/>
      <c r="M15" s="3"/>
      <c r="P15" s="2">
        <f>G15</f>
        <v>108.66666666666667</v>
      </c>
      <c r="Q15" s="2">
        <f t="shared" si="2"/>
        <v>152.4</v>
      </c>
      <c r="R15" s="2">
        <f>E15-P15-Q15+$E$18</f>
        <v>0.26666666666665151</v>
      </c>
    </row>
    <row r="16" spans="1:18" ht="17.25" thickTop="1" thickBot="1" x14ac:dyDescent="0.3">
      <c r="A16" s="1"/>
      <c r="B16" s="1">
        <v>2014</v>
      </c>
      <c r="C16" s="1">
        <v>3</v>
      </c>
      <c r="D16" s="1">
        <v>1</v>
      </c>
      <c r="E16" s="1">
        <v>165</v>
      </c>
      <c r="G16" s="3">
        <f t="shared" si="3"/>
        <v>118.33333333333333</v>
      </c>
      <c r="H16" s="3">
        <f>E16-G16</f>
        <v>46.666666666666671</v>
      </c>
      <c r="I16" s="3"/>
      <c r="J16" s="3">
        <f t="shared" si="4"/>
        <v>47.066666666666663</v>
      </c>
      <c r="K16" s="3">
        <f t="shared" si="0"/>
        <v>-0.39999999999999147</v>
      </c>
      <c r="L16" s="3"/>
      <c r="M16" s="3"/>
      <c r="P16" s="2">
        <f>G16</f>
        <v>118.33333333333333</v>
      </c>
      <c r="Q16" s="2">
        <f t="shared" si="2"/>
        <v>152.4</v>
      </c>
      <c r="R16" s="2">
        <f>E16-P16-Q16+$E$18</f>
        <v>-0.40000000000000568</v>
      </c>
    </row>
    <row r="17" spans="1:18" ht="17.25" thickTop="1" thickBot="1" x14ac:dyDescent="0.3">
      <c r="A17" s="1"/>
      <c r="B17" s="1">
        <v>2015</v>
      </c>
      <c r="C17" s="1">
        <v>3</v>
      </c>
      <c r="D17" s="1">
        <v>1</v>
      </c>
      <c r="E17" s="1">
        <v>180</v>
      </c>
      <c r="G17" s="3">
        <f t="shared" si="3"/>
        <v>133</v>
      </c>
      <c r="H17" s="3">
        <f>E17-G17</f>
        <v>47</v>
      </c>
      <c r="I17" s="3"/>
      <c r="J17" s="3">
        <f t="shared" si="4"/>
        <v>47.066666666666663</v>
      </c>
      <c r="K17" s="3">
        <f t="shared" si="0"/>
        <v>-6.6666666666662877E-2</v>
      </c>
      <c r="L17" s="3"/>
      <c r="M17" s="3"/>
      <c r="P17" s="2">
        <f>G17</f>
        <v>133</v>
      </c>
      <c r="Q17" s="2">
        <f t="shared" si="2"/>
        <v>152.4</v>
      </c>
      <c r="R17" s="2">
        <f>E17-P17-Q17+$E$18</f>
        <v>-6.6666666666677088E-2</v>
      </c>
    </row>
    <row r="18" spans="1:18" ht="17.25" thickTop="1" thickBot="1" x14ac:dyDescent="0.3">
      <c r="A18" s="1"/>
      <c r="B18" s="1"/>
      <c r="C18" s="1"/>
      <c r="D18" s="1" t="s">
        <v>14</v>
      </c>
      <c r="E18" s="1">
        <f>AVERAGE(E3:E17)</f>
        <v>105.33333333333333</v>
      </c>
      <c r="G18" s="3"/>
      <c r="H18" s="3"/>
      <c r="I18" s="3"/>
      <c r="J18" s="3"/>
      <c r="K18" s="3"/>
      <c r="L18" s="3"/>
      <c r="M18" s="3"/>
      <c r="P18" s="2"/>
      <c r="Q18" s="2"/>
      <c r="R18" s="2"/>
    </row>
    <row r="19" spans="1:18" ht="17.25" thickTop="1" thickBot="1" x14ac:dyDescent="0.3">
      <c r="A19" s="1"/>
      <c r="B19" s="1"/>
      <c r="C19" s="1"/>
      <c r="D19" s="1"/>
      <c r="E19" s="1"/>
      <c r="G19" s="3" t="s">
        <v>10</v>
      </c>
      <c r="H19" s="3" t="s">
        <v>17</v>
      </c>
      <c r="I19" s="3"/>
      <c r="J19" s="3" t="s">
        <v>18</v>
      </c>
      <c r="K19" s="3"/>
      <c r="L19" s="3"/>
      <c r="M19" s="3"/>
      <c r="P19" s="2"/>
      <c r="Q19" s="2"/>
      <c r="R19" s="2"/>
    </row>
    <row r="20" spans="1:18" ht="17.25" thickTop="1" thickBot="1" x14ac:dyDescent="0.3">
      <c r="A20" s="1"/>
      <c r="B20" s="1"/>
      <c r="C20" s="1" t="s">
        <v>0</v>
      </c>
      <c r="D20" s="1" t="s">
        <v>1</v>
      </c>
      <c r="E20" s="1" t="s">
        <v>2</v>
      </c>
      <c r="G20" s="3" t="s">
        <v>5</v>
      </c>
      <c r="H20" s="3" t="s">
        <v>6</v>
      </c>
      <c r="I20" s="3"/>
      <c r="J20" s="3" t="s">
        <v>7</v>
      </c>
      <c r="K20" s="3" t="s">
        <v>8</v>
      </c>
      <c r="L20" s="3"/>
      <c r="M20" s="3" t="s">
        <v>15</v>
      </c>
      <c r="P20" s="2" t="s">
        <v>5</v>
      </c>
      <c r="Q20" s="2" t="s">
        <v>7</v>
      </c>
      <c r="R20" s="2" t="s">
        <v>12</v>
      </c>
    </row>
    <row r="21" spans="1:18" ht="17.25" thickTop="1" thickBot="1" x14ac:dyDescent="0.3">
      <c r="A21" s="1"/>
      <c r="B21" s="1"/>
      <c r="C21" s="1">
        <v>2011</v>
      </c>
      <c r="D21" s="1">
        <v>1</v>
      </c>
      <c r="E21" s="1">
        <v>0</v>
      </c>
      <c r="G21" s="3">
        <f>AVERAGE(E21,E26,E31)</f>
        <v>0</v>
      </c>
      <c r="H21" s="3">
        <f>E21-G21</f>
        <v>0</v>
      </c>
      <c r="I21" s="3"/>
      <c r="J21" s="3">
        <f>AVERAGE(H21:H25)</f>
        <v>-0.46666666666666662</v>
      </c>
      <c r="K21" s="3">
        <f>H21-J21</f>
        <v>0.46666666666666662</v>
      </c>
      <c r="L21" s="3"/>
      <c r="M21" s="3">
        <f>K3/K21</f>
        <v>48.285714285714299</v>
      </c>
      <c r="P21" s="2">
        <f>G21</f>
        <v>0</v>
      </c>
      <c r="Q21" s="2">
        <f>AVERAGE(E21:E25)</f>
        <v>0</v>
      </c>
      <c r="R21" s="2">
        <f>E21-P21-Q21+$E$36</f>
        <v>0.46666666666666667</v>
      </c>
    </row>
    <row r="22" spans="1:18" ht="17.25" thickTop="1" thickBot="1" x14ac:dyDescent="0.3">
      <c r="A22" s="1"/>
      <c r="B22" s="1"/>
      <c r="C22" s="1">
        <v>2012</v>
      </c>
      <c r="D22" s="1">
        <v>1</v>
      </c>
      <c r="E22" s="1">
        <v>0</v>
      </c>
      <c r="G22" s="3">
        <f>AVERAGE(E22,E27,E32)</f>
        <v>0.33333333333333331</v>
      </c>
      <c r="H22" s="3">
        <f>E22-G22</f>
        <v>-0.33333333333333331</v>
      </c>
      <c r="I22" s="3"/>
      <c r="J22" s="3">
        <f>J21</f>
        <v>-0.46666666666666662</v>
      </c>
      <c r="K22" s="3">
        <f t="shared" ref="K22:K35" si="5">H22-J22</f>
        <v>0.1333333333333333</v>
      </c>
      <c r="L22" s="3"/>
      <c r="M22" s="3">
        <f>K4/K22</f>
        <v>59.000000000000014</v>
      </c>
      <c r="P22" s="2">
        <f>G22</f>
        <v>0.33333333333333331</v>
      </c>
      <c r="Q22" s="2">
        <f>Q21</f>
        <v>0</v>
      </c>
      <c r="R22" s="2">
        <f>E22-P22-Q22+$E$36</f>
        <v>0.13333333333333336</v>
      </c>
    </row>
    <row r="23" spans="1:18" ht="17.25" thickTop="1" thickBot="1" x14ac:dyDescent="0.3">
      <c r="A23" s="1"/>
      <c r="B23" s="1"/>
      <c r="C23" s="1">
        <v>2013</v>
      </c>
      <c r="D23" s="1">
        <v>1</v>
      </c>
      <c r="E23" s="1">
        <v>0</v>
      </c>
      <c r="G23" s="3">
        <f>AVERAGE(E23,E28,E33)</f>
        <v>0.66666666666666663</v>
      </c>
      <c r="H23" s="3">
        <f>E23-G23</f>
        <v>-0.66666666666666663</v>
      </c>
      <c r="I23" s="3"/>
      <c r="J23" s="3">
        <f t="shared" ref="J23:J25" si="6">J22</f>
        <v>-0.46666666666666662</v>
      </c>
      <c r="K23" s="3">
        <f t="shared" si="5"/>
        <v>-0.2</v>
      </c>
      <c r="L23" s="3"/>
      <c r="M23" s="3">
        <f>K5/K23</f>
        <v>50.666666666666664</v>
      </c>
      <c r="P23" s="2">
        <f>G23</f>
        <v>0.66666666666666663</v>
      </c>
      <c r="Q23" s="2">
        <f t="shared" ref="Q23:Q35" si="7">Q22</f>
        <v>0</v>
      </c>
      <c r="R23" s="2">
        <f>E23-P23-Q23+$E$36</f>
        <v>-0.19999999999999996</v>
      </c>
    </row>
    <row r="24" spans="1:18" ht="17.25" thickTop="1" thickBot="1" x14ac:dyDescent="0.3">
      <c r="A24" s="1"/>
      <c r="B24" s="1"/>
      <c r="C24" s="1">
        <v>2014</v>
      </c>
      <c r="D24" s="1">
        <v>1</v>
      </c>
      <c r="E24" s="1">
        <v>0</v>
      </c>
      <c r="G24" s="3">
        <f>AVERAGE(E24,E29,E34)</f>
        <v>0.66666666666666663</v>
      </c>
      <c r="H24" s="3">
        <f>E24-G24</f>
        <v>-0.66666666666666663</v>
      </c>
      <c r="I24" s="3"/>
      <c r="J24" s="3">
        <f t="shared" si="6"/>
        <v>-0.46666666666666662</v>
      </c>
      <c r="K24" s="3">
        <f t="shared" si="5"/>
        <v>-0.2</v>
      </c>
      <c r="L24" s="3"/>
      <c r="M24" s="3">
        <f>K6/K24</f>
        <v>53.99999999999995</v>
      </c>
      <c r="P24" s="2">
        <f>G24</f>
        <v>0.66666666666666663</v>
      </c>
      <c r="Q24" s="2">
        <f t="shared" si="7"/>
        <v>0</v>
      </c>
      <c r="R24" s="2">
        <f>E24-P24-Q24+$E$36</f>
        <v>-0.19999999999999996</v>
      </c>
    </row>
    <row r="25" spans="1:18" ht="17.25" thickTop="1" thickBot="1" x14ac:dyDescent="0.3">
      <c r="A25" s="1"/>
      <c r="B25" s="1"/>
      <c r="C25" s="1">
        <v>2015</v>
      </c>
      <c r="D25" s="1">
        <v>1</v>
      </c>
      <c r="E25" s="1">
        <v>0</v>
      </c>
      <c r="G25" s="3">
        <f>AVERAGE(E25,E30,E35)</f>
        <v>0.66666666666666663</v>
      </c>
      <c r="H25" s="3">
        <f>E25-G25</f>
        <v>-0.66666666666666663</v>
      </c>
      <c r="I25" s="3"/>
      <c r="J25" s="3">
        <f t="shared" si="6"/>
        <v>-0.46666666666666662</v>
      </c>
      <c r="K25" s="3">
        <f t="shared" si="5"/>
        <v>-0.2</v>
      </c>
      <c r="L25" s="3"/>
      <c r="M25" s="3">
        <f>K7/K25</f>
        <v>47.333333333333307</v>
      </c>
      <c r="P25" s="2">
        <f>G25</f>
        <v>0.66666666666666663</v>
      </c>
      <c r="Q25" s="2">
        <f t="shared" si="7"/>
        <v>0</v>
      </c>
      <c r="R25" s="2">
        <f>E25-P25-Q25+$E$36</f>
        <v>-0.19999999999999996</v>
      </c>
    </row>
    <row r="26" spans="1:18" ht="17.25" thickTop="1" thickBot="1" x14ac:dyDescent="0.3">
      <c r="A26" s="1"/>
      <c r="B26" s="1"/>
      <c r="C26" s="1">
        <v>2011</v>
      </c>
      <c r="D26" s="1">
        <v>2</v>
      </c>
      <c r="E26" s="1">
        <v>0</v>
      </c>
      <c r="G26" s="3">
        <f>G21</f>
        <v>0</v>
      </c>
      <c r="H26" s="3">
        <f>E26-G26</f>
        <v>0</v>
      </c>
      <c r="I26" s="3"/>
      <c r="J26" s="3">
        <f>AVERAGE(H26:H30)</f>
        <v>0.13333333333333336</v>
      </c>
      <c r="K26" s="3">
        <f t="shared" si="5"/>
        <v>-0.13333333333333336</v>
      </c>
      <c r="L26" s="3"/>
      <c r="M26" s="3">
        <f>K8/K26</f>
        <v>48.499999999999986</v>
      </c>
      <c r="P26" s="2">
        <f>G26</f>
        <v>0</v>
      </c>
      <c r="Q26" s="2">
        <f>AVERAGE(E26:E30)</f>
        <v>0.6</v>
      </c>
      <c r="R26" s="2">
        <f>E26-P26-Q26+$E$36</f>
        <v>-0.1333333333333333</v>
      </c>
    </row>
    <row r="27" spans="1:18" ht="17.25" thickTop="1" thickBot="1" x14ac:dyDescent="0.3">
      <c r="A27" s="1"/>
      <c r="B27" s="1"/>
      <c r="C27" s="1">
        <v>2012</v>
      </c>
      <c r="D27" s="1">
        <v>2</v>
      </c>
      <c r="E27" s="1">
        <v>0</v>
      </c>
      <c r="G27" s="3">
        <f t="shared" ref="G27:G35" si="8">G22</f>
        <v>0.33333333333333331</v>
      </c>
      <c r="H27" s="3">
        <f>E27-G27</f>
        <v>-0.33333333333333331</v>
      </c>
      <c r="I27" s="3"/>
      <c r="J27" s="3">
        <f>J26</f>
        <v>0.13333333333333336</v>
      </c>
      <c r="K27" s="3">
        <f t="shared" si="5"/>
        <v>-0.46666666666666667</v>
      </c>
      <c r="L27" s="3"/>
      <c r="M27" s="3">
        <f>K9/K27</f>
        <v>51.714285714285722</v>
      </c>
      <c r="P27" s="2">
        <f>G27</f>
        <v>0.33333333333333331</v>
      </c>
      <c r="Q27" s="2">
        <f t="shared" ref="Q27:Q35" si="9">Q26</f>
        <v>0.6</v>
      </c>
      <c r="R27" s="2">
        <f>E27-P27-Q27+$E$36</f>
        <v>-0.46666666666666667</v>
      </c>
    </row>
    <row r="28" spans="1:18" ht="17.25" thickTop="1" thickBot="1" x14ac:dyDescent="0.3">
      <c r="A28" s="1"/>
      <c r="B28" s="1"/>
      <c r="C28" s="1">
        <v>2013</v>
      </c>
      <c r="D28" s="1">
        <v>2</v>
      </c>
      <c r="E28" s="1">
        <v>1</v>
      </c>
      <c r="G28" s="3">
        <f t="shared" si="8"/>
        <v>0.66666666666666663</v>
      </c>
      <c r="H28" s="3">
        <f>E28-G28</f>
        <v>0.33333333333333337</v>
      </c>
      <c r="I28" s="3"/>
      <c r="J28" s="3">
        <f t="shared" ref="J28:J30" si="10">J27</f>
        <v>0.13333333333333336</v>
      </c>
      <c r="K28" s="3">
        <f t="shared" si="5"/>
        <v>0.2</v>
      </c>
      <c r="L28" s="3"/>
      <c r="M28" s="3">
        <f>K10/K28</f>
        <v>49.333333333333314</v>
      </c>
      <c r="P28" s="2">
        <f>G28</f>
        <v>0.66666666666666663</v>
      </c>
      <c r="Q28" s="2">
        <f t="shared" si="9"/>
        <v>0.6</v>
      </c>
      <c r="R28" s="2">
        <f>E28-P28-Q28+$E$36</f>
        <v>0.20000000000000007</v>
      </c>
    </row>
    <row r="29" spans="1:18" ht="17.25" thickTop="1" thickBot="1" x14ac:dyDescent="0.3">
      <c r="A29" s="1"/>
      <c r="B29" s="1"/>
      <c r="C29" s="1">
        <v>2014</v>
      </c>
      <c r="D29" s="1">
        <v>2</v>
      </c>
      <c r="E29" s="1">
        <v>1</v>
      </c>
      <c r="G29" s="3">
        <f t="shared" si="8"/>
        <v>0.66666666666666663</v>
      </c>
      <c r="H29" s="3">
        <f>E29-G29</f>
        <v>0.33333333333333337</v>
      </c>
      <c r="I29" s="3"/>
      <c r="J29" s="3">
        <f t="shared" si="10"/>
        <v>0.13333333333333336</v>
      </c>
      <c r="K29" s="3">
        <f t="shared" si="5"/>
        <v>0.2</v>
      </c>
      <c r="L29" s="3"/>
      <c r="M29" s="3">
        <f>K11/K29</f>
        <v>56.000000000000028</v>
      </c>
      <c r="P29" s="2">
        <f>G29</f>
        <v>0.66666666666666663</v>
      </c>
      <c r="Q29" s="2">
        <f t="shared" si="9"/>
        <v>0.6</v>
      </c>
      <c r="R29" s="2">
        <f>E29-P29-Q29+$E$36</f>
        <v>0.20000000000000007</v>
      </c>
    </row>
    <row r="30" spans="1:18" ht="17.25" thickTop="1" thickBot="1" x14ac:dyDescent="0.3">
      <c r="A30" s="1"/>
      <c r="B30" s="1"/>
      <c r="C30" s="1">
        <v>2015</v>
      </c>
      <c r="D30" s="1">
        <v>2</v>
      </c>
      <c r="E30" s="1">
        <v>1</v>
      </c>
      <c r="G30" s="3">
        <f t="shared" si="8"/>
        <v>0.66666666666666663</v>
      </c>
      <c r="H30" s="3">
        <f>E30-G30</f>
        <v>0.33333333333333337</v>
      </c>
      <c r="I30" s="3"/>
      <c r="J30" s="3">
        <f t="shared" si="10"/>
        <v>0.13333333333333336</v>
      </c>
      <c r="K30" s="3">
        <f t="shared" si="5"/>
        <v>0.2</v>
      </c>
      <c r="L30" s="3"/>
      <c r="M30" s="3">
        <f>K12/K30</f>
        <v>47.666666666666671</v>
      </c>
      <c r="P30" s="2">
        <f>G30</f>
        <v>0.66666666666666663</v>
      </c>
      <c r="Q30" s="2">
        <f t="shared" si="9"/>
        <v>0.6</v>
      </c>
      <c r="R30" s="2">
        <f>E30-P30-Q30+$E$36</f>
        <v>0.20000000000000007</v>
      </c>
    </row>
    <row r="31" spans="1:18" ht="17.25" thickTop="1" thickBot="1" x14ac:dyDescent="0.3">
      <c r="A31" s="1"/>
      <c r="B31" s="1"/>
      <c r="C31" s="1">
        <v>2011</v>
      </c>
      <c r="D31" s="1">
        <v>3</v>
      </c>
      <c r="E31" s="1">
        <v>0</v>
      </c>
      <c r="G31" s="3">
        <f t="shared" si="8"/>
        <v>0</v>
      </c>
      <c r="H31" s="3">
        <f>E31-G31</f>
        <v>0</v>
      </c>
      <c r="I31" s="3"/>
      <c r="J31" s="3">
        <f>AVERAGE(H31:H35)</f>
        <v>0.33333333333333337</v>
      </c>
      <c r="K31" s="3">
        <f t="shared" si="5"/>
        <v>-0.33333333333333337</v>
      </c>
      <c r="L31" s="3"/>
      <c r="M31" s="3">
        <f>K13/K31</f>
        <v>48.199999999999982</v>
      </c>
      <c r="P31" s="2">
        <f>G31</f>
        <v>0</v>
      </c>
      <c r="Q31" s="2">
        <f>AVERAGE(E31:E35)</f>
        <v>0.8</v>
      </c>
      <c r="R31" s="2">
        <f>E31-P31-Q31+$E$36</f>
        <v>-0.33333333333333337</v>
      </c>
    </row>
    <row r="32" spans="1:18" ht="17.25" thickTop="1" thickBot="1" x14ac:dyDescent="0.3">
      <c r="A32" s="1"/>
      <c r="B32" s="1"/>
      <c r="C32" s="1">
        <v>2012</v>
      </c>
      <c r="D32" s="1">
        <v>3</v>
      </c>
      <c r="E32" s="1">
        <v>1</v>
      </c>
      <c r="G32" s="3">
        <f t="shared" si="8"/>
        <v>0.33333333333333331</v>
      </c>
      <c r="H32" s="3">
        <f>E32-G32</f>
        <v>0.66666666666666674</v>
      </c>
      <c r="I32" s="3"/>
      <c r="J32" s="3">
        <f>J31</f>
        <v>0.33333333333333337</v>
      </c>
      <c r="K32" s="3">
        <f t="shared" si="5"/>
        <v>0.33333333333333337</v>
      </c>
      <c r="L32" s="3"/>
      <c r="M32" s="3">
        <f>K14/K32</f>
        <v>48.79999999999999</v>
      </c>
      <c r="P32" s="2">
        <f>G32</f>
        <v>0.33333333333333331</v>
      </c>
      <c r="Q32" s="2">
        <f t="shared" ref="Q32:Q35" si="11">Q31</f>
        <v>0.8</v>
      </c>
      <c r="R32" s="2">
        <f>E32-P32-Q32+$E$36</f>
        <v>0.33333333333333337</v>
      </c>
    </row>
    <row r="33" spans="1:18" ht="17.25" thickTop="1" thickBot="1" x14ac:dyDescent="0.3">
      <c r="A33" s="1"/>
      <c r="B33" s="1"/>
      <c r="C33" s="1">
        <v>2013</v>
      </c>
      <c r="D33" s="1">
        <v>3</v>
      </c>
      <c r="E33" s="1">
        <v>1</v>
      </c>
      <c r="G33" s="3">
        <f t="shared" si="8"/>
        <v>0.66666666666666663</v>
      </c>
      <c r="H33" s="3">
        <f>E33-G33</f>
        <v>0.33333333333333337</v>
      </c>
      <c r="I33" s="3"/>
      <c r="J33" s="3">
        <f t="shared" ref="J33:J35" si="12">J32</f>
        <v>0.33333333333333337</v>
      </c>
      <c r="K33" s="3">
        <f t="shared" si="5"/>
        <v>0</v>
      </c>
      <c r="L33" s="3"/>
      <c r="M33" s="3" t="e">
        <f>K15/K33</f>
        <v>#DIV/0!</v>
      </c>
      <c r="P33" s="2">
        <f>G33</f>
        <v>0.66666666666666663</v>
      </c>
      <c r="Q33" s="2">
        <f t="shared" si="11"/>
        <v>0.8</v>
      </c>
      <c r="R33" s="2">
        <f>E33-P33-Q33+$E$36</f>
        <v>0</v>
      </c>
    </row>
    <row r="34" spans="1:18" ht="17.25" thickTop="1" thickBot="1" x14ac:dyDescent="0.3">
      <c r="A34" s="1"/>
      <c r="B34" s="1"/>
      <c r="C34" s="1">
        <v>2014</v>
      </c>
      <c r="D34" s="1">
        <v>3</v>
      </c>
      <c r="E34" s="1">
        <v>1</v>
      </c>
      <c r="G34" s="3">
        <f t="shared" si="8"/>
        <v>0.66666666666666663</v>
      </c>
      <c r="H34" s="3">
        <f>E34-G34</f>
        <v>0.33333333333333337</v>
      </c>
      <c r="I34" s="3"/>
      <c r="J34" s="3">
        <f t="shared" si="12"/>
        <v>0.33333333333333337</v>
      </c>
      <c r="K34" s="3">
        <f t="shared" si="5"/>
        <v>0</v>
      </c>
      <c r="L34" s="3"/>
      <c r="M34" s="3" t="e">
        <f>K16/K34</f>
        <v>#DIV/0!</v>
      </c>
      <c r="P34" s="2">
        <f>G34</f>
        <v>0.66666666666666663</v>
      </c>
      <c r="Q34" s="2">
        <f t="shared" si="11"/>
        <v>0.8</v>
      </c>
      <c r="R34" s="2">
        <f>E34-P34-Q34+$E$36</f>
        <v>0</v>
      </c>
    </row>
    <row r="35" spans="1:18" ht="17.25" thickTop="1" thickBot="1" x14ac:dyDescent="0.3">
      <c r="A35" s="1"/>
      <c r="B35" s="1"/>
      <c r="C35" s="1">
        <v>2015</v>
      </c>
      <c r="D35" s="1">
        <v>3</v>
      </c>
      <c r="E35" s="1">
        <v>1</v>
      </c>
      <c r="G35" s="3">
        <f t="shared" si="8"/>
        <v>0.66666666666666663</v>
      </c>
      <c r="H35" s="3">
        <f>E35-G35</f>
        <v>0.33333333333333337</v>
      </c>
      <c r="I35" s="3"/>
      <c r="J35" s="3">
        <f t="shared" si="12"/>
        <v>0.33333333333333337</v>
      </c>
      <c r="K35" s="3">
        <f t="shared" si="5"/>
        <v>0</v>
      </c>
      <c r="L35" s="3"/>
      <c r="M35" s="3" t="e">
        <f>K17/K35</f>
        <v>#DIV/0!</v>
      </c>
      <c r="P35" s="2">
        <f>G35</f>
        <v>0.66666666666666663</v>
      </c>
      <c r="Q35" s="2">
        <f t="shared" si="11"/>
        <v>0.8</v>
      </c>
      <c r="R35" s="2">
        <f>E35-P35-Q35+$E$36</f>
        <v>0</v>
      </c>
    </row>
    <row r="36" spans="1:18" ht="16.5" thickTop="1" x14ac:dyDescent="0.25">
      <c r="A36" s="1"/>
      <c r="B36" s="1"/>
      <c r="C36" s="1"/>
      <c r="D36" s="1" t="s">
        <v>14</v>
      </c>
      <c r="E36" s="1">
        <f>AVERAGE(E21:E35)</f>
        <v>0.46666666666666667</v>
      </c>
      <c r="G36" s="3"/>
      <c r="H36" s="3"/>
      <c r="I36" s="3"/>
      <c r="J36" s="3"/>
      <c r="K36" s="3"/>
      <c r="L36" s="4" t="s">
        <v>16</v>
      </c>
      <c r="M36" s="4">
        <f>AVERAGE(M21:M32)</f>
        <v>50.79166666666665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Wu</dc:creator>
  <cp:lastModifiedBy>Yupeng Wu</cp:lastModifiedBy>
  <dcterms:created xsi:type="dcterms:W3CDTF">2024-01-30T13:34:37Z</dcterms:created>
  <dcterms:modified xsi:type="dcterms:W3CDTF">2024-01-30T15:36:35Z</dcterms:modified>
</cp:coreProperties>
</file>