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971\Documents\"/>
    </mc:Choice>
  </mc:AlternateContent>
  <xr:revisionPtr revIDLastSave="0" documentId="13_ncr:1_{F7DC6320-9877-48C5-9381-742DEF90C4F7}" xr6:coauthVersionLast="47" xr6:coauthVersionMax="47" xr10:uidLastSave="{00000000-0000-0000-0000-000000000000}"/>
  <bookViews>
    <workbookView xWindow="-120" yWindow="-120" windowWidth="20730" windowHeight="11160" xr2:uid="{0E9A974C-F979-4A75-B93B-47DE2E349A5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5" i="1" l="1"/>
  <c r="D132" i="1"/>
  <c r="D134" i="1" s="1"/>
  <c r="D140" i="1" s="1"/>
  <c r="H123" i="1" s="1"/>
  <c r="H121" i="1" s="1"/>
  <c r="H118" i="1" s="1"/>
  <c r="H61" i="1"/>
  <c r="D27" i="1"/>
  <c r="D28" i="1" s="1"/>
  <c r="D29" i="1" s="1"/>
  <c r="D30" i="1" s="1"/>
  <c r="D31" i="1" s="1"/>
  <c r="D32" i="1" s="1"/>
  <c r="D33" i="1" s="1"/>
  <c r="H70" i="1"/>
  <c r="H71" i="1" s="1"/>
  <c r="H110" i="1" s="1"/>
  <c r="I61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H109" i="1" l="1"/>
  <c r="H62" i="1"/>
  <c r="D112" i="1" s="1"/>
  <c r="D110" i="1" l="1"/>
  <c r="D109" i="1" s="1"/>
</calcChain>
</file>

<file path=xl/sharedStrings.xml><?xml version="1.0" encoding="utf-8"?>
<sst xmlns="http://schemas.openxmlformats.org/spreadsheetml/2006/main" count="250" uniqueCount="109">
  <si>
    <t xml:space="preserve">Data </t>
  </si>
  <si>
    <t>Tipo de Operação</t>
  </si>
  <si>
    <t>Entrada / Saída</t>
  </si>
  <si>
    <t>CPF/CNPJ</t>
  </si>
  <si>
    <t>Categoria Pgto ou Recebimento</t>
  </si>
  <si>
    <t>Descrição do realizador</t>
  </si>
  <si>
    <t xml:space="preserve">Documento </t>
  </si>
  <si>
    <t>Saldo (Balance)</t>
  </si>
  <si>
    <t>PIX</t>
  </si>
  <si>
    <t>PAGAMENTO DE BOLETO</t>
  </si>
  <si>
    <t>TED</t>
  </si>
  <si>
    <t>RECEBIMENTO CARTÃO DE DÉBITO</t>
  </si>
  <si>
    <t>RECEBIMENTO CARTÃO DE CRÉDITO</t>
  </si>
  <si>
    <t>PAGTO. BOLETO BANCÁRIO</t>
  </si>
  <si>
    <t>PGTO. DE BOLETO</t>
  </si>
  <si>
    <t>RESGATE DE APLICAÇÃO FINANCEIRA</t>
  </si>
  <si>
    <t>DOC</t>
  </si>
  <si>
    <t xml:space="preserve">SAQUE CAIXA ELETRÔNICO </t>
  </si>
  <si>
    <t>ENTRADA</t>
  </si>
  <si>
    <t>SAÍDA</t>
  </si>
  <si>
    <t xml:space="preserve">PESSOA FÍSICA </t>
  </si>
  <si>
    <t xml:space="preserve">NÃO CLASSIFICADO </t>
  </si>
  <si>
    <t>PESSOA JURIDICA</t>
  </si>
  <si>
    <t xml:space="preserve">MOVIMENTAÇÃO PRÓPRIA </t>
  </si>
  <si>
    <t xml:space="preserve">RECEBIMENTO CARTÃO DE DÉBITO </t>
  </si>
  <si>
    <t>TIAGO RODRIGUES SANTOS</t>
  </si>
  <si>
    <t>PLUGGY</t>
  </si>
  <si>
    <t>882.937.076-23</t>
  </si>
  <si>
    <t>08.050.608/0001-32</t>
  </si>
  <si>
    <t xml:space="preserve">Valor da Operação </t>
  </si>
  <si>
    <t xml:space="preserve">FLUXO DE CAIXA - RECURSOS FINANCEIROS </t>
  </si>
  <si>
    <t xml:space="preserve">DATA </t>
  </si>
  <si>
    <t xml:space="preserve">CONTA BANCÁRIA </t>
  </si>
  <si>
    <t>SALDO</t>
  </si>
  <si>
    <t xml:space="preserve">ENTRADA </t>
  </si>
  <si>
    <t xml:space="preserve">SALDO INICIAL </t>
  </si>
  <si>
    <t>SALDO FINAL</t>
  </si>
  <si>
    <t>DEFINIÇÕES</t>
  </si>
  <si>
    <t>ENTRADA DE SALDO POR TRANSFERÊNCIA BANCÁRIA</t>
  </si>
  <si>
    <t xml:space="preserve">RECEBIMENTO </t>
  </si>
  <si>
    <t>ENTRADA DE SALDO POR RESGATE AUT CONTAMAX EMPRESARIAL</t>
  </si>
  <si>
    <t>RECEBIMENTO REDE ELO</t>
  </si>
  <si>
    <t>SAQUE REALIZADO CAIXA ELETRÔNICO</t>
  </si>
  <si>
    <t xml:space="preserve">PAGAMENTO DE BOLETO </t>
  </si>
  <si>
    <t xml:space="preserve">PAGAMENTO PROVEDOR </t>
  </si>
  <si>
    <t xml:space="preserve">RECEBIMENTO POR PGTO. CARTÃO DE DÉBITO GETNET </t>
  </si>
  <si>
    <t>RECEBIMENTO POR PGTO. CARTÃO DE CRÉDITO REDE VISA</t>
  </si>
  <si>
    <t>D</t>
  </si>
  <si>
    <t>C</t>
  </si>
  <si>
    <t xml:space="preserve">Banco </t>
  </si>
  <si>
    <t xml:space="preserve">Clientes a Receber </t>
  </si>
  <si>
    <t>Historico</t>
  </si>
  <si>
    <t>Recebimento de Pix por venda de clientes</t>
  </si>
  <si>
    <t>Histórico</t>
  </si>
  <si>
    <t xml:space="preserve">Histórico </t>
  </si>
  <si>
    <t>Fornecedores à pagar</t>
  </si>
  <si>
    <t>Banco</t>
  </si>
  <si>
    <t>Clientes à receber</t>
  </si>
  <si>
    <t xml:space="preserve">Fornecedores à pagar </t>
  </si>
  <si>
    <t xml:space="preserve">Clientes à receber </t>
  </si>
  <si>
    <t>Fornecedores á pagar</t>
  </si>
  <si>
    <t xml:space="preserve">Resgate de Aplicação Financeira </t>
  </si>
  <si>
    <t>Clientes à Receber</t>
  </si>
  <si>
    <t xml:space="preserve">Distribuição de Lucro </t>
  </si>
  <si>
    <t>Pagamento de cartão de crédito nesta data</t>
  </si>
  <si>
    <t>Pagamento de duplicata Pluggy Provedor nesta data</t>
  </si>
  <si>
    <t>Recebimento de duplicata por venda de clientes</t>
  </si>
  <si>
    <t>Pagamento de duplicata Banco Yamaha Motor nesta data</t>
  </si>
  <si>
    <t>Pagamento de duplicata Banco Viola Madeiras nesta data</t>
  </si>
  <si>
    <t>Resgate de Aplicação Financeira nesta data</t>
  </si>
  <si>
    <t>Saque em dinheiro nesta data</t>
  </si>
  <si>
    <t>Clientes a Receber</t>
  </si>
  <si>
    <t>Resgate de Aplicação Financeira</t>
  </si>
  <si>
    <t>Distribuição de Lucro</t>
  </si>
  <si>
    <t xml:space="preserve">BALANÇO PATRIMONIAL </t>
  </si>
  <si>
    <t>ATIVO</t>
  </si>
  <si>
    <t>ATIVO CIRCULANTE</t>
  </si>
  <si>
    <t xml:space="preserve">PASSIVO </t>
  </si>
  <si>
    <t>PASSIVO CIRCULANTE</t>
  </si>
  <si>
    <t>PATRIMONIO LIQUIDO</t>
  </si>
  <si>
    <t xml:space="preserve">Capital Social </t>
  </si>
  <si>
    <t xml:space="preserve">Clientes </t>
  </si>
  <si>
    <t>ATIVO NÃO CIRCULANTE</t>
  </si>
  <si>
    <t>Debito</t>
  </si>
  <si>
    <t xml:space="preserve"> RECEBIMENTO REDE ELO</t>
  </si>
  <si>
    <t xml:space="preserve"> PAGTO. BOLETO BANCÁRIO</t>
  </si>
  <si>
    <t xml:space="preserve"> ENTRADA DE SALDO POR RESGATE AUT CONTAMAX EMPRESARIAL</t>
  </si>
  <si>
    <t xml:space="preserve"> ENTRADA DE SALDO POR TRANSFERÊNCIA BANCÁRIA</t>
  </si>
  <si>
    <t xml:space="preserve"> SAQUE REALIZADO CAIXA ELETRÔNICO</t>
  </si>
  <si>
    <t>DRE</t>
  </si>
  <si>
    <t>RECEITA BRUTA</t>
  </si>
  <si>
    <t>(-) IMPOSTOS INCIDENTES SOBRE VENDAS</t>
  </si>
  <si>
    <t>(=) RECEITA LÍQUIDA</t>
  </si>
  <si>
    <t>(-) CUSTO DAS MERCADORIAS VENDIDAS - CMV</t>
  </si>
  <si>
    <t>(=) LUCRO BRUTO</t>
  </si>
  <si>
    <t xml:space="preserve">(-) DESPESAS OPERACIONAIS </t>
  </si>
  <si>
    <t>(-) DESPESAS COM VENDAS</t>
  </si>
  <si>
    <t>(-) DESPESAS FINANCEIRAS</t>
  </si>
  <si>
    <t>(+) RECEITAS FINANCEIRAS</t>
  </si>
  <si>
    <t>(-) DESPESAS GERAIS E ADMINISTRATIVAS</t>
  </si>
  <si>
    <t xml:space="preserve">(=) LUCRO/PREJUÍZO OPERACIONAL </t>
  </si>
  <si>
    <t>Crédito</t>
  </si>
  <si>
    <t>VALORES</t>
  </si>
  <si>
    <t>Aplicação Financeira</t>
  </si>
  <si>
    <t>RESERVA DE LUCROS OU PREJUIZOS</t>
  </si>
  <si>
    <t>Caixa</t>
  </si>
  <si>
    <t xml:space="preserve">IMOBILIZADO </t>
  </si>
  <si>
    <t>Lucros de exercicios anteriores</t>
  </si>
  <si>
    <t xml:space="preserve">Lucro do exercicio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</si>
</sst>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14" fontId="0" fillId="0" borderId="0" xfId="0" applyNumberFormat="1"/>
    <xf numFmtId="44" fontId="0" fillId="0" borderId="0" xfId="0" applyNumberFormat="1"/>
    <xf numFmtId="0" fontId="0" fillId="0" borderId="1" xfId="0" applyBorder="1"/>
    <xf numFmtId="44" fontId="0" fillId="0" borderId="1" xfId="0" applyNumberFormat="1" applyBorder="1"/>
    <xf numFmtId="44" fontId="0" fillId="0" borderId="0" xfId="0" applyNumberFormat="1" applyAlignment="1">
      <alignment horizontal="center"/>
    </xf>
    <xf numFmtId="14" fontId="0" fillId="2" borderId="0" xfId="0" applyNumberFormat="1" applyFill="1"/>
    <xf numFmtId="0" fontId="0" fillId="2" borderId="0" xfId="0" applyFill="1"/>
    <xf numFmtId="44" fontId="0" fillId="2" borderId="0" xfId="0" applyNumberFormat="1" applyFill="1"/>
    <xf numFmtId="44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vertical="center"/>
    </xf>
    <xf numFmtId="0" fontId="0" fillId="3" borderId="0" xfId="0" applyFill="1"/>
    <xf numFmtId="44" fontId="0" fillId="0" borderId="2" xfId="0" applyNumberFormat="1" applyBorder="1"/>
    <xf numFmtId="44" fontId="0" fillId="0" borderId="3" xfId="0" applyNumberFormat="1" applyBorder="1"/>
    <xf numFmtId="44" fontId="0" fillId="0" borderId="4" xfId="0" applyNumberFormat="1" applyBorder="1"/>
    <xf numFmtId="44" fontId="0" fillId="0" borderId="5" xfId="0" applyNumberFormat="1" applyBorder="1"/>
    <xf numFmtId="44" fontId="0" fillId="2" borderId="0" xfId="0" applyNumberFormat="1" applyFill="1" applyAlignment="1">
      <alignment vertical="center"/>
    </xf>
    <xf numFmtId="44" fontId="0" fillId="0" borderId="1" xfId="0" applyNumberFormat="1" applyBorder="1" applyAlignment="1">
      <alignment vertical="center"/>
    </xf>
    <xf numFmtId="0" fontId="1" fillId="0" borderId="1" xfId="0" applyFont="1" applyBorder="1"/>
    <xf numFmtId="44" fontId="0" fillId="7" borderId="4" xfId="0" applyNumberFormat="1" applyFill="1" applyBorder="1"/>
    <xf numFmtId="44" fontId="0" fillId="7" borderId="5" xfId="0" applyNumberFormat="1" applyFill="1" applyBorder="1"/>
    <xf numFmtId="44" fontId="1" fillId="7" borderId="2" xfId="0" applyNumberFormat="1" applyFont="1" applyFill="1" applyBorder="1"/>
    <xf numFmtId="44" fontId="1" fillId="7" borderId="3" xfId="0" applyNumberFormat="1" applyFont="1" applyFill="1" applyBorder="1"/>
    <xf numFmtId="44" fontId="0" fillId="7" borderId="2" xfId="0" applyNumberFormat="1" applyFill="1" applyBorder="1"/>
    <xf numFmtId="0" fontId="0" fillId="7" borderId="5" xfId="0" applyFill="1" applyBorder="1"/>
    <xf numFmtId="0" fontId="0" fillId="7" borderId="3" xfId="0" applyFill="1" applyBorder="1"/>
    <xf numFmtId="0" fontId="1" fillId="8" borderId="1" xfId="0" applyFont="1" applyFill="1" applyBorder="1" applyAlignment="1">
      <alignment horizontal="center"/>
    </xf>
    <xf numFmtId="44" fontId="0" fillId="7" borderId="6" xfId="0" applyNumberFormat="1" applyFill="1" applyBorder="1"/>
    <xf numFmtId="0" fontId="0" fillId="7" borderId="6" xfId="0" applyFill="1" applyBorder="1"/>
    <xf numFmtId="0" fontId="1" fillId="9" borderId="1" xfId="0" applyFont="1" applyFill="1" applyBorder="1" applyAlignment="1">
      <alignment horizontal="center"/>
    </xf>
    <xf numFmtId="44" fontId="1" fillId="9" borderId="1" xfId="0" applyNumberFormat="1" applyFont="1" applyFill="1" applyBorder="1" applyAlignment="1">
      <alignment vertical="center"/>
    </xf>
    <xf numFmtId="44" fontId="1" fillId="0" borderId="1" xfId="0" applyNumberFormat="1" applyFont="1" applyBorder="1" applyAlignment="1">
      <alignment vertical="center"/>
    </xf>
    <xf numFmtId="44" fontId="1" fillId="0" borderId="1" xfId="0" applyNumberFormat="1" applyFont="1" applyBorder="1"/>
    <xf numFmtId="44" fontId="1" fillId="0" borderId="0" xfId="0" applyNumberFormat="1" applyFont="1" applyAlignment="1">
      <alignment vertical="center"/>
    </xf>
    <xf numFmtId="0" fontId="1" fillId="8" borderId="1" xfId="0" applyFont="1" applyFill="1" applyBorder="1" applyAlignment="1">
      <alignment horizontal="center"/>
    </xf>
    <xf numFmtId="44" fontId="0" fillId="0" borderId="0" xfId="0" applyNumberFormat="1" applyAlignment="1">
      <alignment horizontal="center" vertical="center"/>
    </xf>
    <xf numFmtId="44" fontId="0" fillId="7" borderId="6" xfId="0" applyNumberFormat="1" applyFill="1" applyBorder="1" applyAlignment="1">
      <alignment horizontal="center"/>
    </xf>
    <xf numFmtId="44" fontId="0" fillId="5" borderId="6" xfId="0" applyNumberFormat="1" applyFill="1" applyBorder="1" applyAlignment="1">
      <alignment horizontal="center"/>
    </xf>
    <xf numFmtId="44" fontId="0" fillId="6" borderId="7" xfId="0" applyNumberFormat="1" applyFill="1" applyBorder="1" applyAlignment="1">
      <alignment horizontal="center"/>
    </xf>
    <xf numFmtId="44" fontId="1" fillId="7" borderId="2" xfId="0" applyNumberFormat="1" applyFont="1" applyFill="1" applyBorder="1" applyAlignment="1">
      <alignment horizontal="center"/>
    </xf>
    <xf numFmtId="44" fontId="1" fillId="7" borderId="3" xfId="0" applyNumberFormat="1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44" fontId="1" fillId="4" borderId="2" xfId="0" applyNumberFormat="1" applyFont="1" applyFill="1" applyBorder="1" applyAlignment="1">
      <alignment horizontal="center"/>
    </xf>
    <xf numFmtId="44" fontId="1" fillId="4" borderId="3" xfId="0" applyNumberFormat="1" applyFont="1" applyFill="1" applyBorder="1" applyAlignment="1">
      <alignment horizontal="center"/>
    </xf>
    <xf numFmtId="44" fontId="1" fillId="4" borderId="2" xfId="0" applyNumberFormat="1" applyFont="1" applyFill="1" applyBorder="1" applyAlignment="1">
      <alignment horizontal="center" vertical="center"/>
    </xf>
    <xf numFmtId="44" fontId="1" fillId="4" borderId="3" xfId="0" applyNumberFormat="1" applyFont="1" applyFill="1" applyBorder="1" applyAlignment="1">
      <alignment horizontal="center" vertical="center"/>
    </xf>
    <xf numFmtId="0" fontId="1" fillId="0" borderId="1" xfId="0" applyFont="1" applyFill="1" applyBorder="1"/>
    <xf numFmtId="44" fontId="0" fillId="0" borderId="1" xfId="0" applyNumberFormat="1" applyFill="1" applyBorder="1" applyAlignment="1">
      <alignment vertic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/>
    <xf numFmtId="44" fontId="0" fillId="0" borderId="1" xfId="0" applyNumberFormat="1" applyFill="1" applyBorder="1"/>
    <xf numFmtId="14" fontId="1" fillId="0" borderId="1" xfId="0" applyNumberFormat="1" applyFont="1" applyFill="1" applyBorder="1" applyAlignment="1">
      <alignment horizontal="center" wrapText="1"/>
    </xf>
    <xf numFmtId="14" fontId="0" fillId="0" borderId="1" xfId="0" applyNumberFormat="1" applyFill="1" applyBorder="1"/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44" fontId="0" fillId="0" borderId="1" xfId="0" applyNumberFormat="1" applyFill="1" applyBorder="1" applyAlignment="1">
      <alignment horizontal="left"/>
    </xf>
    <xf numFmtId="4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44" fontId="1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F02C-2B41-44AD-9C22-F2B54CEC8484}">
  <dimension ref="A1:N140"/>
  <sheetViews>
    <sheetView tabSelected="1" zoomScale="70" zoomScaleNormal="70" workbookViewId="0">
      <selection activeCell="C138" sqref="C138"/>
    </sheetView>
  </sheetViews>
  <sheetFormatPr defaultRowHeight="15" x14ac:dyDescent="0.25"/>
  <cols>
    <col min="1" max="1" width="12.7109375" style="1" customWidth="1"/>
    <col min="2" max="2" width="12.42578125" style="1" bestFit="1" customWidth="1"/>
    <col min="3" max="3" width="69" customWidth="1"/>
    <col min="4" max="4" width="20" style="10" bestFit="1" customWidth="1"/>
    <col min="5" max="5" width="16.85546875" style="10" customWidth="1"/>
    <col min="6" max="6" width="63" bestFit="1" customWidth="1"/>
    <col min="7" max="7" width="30.85546875" customWidth="1"/>
    <col min="8" max="8" width="32.42578125" style="2" bestFit="1" customWidth="1"/>
    <col min="9" max="9" width="27.140625" bestFit="1" customWidth="1"/>
    <col min="10" max="10" width="26.42578125" bestFit="1" customWidth="1"/>
    <col min="11" max="11" width="20.140625" style="2" bestFit="1" customWidth="1"/>
    <col min="12" max="12" width="16.7109375" style="2" bestFit="1" customWidth="1"/>
  </cols>
  <sheetData>
    <row r="1" spans="2:12" customFormat="1" x14ac:dyDescent="0.25"/>
    <row r="2" spans="2:12" customFormat="1" x14ac:dyDescent="0.25">
      <c r="B2" s="49" t="s">
        <v>0</v>
      </c>
      <c r="C2" s="50" t="s">
        <v>1</v>
      </c>
      <c r="D2" s="50" t="s">
        <v>2</v>
      </c>
      <c r="E2" s="50"/>
      <c r="F2" s="50" t="s">
        <v>3</v>
      </c>
      <c r="G2" s="50"/>
      <c r="H2" s="50" t="s">
        <v>4</v>
      </c>
      <c r="I2" s="50" t="s">
        <v>5</v>
      </c>
      <c r="J2" s="50" t="s">
        <v>6</v>
      </c>
      <c r="K2" s="50" t="s">
        <v>29</v>
      </c>
      <c r="L2" s="50" t="s">
        <v>7</v>
      </c>
    </row>
    <row r="3" spans="2:12" customFormat="1" x14ac:dyDescent="0.25">
      <c r="B3" s="49">
        <v>44622</v>
      </c>
      <c r="C3" s="51" t="s">
        <v>8</v>
      </c>
      <c r="D3" s="52" t="s">
        <v>18</v>
      </c>
      <c r="E3" s="52"/>
      <c r="F3" s="52" t="s">
        <v>20</v>
      </c>
      <c r="G3" s="52"/>
      <c r="H3" s="52"/>
      <c r="I3" s="52" t="s">
        <v>25</v>
      </c>
      <c r="J3" s="52" t="s">
        <v>27</v>
      </c>
      <c r="K3" s="53">
        <v>15000</v>
      </c>
      <c r="L3" s="53">
        <f>(K3)</f>
        <v>15000</v>
      </c>
    </row>
    <row r="4" spans="2:12" customFormat="1" x14ac:dyDescent="0.25">
      <c r="B4" s="49">
        <v>44630</v>
      </c>
      <c r="C4" s="51" t="s">
        <v>9</v>
      </c>
      <c r="D4" s="52" t="s">
        <v>19</v>
      </c>
      <c r="E4" s="52"/>
      <c r="F4" s="52" t="s">
        <v>21</v>
      </c>
      <c r="G4" s="52"/>
      <c r="H4" s="52"/>
      <c r="I4" s="52" t="s">
        <v>21</v>
      </c>
      <c r="J4" s="52" t="s">
        <v>21</v>
      </c>
      <c r="K4" s="53">
        <v>-544.99</v>
      </c>
      <c r="L4" s="53">
        <f>(L3+K4)</f>
        <v>14455.01</v>
      </c>
    </row>
    <row r="5" spans="2:12" customFormat="1" x14ac:dyDescent="0.25">
      <c r="B5" s="49">
        <v>44658</v>
      </c>
      <c r="C5" s="51" t="s">
        <v>8</v>
      </c>
      <c r="D5" s="52" t="s">
        <v>19</v>
      </c>
      <c r="E5" s="52"/>
      <c r="F5" s="52" t="s">
        <v>22</v>
      </c>
      <c r="G5" s="52"/>
      <c r="H5" s="52"/>
      <c r="I5" s="52" t="s">
        <v>26</v>
      </c>
      <c r="J5" s="52" t="s">
        <v>28</v>
      </c>
      <c r="K5" s="53">
        <v>-1.02</v>
      </c>
      <c r="L5" s="53">
        <f>(L4+K5)</f>
        <v>14453.99</v>
      </c>
    </row>
    <row r="6" spans="2:12" customFormat="1" x14ac:dyDescent="0.25">
      <c r="B6" s="49">
        <v>44691</v>
      </c>
      <c r="C6" s="51" t="s">
        <v>10</v>
      </c>
      <c r="D6" s="52" t="s">
        <v>18</v>
      </c>
      <c r="E6" s="52"/>
      <c r="F6" s="52" t="s">
        <v>20</v>
      </c>
      <c r="G6" s="52"/>
      <c r="H6" s="52"/>
      <c r="I6" s="52" t="s">
        <v>25</v>
      </c>
      <c r="J6" s="52" t="s">
        <v>27</v>
      </c>
      <c r="K6" s="53">
        <v>1000</v>
      </c>
      <c r="L6" s="53">
        <f t="shared" ref="L6:L15" si="0">(L5+K6)</f>
        <v>15453.99</v>
      </c>
    </row>
    <row r="7" spans="2:12" customFormat="1" x14ac:dyDescent="0.25">
      <c r="B7" s="49">
        <v>44692</v>
      </c>
      <c r="C7" s="51" t="s">
        <v>10</v>
      </c>
      <c r="D7" s="52" t="s">
        <v>19</v>
      </c>
      <c r="E7" s="52"/>
      <c r="F7" s="52" t="s">
        <v>22</v>
      </c>
      <c r="G7" s="52"/>
      <c r="H7" s="52"/>
      <c r="I7" s="52" t="s">
        <v>26</v>
      </c>
      <c r="J7" s="52" t="s">
        <v>28</v>
      </c>
      <c r="K7" s="53">
        <v>-200</v>
      </c>
      <c r="L7" s="53">
        <f t="shared" si="0"/>
        <v>15253.99</v>
      </c>
    </row>
    <row r="8" spans="2:12" customFormat="1" x14ac:dyDescent="0.25">
      <c r="B8" s="49">
        <v>44774</v>
      </c>
      <c r="C8" s="51" t="s">
        <v>11</v>
      </c>
      <c r="D8" s="52" t="s">
        <v>18</v>
      </c>
      <c r="E8" s="52"/>
      <c r="F8" s="52" t="s">
        <v>21</v>
      </c>
      <c r="G8" s="52"/>
      <c r="H8" s="52"/>
      <c r="I8" s="52" t="s">
        <v>21</v>
      </c>
      <c r="J8" s="52" t="s">
        <v>21</v>
      </c>
      <c r="K8" s="53">
        <v>4.88</v>
      </c>
      <c r="L8" s="53">
        <f t="shared" si="0"/>
        <v>15258.869999999999</v>
      </c>
    </row>
    <row r="9" spans="2:12" customFormat="1" x14ac:dyDescent="0.25">
      <c r="B9" s="49">
        <v>44803</v>
      </c>
      <c r="C9" s="51" t="s">
        <v>12</v>
      </c>
      <c r="D9" s="52" t="s">
        <v>18</v>
      </c>
      <c r="E9" s="52"/>
      <c r="F9" s="52" t="s">
        <v>21</v>
      </c>
      <c r="G9" s="52"/>
      <c r="H9" s="52"/>
      <c r="I9" s="52" t="s">
        <v>21</v>
      </c>
      <c r="J9" s="52" t="s">
        <v>21</v>
      </c>
      <c r="K9" s="53">
        <v>19.5</v>
      </c>
      <c r="L9" s="53">
        <f t="shared" si="0"/>
        <v>15278.369999999999</v>
      </c>
    </row>
    <row r="10" spans="2:12" customFormat="1" x14ac:dyDescent="0.25">
      <c r="B10" s="49">
        <v>44805</v>
      </c>
      <c r="C10" s="51" t="s">
        <v>13</v>
      </c>
      <c r="D10" s="52" t="s">
        <v>19</v>
      </c>
      <c r="E10" s="52"/>
      <c r="F10" s="52" t="s">
        <v>21</v>
      </c>
      <c r="G10" s="52"/>
      <c r="H10" s="52"/>
      <c r="I10" s="52" t="s">
        <v>21</v>
      </c>
      <c r="J10" s="52" t="s">
        <v>21</v>
      </c>
      <c r="K10" s="53">
        <v>-16000</v>
      </c>
      <c r="L10" s="53">
        <f t="shared" si="0"/>
        <v>-721.63000000000102</v>
      </c>
    </row>
    <row r="11" spans="2:12" customFormat="1" x14ac:dyDescent="0.25">
      <c r="B11" s="49">
        <v>44809</v>
      </c>
      <c r="C11" s="51" t="s">
        <v>14</v>
      </c>
      <c r="D11" s="52" t="s">
        <v>19</v>
      </c>
      <c r="E11" s="52"/>
      <c r="F11" s="52" t="s">
        <v>21</v>
      </c>
      <c r="G11" s="52"/>
      <c r="H11" s="52"/>
      <c r="I11" s="52" t="s">
        <v>21</v>
      </c>
      <c r="J11" s="52" t="s">
        <v>21</v>
      </c>
      <c r="K11" s="53">
        <v>-100</v>
      </c>
      <c r="L11" s="53">
        <f t="shared" si="0"/>
        <v>-821.63000000000102</v>
      </c>
    </row>
    <row r="12" spans="2:12" customFormat="1" x14ac:dyDescent="0.25">
      <c r="B12" s="49">
        <v>44809</v>
      </c>
      <c r="C12" s="51" t="s">
        <v>15</v>
      </c>
      <c r="D12" s="52" t="s">
        <v>18</v>
      </c>
      <c r="E12" s="52"/>
      <c r="F12" s="52" t="s">
        <v>23</v>
      </c>
      <c r="G12" s="52"/>
      <c r="H12" s="52"/>
      <c r="I12" s="52" t="s">
        <v>23</v>
      </c>
      <c r="J12" s="52" t="s">
        <v>23</v>
      </c>
      <c r="K12" s="53">
        <v>19.46</v>
      </c>
      <c r="L12" s="53">
        <f t="shared" si="0"/>
        <v>-802.17000000000098</v>
      </c>
    </row>
    <row r="13" spans="2:12" customFormat="1" x14ac:dyDescent="0.25">
      <c r="B13" s="49">
        <v>44814</v>
      </c>
      <c r="C13" s="51" t="s">
        <v>24</v>
      </c>
      <c r="D13" s="52" t="s">
        <v>18</v>
      </c>
      <c r="E13" s="52"/>
      <c r="F13" s="52" t="s">
        <v>21</v>
      </c>
      <c r="G13" s="52"/>
      <c r="H13" s="52"/>
      <c r="I13" s="52" t="s">
        <v>21</v>
      </c>
      <c r="J13" s="52" t="s">
        <v>21</v>
      </c>
      <c r="K13" s="53">
        <v>1435.64</v>
      </c>
      <c r="L13" s="53">
        <f t="shared" si="0"/>
        <v>633.46999999999912</v>
      </c>
    </row>
    <row r="14" spans="2:12" customFormat="1" x14ac:dyDescent="0.25">
      <c r="B14" s="49">
        <v>44815</v>
      </c>
      <c r="C14" s="51" t="s">
        <v>16</v>
      </c>
      <c r="D14" s="52" t="s">
        <v>18</v>
      </c>
      <c r="E14" s="52"/>
      <c r="F14" s="52" t="s">
        <v>20</v>
      </c>
      <c r="G14" s="52"/>
      <c r="H14" s="52"/>
      <c r="I14" s="52" t="s">
        <v>25</v>
      </c>
      <c r="J14" s="52" t="s">
        <v>27</v>
      </c>
      <c r="K14" s="53">
        <v>900.78</v>
      </c>
      <c r="L14" s="53">
        <f t="shared" si="0"/>
        <v>1534.2499999999991</v>
      </c>
    </row>
    <row r="15" spans="2:12" customFormat="1" x14ac:dyDescent="0.25">
      <c r="B15" s="49">
        <v>44816</v>
      </c>
      <c r="C15" s="51" t="s">
        <v>17</v>
      </c>
      <c r="D15" s="52" t="s">
        <v>19</v>
      </c>
      <c r="E15" s="52"/>
      <c r="F15" s="52" t="s">
        <v>21</v>
      </c>
      <c r="G15" s="52"/>
      <c r="H15" s="52"/>
      <c r="I15" s="52" t="s">
        <v>21</v>
      </c>
      <c r="J15" s="52" t="s">
        <v>21</v>
      </c>
      <c r="K15" s="53">
        <v>-300</v>
      </c>
      <c r="L15" s="53">
        <f t="shared" si="0"/>
        <v>1234.2499999999991</v>
      </c>
    </row>
    <row r="16" spans="2:12" customFormat="1" x14ac:dyDescent="0.25">
      <c r="B16" s="1"/>
      <c r="K16" s="2"/>
      <c r="L16" s="2"/>
    </row>
    <row r="17" spans="1:8" x14ac:dyDescent="0.25">
      <c r="A17"/>
      <c r="D17"/>
      <c r="E17"/>
      <c r="H17"/>
    </row>
    <row r="18" spans="1:8" x14ac:dyDescent="0.25">
      <c r="A18"/>
      <c r="B18" s="54" t="s">
        <v>30</v>
      </c>
      <c r="C18" s="54"/>
      <c r="D18" s="54"/>
      <c r="E18" s="54"/>
      <c r="F18" s="54"/>
      <c r="G18" s="54"/>
      <c r="H18" s="54"/>
    </row>
    <row r="19" spans="1:8" x14ac:dyDescent="0.25">
      <c r="A19"/>
      <c r="B19" s="55"/>
      <c r="C19" s="56" t="s">
        <v>32</v>
      </c>
      <c r="D19" s="56" t="s">
        <v>33</v>
      </c>
      <c r="E19" s="56"/>
      <c r="F19" s="56" t="s">
        <v>34</v>
      </c>
      <c r="G19" s="56"/>
      <c r="H19" s="56" t="s">
        <v>19</v>
      </c>
    </row>
    <row r="20" spans="1:8" x14ac:dyDescent="0.25">
      <c r="A20"/>
      <c r="B20" s="57" t="s">
        <v>31</v>
      </c>
      <c r="C20" s="56" t="s">
        <v>35</v>
      </c>
      <c r="D20" s="53"/>
      <c r="E20" s="53"/>
      <c r="F20" s="53"/>
      <c r="G20" s="53"/>
      <c r="H20" s="53"/>
    </row>
    <row r="21" spans="1:8" x14ac:dyDescent="0.25">
      <c r="A21"/>
      <c r="B21" s="49">
        <v>44622</v>
      </c>
      <c r="C21" s="58" t="s">
        <v>39</v>
      </c>
      <c r="D21" s="59">
        <v>15000</v>
      </c>
      <c r="E21" s="53"/>
      <c r="F21" s="53">
        <v>15000</v>
      </c>
      <c r="G21" s="53"/>
      <c r="H21" s="53"/>
    </row>
    <row r="22" spans="1:8" x14ac:dyDescent="0.25">
      <c r="A22"/>
      <c r="B22" s="49">
        <v>44630</v>
      </c>
      <c r="C22" s="58" t="s">
        <v>43</v>
      </c>
      <c r="D22" s="59">
        <v>14455.01</v>
      </c>
      <c r="E22" s="53"/>
      <c r="F22" s="53"/>
      <c r="G22" s="53"/>
      <c r="H22" s="53">
        <v>-544.99</v>
      </c>
    </row>
    <row r="23" spans="1:8" x14ac:dyDescent="0.25">
      <c r="A23"/>
      <c r="B23" s="49">
        <v>44658</v>
      </c>
      <c r="C23" s="58" t="s">
        <v>44</v>
      </c>
      <c r="D23" s="59">
        <v>14453.99</v>
      </c>
      <c r="E23" s="53"/>
      <c r="F23" s="53"/>
      <c r="G23" s="53"/>
      <c r="H23" s="53">
        <v>-1.02</v>
      </c>
    </row>
    <row r="24" spans="1:8" x14ac:dyDescent="0.25">
      <c r="A24"/>
      <c r="B24" s="49">
        <v>44691</v>
      </c>
      <c r="C24" s="58" t="s">
        <v>38</v>
      </c>
      <c r="D24" s="59">
        <v>15453.99</v>
      </c>
      <c r="E24" s="53"/>
      <c r="F24" s="53">
        <v>1000</v>
      </c>
      <c r="G24" s="53"/>
      <c r="H24" s="53"/>
    </row>
    <row r="25" spans="1:8" x14ac:dyDescent="0.25">
      <c r="A25"/>
      <c r="B25" s="49">
        <v>44692</v>
      </c>
      <c r="C25" s="58" t="s">
        <v>44</v>
      </c>
      <c r="D25" s="59">
        <v>15253.99</v>
      </c>
      <c r="E25" s="53"/>
      <c r="F25" s="53"/>
      <c r="G25" s="53"/>
      <c r="H25" s="53">
        <v>-200</v>
      </c>
    </row>
    <row r="26" spans="1:8" x14ac:dyDescent="0.25">
      <c r="A26"/>
      <c r="B26" s="49">
        <v>44774</v>
      </c>
      <c r="C26" s="58" t="s">
        <v>45</v>
      </c>
      <c r="D26" s="59">
        <v>15258.87</v>
      </c>
      <c r="E26" s="53"/>
      <c r="F26" s="53">
        <v>4.88</v>
      </c>
      <c r="G26" s="53"/>
      <c r="H26" s="53"/>
    </row>
    <row r="27" spans="1:8" x14ac:dyDescent="0.25">
      <c r="A27"/>
      <c r="B27" s="49">
        <v>44783</v>
      </c>
      <c r="C27" s="60" t="s">
        <v>84</v>
      </c>
      <c r="D27" s="59">
        <f>D26+F27</f>
        <v>16694.510000000002</v>
      </c>
      <c r="E27" s="53"/>
      <c r="F27" s="53">
        <v>1435.64</v>
      </c>
      <c r="G27" s="53"/>
      <c r="H27" s="53"/>
    </row>
    <row r="28" spans="1:8" x14ac:dyDescent="0.25">
      <c r="A28"/>
      <c r="B28" s="49">
        <v>44803</v>
      </c>
      <c r="C28" s="58" t="s">
        <v>46</v>
      </c>
      <c r="D28" s="59">
        <f>D27+F28</f>
        <v>16714.010000000002</v>
      </c>
      <c r="E28" s="53"/>
      <c r="F28" s="53">
        <v>19.5</v>
      </c>
      <c r="G28" s="53"/>
      <c r="H28" s="53"/>
    </row>
    <row r="29" spans="1:8" x14ac:dyDescent="0.25">
      <c r="A29"/>
      <c r="B29" s="49">
        <v>44805</v>
      </c>
      <c r="C29" s="60" t="s">
        <v>85</v>
      </c>
      <c r="D29" s="59">
        <f>D28+H29</f>
        <v>714.01000000000204</v>
      </c>
      <c r="E29" s="53"/>
      <c r="F29" s="53"/>
      <c r="G29" s="53"/>
      <c r="H29" s="53">
        <v>-16000</v>
      </c>
    </row>
    <row r="30" spans="1:8" x14ac:dyDescent="0.25">
      <c r="A30"/>
      <c r="B30" s="49">
        <v>44809</v>
      </c>
      <c r="C30" s="60" t="s">
        <v>85</v>
      </c>
      <c r="D30" s="59">
        <f>D29+H30</f>
        <v>614.01000000000204</v>
      </c>
      <c r="E30" s="53"/>
      <c r="F30" s="53"/>
      <c r="G30" s="53"/>
      <c r="H30" s="53">
        <v>-100</v>
      </c>
    </row>
    <row r="31" spans="1:8" x14ac:dyDescent="0.25">
      <c r="A31"/>
      <c r="B31" s="49">
        <v>44809</v>
      </c>
      <c r="C31" s="60" t="s">
        <v>86</v>
      </c>
      <c r="D31" s="59">
        <f>D30+F31</f>
        <v>633.47000000000207</v>
      </c>
      <c r="E31" s="53"/>
      <c r="F31" s="53">
        <v>19.46</v>
      </c>
      <c r="G31" s="53"/>
      <c r="H31" s="53"/>
    </row>
    <row r="32" spans="1:8" x14ac:dyDescent="0.25">
      <c r="A32"/>
      <c r="B32" s="49">
        <v>44815</v>
      </c>
      <c r="C32" s="60" t="s">
        <v>87</v>
      </c>
      <c r="D32" s="59">
        <f>D31+F32</f>
        <v>1534.250000000002</v>
      </c>
      <c r="E32" s="53"/>
      <c r="F32" s="53">
        <v>900.78</v>
      </c>
      <c r="G32" s="53"/>
      <c r="H32" s="53"/>
    </row>
    <row r="33" spans="1:9" x14ac:dyDescent="0.25">
      <c r="A33"/>
      <c r="B33" s="49">
        <v>44816</v>
      </c>
      <c r="C33" s="60" t="s">
        <v>88</v>
      </c>
      <c r="D33" s="59">
        <f>D32+H33</f>
        <v>1234.250000000002</v>
      </c>
      <c r="E33" s="53"/>
      <c r="F33" s="53"/>
      <c r="G33" s="53"/>
      <c r="H33" s="53">
        <v>-300</v>
      </c>
    </row>
    <row r="34" spans="1:9" x14ac:dyDescent="0.25">
      <c r="A34"/>
      <c r="B34" s="55"/>
      <c r="C34" s="52"/>
      <c r="D34" s="61" t="s">
        <v>36</v>
      </c>
      <c r="E34" s="61"/>
      <c r="F34" s="61">
        <v>1234.25</v>
      </c>
      <c r="G34" s="61"/>
      <c r="H34" s="53"/>
    </row>
    <row r="35" spans="1:9" x14ac:dyDescent="0.25">
      <c r="A35"/>
      <c r="D35" s="2"/>
      <c r="E35" s="2"/>
      <c r="F35" s="2"/>
      <c r="G35" s="2"/>
    </row>
    <row r="36" spans="1:9" x14ac:dyDescent="0.25">
      <c r="A36"/>
      <c r="D36" s="2"/>
      <c r="E36" s="2"/>
      <c r="F36" s="2"/>
      <c r="G36" s="2"/>
    </row>
    <row r="37" spans="1:9" x14ac:dyDescent="0.25">
      <c r="A37"/>
      <c r="D37" s="2"/>
      <c r="E37" s="2"/>
      <c r="F37" s="5" t="s">
        <v>37</v>
      </c>
      <c r="G37" s="5"/>
    </row>
    <row r="38" spans="1:9" x14ac:dyDescent="0.25">
      <c r="A38"/>
      <c r="C38" s="3" t="s">
        <v>8</v>
      </c>
      <c r="D38" s="3" t="s">
        <v>18</v>
      </c>
      <c r="E38" s="3"/>
      <c r="F38" s="4" t="s">
        <v>39</v>
      </c>
      <c r="G38" s="4"/>
      <c r="H38" s="4"/>
      <c r="I38" s="3"/>
    </row>
    <row r="39" spans="1:9" x14ac:dyDescent="0.25">
      <c r="A39"/>
      <c r="C39" s="3" t="s">
        <v>9</v>
      </c>
      <c r="D39" s="3" t="s">
        <v>19</v>
      </c>
      <c r="E39" s="3"/>
      <c r="F39" s="4" t="s">
        <v>43</v>
      </c>
      <c r="G39" s="4"/>
      <c r="H39" s="4"/>
      <c r="I39" s="3"/>
    </row>
    <row r="40" spans="1:9" x14ac:dyDescent="0.25">
      <c r="A40"/>
      <c r="C40" s="3" t="s">
        <v>8</v>
      </c>
      <c r="D40" s="3" t="s">
        <v>19</v>
      </c>
      <c r="E40" s="3"/>
      <c r="F40" s="4" t="s">
        <v>44</v>
      </c>
      <c r="G40" s="4"/>
      <c r="H40" s="4"/>
      <c r="I40" s="3"/>
    </row>
    <row r="41" spans="1:9" x14ac:dyDescent="0.25">
      <c r="A41"/>
      <c r="C41" s="3" t="s">
        <v>10</v>
      </c>
      <c r="D41" s="3" t="s">
        <v>18</v>
      </c>
      <c r="E41" s="3"/>
      <c r="F41" s="4" t="s">
        <v>38</v>
      </c>
      <c r="G41" s="4"/>
      <c r="H41" s="4"/>
      <c r="I41" s="3"/>
    </row>
    <row r="42" spans="1:9" x14ac:dyDescent="0.25">
      <c r="A42"/>
      <c r="C42" s="3" t="s">
        <v>10</v>
      </c>
      <c r="D42" s="3" t="s">
        <v>19</v>
      </c>
      <c r="E42" s="3"/>
      <c r="F42" s="4" t="s">
        <v>44</v>
      </c>
      <c r="G42" s="4"/>
      <c r="H42" s="4"/>
      <c r="I42" s="3"/>
    </row>
    <row r="43" spans="1:9" x14ac:dyDescent="0.25">
      <c r="A43"/>
      <c r="C43" s="3" t="s">
        <v>11</v>
      </c>
      <c r="D43" s="3" t="s">
        <v>18</v>
      </c>
      <c r="E43" s="3"/>
      <c r="F43" s="4" t="s">
        <v>45</v>
      </c>
      <c r="G43" s="4"/>
      <c r="H43" s="4"/>
      <c r="I43" s="3"/>
    </row>
    <row r="44" spans="1:9" x14ac:dyDescent="0.25">
      <c r="A44"/>
      <c r="C44" s="3" t="s">
        <v>12</v>
      </c>
      <c r="D44" s="3" t="s">
        <v>18</v>
      </c>
      <c r="E44" s="3"/>
      <c r="F44" s="4" t="s">
        <v>46</v>
      </c>
      <c r="G44" s="4"/>
      <c r="H44" s="4"/>
      <c r="I44" s="3"/>
    </row>
    <row r="45" spans="1:9" x14ac:dyDescent="0.25">
      <c r="A45"/>
      <c r="C45" s="3" t="s">
        <v>13</v>
      </c>
      <c r="D45" s="3" t="s">
        <v>19</v>
      </c>
      <c r="E45" s="3"/>
      <c r="F45" s="3" t="s">
        <v>13</v>
      </c>
      <c r="G45" s="3"/>
      <c r="H45" s="3"/>
      <c r="I45" s="3"/>
    </row>
    <row r="46" spans="1:9" x14ac:dyDescent="0.25">
      <c r="A46"/>
      <c r="C46" s="3" t="s">
        <v>14</v>
      </c>
      <c r="D46" s="3" t="s">
        <v>19</v>
      </c>
      <c r="E46" s="3"/>
      <c r="F46" s="3" t="s">
        <v>13</v>
      </c>
      <c r="G46" s="3"/>
      <c r="H46" s="3"/>
      <c r="I46" s="3"/>
    </row>
    <row r="47" spans="1:9" x14ac:dyDescent="0.25">
      <c r="A47"/>
      <c r="C47" s="3" t="s">
        <v>15</v>
      </c>
      <c r="D47" s="3" t="s">
        <v>18</v>
      </c>
      <c r="E47" s="3"/>
      <c r="F47" s="3" t="s">
        <v>40</v>
      </c>
      <c r="G47" s="3"/>
      <c r="H47" s="3"/>
      <c r="I47" s="3"/>
    </row>
    <row r="48" spans="1:9" x14ac:dyDescent="0.25">
      <c r="A48"/>
      <c r="C48" s="3" t="s">
        <v>24</v>
      </c>
      <c r="D48" s="3" t="s">
        <v>18</v>
      </c>
      <c r="E48" s="3"/>
      <c r="F48" s="3" t="s">
        <v>41</v>
      </c>
      <c r="G48" s="3"/>
      <c r="H48" s="3"/>
      <c r="I48" s="3"/>
    </row>
    <row r="49" spans="1:13" x14ac:dyDescent="0.25">
      <c r="A49"/>
      <c r="C49" s="3" t="s">
        <v>16</v>
      </c>
      <c r="D49" s="3" t="s">
        <v>18</v>
      </c>
      <c r="E49" s="3"/>
      <c r="F49" s="3" t="s">
        <v>38</v>
      </c>
      <c r="G49" s="3"/>
      <c r="H49" s="3"/>
      <c r="I49" s="3"/>
    </row>
    <row r="50" spans="1:13" x14ac:dyDescent="0.25">
      <c r="A50"/>
      <c r="C50" s="3" t="s">
        <v>17</v>
      </c>
      <c r="D50" s="3" t="s">
        <v>19</v>
      </c>
      <c r="E50" s="3"/>
      <c r="F50" s="3" t="s">
        <v>42</v>
      </c>
      <c r="G50" s="3"/>
      <c r="H50" s="3"/>
      <c r="I50" s="3"/>
    </row>
    <row r="51" spans="1:13" x14ac:dyDescent="0.25">
      <c r="A51"/>
      <c r="D51"/>
      <c r="E51"/>
      <c r="H51"/>
    </row>
    <row r="52" spans="1:13" ht="15.75" thickBot="1" x14ac:dyDescent="0.3">
      <c r="A52" s="1">
        <v>44622</v>
      </c>
      <c r="B52" s="6"/>
      <c r="C52" s="7"/>
      <c r="D52" s="7"/>
      <c r="E52" s="7"/>
      <c r="F52" s="7"/>
      <c r="G52" s="7"/>
      <c r="H52" s="7"/>
      <c r="I52" s="7"/>
      <c r="J52" s="7"/>
      <c r="K52" s="8"/>
      <c r="L52" s="8"/>
      <c r="M52" s="7"/>
    </row>
    <row r="53" spans="1:13" ht="15.75" thickBot="1" x14ac:dyDescent="0.3">
      <c r="B53" s="1" t="s">
        <v>47</v>
      </c>
      <c r="C53" s="11" t="s">
        <v>49</v>
      </c>
      <c r="D53" s="35">
        <v>15000</v>
      </c>
      <c r="E53" s="9"/>
      <c r="H53" s="41" t="s">
        <v>56</v>
      </c>
      <c r="I53" s="42"/>
      <c r="K53" s="39" t="s">
        <v>71</v>
      </c>
      <c r="L53" s="40"/>
    </row>
    <row r="54" spans="1:13" x14ac:dyDescent="0.25">
      <c r="B54" s="1" t="s">
        <v>48</v>
      </c>
      <c r="C54" s="11" t="s">
        <v>50</v>
      </c>
      <c r="D54" s="35"/>
      <c r="E54" s="9"/>
      <c r="H54" s="19">
        <v>15000</v>
      </c>
      <c r="I54" s="20">
        <v>544.99</v>
      </c>
      <c r="K54" s="19">
        <v>15000</v>
      </c>
      <c r="L54" s="20">
        <v>15000</v>
      </c>
    </row>
    <row r="55" spans="1:13" x14ac:dyDescent="0.25">
      <c r="B55" s="1" t="s">
        <v>51</v>
      </c>
      <c r="C55" t="s">
        <v>52</v>
      </c>
      <c r="H55" s="19">
        <v>1000</v>
      </c>
      <c r="I55" s="20">
        <v>1.02</v>
      </c>
      <c r="K55" s="19">
        <v>1000</v>
      </c>
      <c r="L55" s="20">
        <v>1000</v>
      </c>
    </row>
    <row r="56" spans="1:13" x14ac:dyDescent="0.25">
      <c r="H56" s="19">
        <v>4.88</v>
      </c>
      <c r="I56" s="20">
        <v>200</v>
      </c>
      <c r="K56" s="19">
        <v>4.88</v>
      </c>
      <c r="L56" s="20">
        <v>4.88</v>
      </c>
    </row>
    <row r="57" spans="1:13" x14ac:dyDescent="0.25">
      <c r="A57" s="1">
        <v>44630</v>
      </c>
      <c r="B57" s="1" t="s">
        <v>47</v>
      </c>
      <c r="C57" s="11" t="s">
        <v>55</v>
      </c>
      <c r="D57" s="35">
        <v>-544.99</v>
      </c>
      <c r="E57" s="9"/>
      <c r="H57" s="19">
        <v>19.5</v>
      </c>
      <c r="I57" s="20">
        <v>16000</v>
      </c>
      <c r="K57" s="19">
        <v>19.5</v>
      </c>
      <c r="L57" s="20">
        <v>19.5</v>
      </c>
    </row>
    <row r="58" spans="1:13" x14ac:dyDescent="0.25">
      <c r="B58" s="1" t="s">
        <v>48</v>
      </c>
      <c r="C58" s="11" t="s">
        <v>56</v>
      </c>
      <c r="D58" s="35"/>
      <c r="E58" s="9"/>
      <c r="H58" s="19">
        <v>1435.64</v>
      </c>
      <c r="I58" s="20">
        <v>100</v>
      </c>
      <c r="K58" s="19">
        <v>1435.64</v>
      </c>
      <c r="L58" s="20">
        <v>1435.64</v>
      </c>
    </row>
    <row r="59" spans="1:13" ht="15.75" thickBot="1" x14ac:dyDescent="0.3">
      <c r="B59" s="1" t="s">
        <v>53</v>
      </c>
      <c r="C59" t="s">
        <v>64</v>
      </c>
      <c r="H59" s="19">
        <v>900.78</v>
      </c>
      <c r="I59" s="20">
        <v>300</v>
      </c>
      <c r="K59" s="19">
        <v>900.78</v>
      </c>
      <c r="L59" s="20">
        <v>900.78</v>
      </c>
    </row>
    <row r="60" spans="1:13" ht="15.75" thickBot="1" x14ac:dyDescent="0.3">
      <c r="H60" s="2">
        <v>19.46</v>
      </c>
      <c r="K60" s="36">
        <v>18360.8</v>
      </c>
      <c r="L60" s="36"/>
    </row>
    <row r="61" spans="1:13" ht="15.75" thickBot="1" x14ac:dyDescent="0.3">
      <c r="A61" s="1">
        <v>44658</v>
      </c>
      <c r="B61" s="1" t="s">
        <v>47</v>
      </c>
      <c r="C61" s="11" t="s">
        <v>55</v>
      </c>
      <c r="D61" s="35">
        <v>-1.02</v>
      </c>
      <c r="E61" s="9"/>
      <c r="H61" s="21">
        <f>SUM(H54:H60)</f>
        <v>18380.259999999998</v>
      </c>
      <c r="I61" s="22">
        <f>SUM(I54:I59)</f>
        <v>17146.009999999998</v>
      </c>
      <c r="L61" s="2">
        <v>0</v>
      </c>
    </row>
    <row r="62" spans="1:13" x14ac:dyDescent="0.25">
      <c r="B62" s="1" t="s">
        <v>48</v>
      </c>
      <c r="C62" s="11" t="s">
        <v>49</v>
      </c>
      <c r="D62" s="35"/>
      <c r="E62" s="9"/>
      <c r="H62" s="27">
        <f>(H61-I61)</f>
        <v>1234.25</v>
      </c>
      <c r="I62" s="28"/>
    </row>
    <row r="63" spans="1:13" ht="15.75" thickBot="1" x14ac:dyDescent="0.3">
      <c r="B63" s="1" t="s">
        <v>53</v>
      </c>
      <c r="C63" t="s">
        <v>65</v>
      </c>
      <c r="H63"/>
    </row>
    <row r="64" spans="1:13" ht="15.75" thickBot="1" x14ac:dyDescent="0.3">
      <c r="H64" s="41" t="s">
        <v>55</v>
      </c>
      <c r="I64" s="42"/>
      <c r="K64" s="43" t="s">
        <v>72</v>
      </c>
      <c r="L64" s="44"/>
    </row>
    <row r="65" spans="1:12" ht="15.75" thickBot="1" x14ac:dyDescent="0.3">
      <c r="A65" s="1">
        <v>44691</v>
      </c>
      <c r="B65" s="1" t="s">
        <v>47</v>
      </c>
      <c r="C65" s="11" t="s">
        <v>56</v>
      </c>
      <c r="D65" s="35">
        <v>1000</v>
      </c>
      <c r="E65" s="9"/>
      <c r="H65" s="19">
        <v>544.99</v>
      </c>
      <c r="I65" s="24">
        <v>544.99</v>
      </c>
      <c r="K65" s="14">
        <v>19.46</v>
      </c>
      <c r="L65" s="15">
        <v>19.46</v>
      </c>
    </row>
    <row r="66" spans="1:12" ht="15.75" thickBot="1" x14ac:dyDescent="0.3">
      <c r="B66" s="1" t="s">
        <v>48</v>
      </c>
      <c r="C66" s="11" t="s">
        <v>57</v>
      </c>
      <c r="D66" s="35"/>
      <c r="E66" s="9"/>
      <c r="H66" s="19">
        <v>1.02</v>
      </c>
      <c r="I66" s="24">
        <v>1.02</v>
      </c>
      <c r="K66" s="12"/>
      <c r="L66" s="13"/>
    </row>
    <row r="67" spans="1:12" ht="15.75" thickBot="1" x14ac:dyDescent="0.3">
      <c r="B67" s="1" t="s">
        <v>53</v>
      </c>
      <c r="C67" t="s">
        <v>66</v>
      </c>
      <c r="H67" s="19">
        <v>200</v>
      </c>
      <c r="I67" s="24">
        <v>200</v>
      </c>
      <c r="K67" s="38">
        <v>0</v>
      </c>
      <c r="L67" s="38"/>
    </row>
    <row r="68" spans="1:12" ht="15.75" thickBot="1" x14ac:dyDescent="0.3">
      <c r="H68" s="19">
        <v>16000</v>
      </c>
      <c r="I68" s="24">
        <v>16000</v>
      </c>
      <c r="K68" s="45" t="s">
        <v>73</v>
      </c>
      <c r="L68" s="46"/>
    </row>
    <row r="69" spans="1:12" ht="15.75" thickBot="1" x14ac:dyDescent="0.3">
      <c r="A69" s="1">
        <v>44692</v>
      </c>
      <c r="B69" s="1" t="s">
        <v>47</v>
      </c>
      <c r="C69" s="11" t="s">
        <v>58</v>
      </c>
      <c r="D69" s="35">
        <v>-200</v>
      </c>
      <c r="E69" s="9"/>
      <c r="H69" s="19">
        <v>100</v>
      </c>
      <c r="I69" s="24">
        <v>100</v>
      </c>
      <c r="K69" s="14">
        <v>300</v>
      </c>
      <c r="L69" s="15">
        <v>300</v>
      </c>
    </row>
    <row r="70" spans="1:12" ht="15.75" thickBot="1" x14ac:dyDescent="0.3">
      <c r="B70" s="1" t="s">
        <v>48</v>
      </c>
      <c r="C70" s="11" t="s">
        <v>49</v>
      </c>
      <c r="D70" s="35"/>
      <c r="E70" s="9"/>
      <c r="H70" s="23">
        <f>SUM(H65:H69)</f>
        <v>16846.009999999998</v>
      </c>
      <c r="I70" s="25"/>
      <c r="K70" s="12"/>
      <c r="L70" s="13"/>
    </row>
    <row r="71" spans="1:12" x14ac:dyDescent="0.25">
      <c r="B71" s="1" t="s">
        <v>53</v>
      </c>
      <c r="C71" t="s">
        <v>65</v>
      </c>
      <c r="H71" s="36">
        <f>(H70)</f>
        <v>16846.009999999998</v>
      </c>
      <c r="I71" s="36"/>
      <c r="K71" s="37">
        <v>0</v>
      </c>
      <c r="L71" s="37"/>
    </row>
    <row r="72" spans="1:12" x14ac:dyDescent="0.25">
      <c r="H72"/>
      <c r="I72" s="2">
        <v>0</v>
      </c>
    </row>
    <row r="73" spans="1:12" x14ac:dyDescent="0.25">
      <c r="A73" s="1">
        <v>44774</v>
      </c>
      <c r="B73" s="1" t="s">
        <v>47</v>
      </c>
      <c r="C73" s="11" t="s">
        <v>49</v>
      </c>
      <c r="D73" s="35">
        <v>4.88</v>
      </c>
      <c r="E73" s="9"/>
      <c r="H73"/>
    </row>
    <row r="74" spans="1:12" x14ac:dyDescent="0.25">
      <c r="B74" s="1" t="s">
        <v>48</v>
      </c>
      <c r="C74" s="11" t="s">
        <v>59</v>
      </c>
      <c r="D74" s="35"/>
      <c r="E74" s="9"/>
      <c r="H74"/>
    </row>
    <row r="75" spans="1:12" x14ac:dyDescent="0.25">
      <c r="B75" s="1" t="s">
        <v>53</v>
      </c>
      <c r="C75" t="s">
        <v>66</v>
      </c>
      <c r="H75"/>
    </row>
    <row r="76" spans="1:12" x14ac:dyDescent="0.25">
      <c r="H76"/>
    </row>
    <row r="77" spans="1:12" x14ac:dyDescent="0.25">
      <c r="A77" s="1">
        <v>44783</v>
      </c>
      <c r="B77" s="1" t="s">
        <v>47</v>
      </c>
      <c r="C77" s="11" t="s">
        <v>56</v>
      </c>
      <c r="D77" s="35">
        <v>1435.64</v>
      </c>
      <c r="E77" s="9"/>
      <c r="H77"/>
    </row>
    <row r="78" spans="1:12" x14ac:dyDescent="0.25">
      <c r="B78" s="1" t="s">
        <v>48</v>
      </c>
      <c r="C78" s="11" t="s">
        <v>62</v>
      </c>
      <c r="D78" s="35"/>
      <c r="E78" s="9"/>
      <c r="H78"/>
    </row>
    <row r="79" spans="1:12" x14ac:dyDescent="0.25">
      <c r="B79" s="1" t="s">
        <v>53</v>
      </c>
      <c r="C79" t="s">
        <v>66</v>
      </c>
      <c r="H79"/>
    </row>
    <row r="80" spans="1:12" x14ac:dyDescent="0.25">
      <c r="H80"/>
    </row>
    <row r="81" spans="1:8" x14ac:dyDescent="0.25">
      <c r="A81" s="1">
        <v>44803</v>
      </c>
      <c r="B81" s="1" t="s">
        <v>47</v>
      </c>
      <c r="C81" s="11" t="s">
        <v>56</v>
      </c>
      <c r="D81" s="35">
        <v>19.5</v>
      </c>
      <c r="E81" s="9"/>
      <c r="H81"/>
    </row>
    <row r="82" spans="1:8" x14ac:dyDescent="0.25">
      <c r="B82" s="1" t="s">
        <v>48</v>
      </c>
      <c r="C82" s="11" t="s">
        <v>59</v>
      </c>
      <c r="D82" s="35"/>
      <c r="E82" s="9"/>
      <c r="H82"/>
    </row>
    <row r="83" spans="1:8" x14ac:dyDescent="0.25">
      <c r="B83" s="1" t="s">
        <v>53</v>
      </c>
      <c r="C83" t="s">
        <v>66</v>
      </c>
      <c r="H83"/>
    </row>
    <row r="84" spans="1:8" x14ac:dyDescent="0.25">
      <c r="H84"/>
    </row>
    <row r="85" spans="1:8" x14ac:dyDescent="0.25">
      <c r="A85" s="1">
        <v>44805</v>
      </c>
      <c r="B85" s="1" t="s">
        <v>47</v>
      </c>
      <c r="C85" s="11" t="s">
        <v>60</v>
      </c>
      <c r="D85" s="35">
        <v>-16000</v>
      </c>
      <c r="E85" s="9"/>
      <c r="H85"/>
    </row>
    <row r="86" spans="1:8" x14ac:dyDescent="0.25">
      <c r="B86" s="1" t="s">
        <v>48</v>
      </c>
      <c r="C86" s="11" t="s">
        <v>49</v>
      </c>
      <c r="D86" s="35"/>
      <c r="E86" s="9"/>
      <c r="H86"/>
    </row>
    <row r="87" spans="1:8" x14ac:dyDescent="0.25">
      <c r="B87" s="1" t="s">
        <v>54</v>
      </c>
      <c r="C87" t="s">
        <v>67</v>
      </c>
      <c r="H87"/>
    </row>
    <row r="88" spans="1:8" x14ac:dyDescent="0.25">
      <c r="H88"/>
    </row>
    <row r="89" spans="1:8" x14ac:dyDescent="0.25">
      <c r="A89" s="1">
        <v>44809</v>
      </c>
      <c r="B89" s="1" t="s">
        <v>47</v>
      </c>
      <c r="C89" s="11" t="s">
        <v>55</v>
      </c>
      <c r="D89" s="35">
        <v>-100</v>
      </c>
      <c r="E89" s="9"/>
      <c r="H89"/>
    </row>
    <row r="90" spans="1:8" x14ac:dyDescent="0.25">
      <c r="B90" s="1" t="s">
        <v>48</v>
      </c>
      <c r="C90" s="11" t="s">
        <v>56</v>
      </c>
      <c r="D90" s="35"/>
      <c r="E90" s="9"/>
      <c r="H90"/>
    </row>
    <row r="91" spans="1:8" x14ac:dyDescent="0.25">
      <c r="B91" s="1" t="s">
        <v>53</v>
      </c>
      <c r="C91" t="s">
        <v>68</v>
      </c>
      <c r="H91"/>
    </row>
    <row r="92" spans="1:8" x14ac:dyDescent="0.25">
      <c r="H92"/>
    </row>
    <row r="93" spans="1:8" x14ac:dyDescent="0.25">
      <c r="A93" s="1">
        <v>44809</v>
      </c>
      <c r="B93" s="1" t="s">
        <v>47</v>
      </c>
      <c r="C93" s="11" t="s">
        <v>56</v>
      </c>
      <c r="D93" s="35">
        <v>19.46</v>
      </c>
      <c r="E93" s="9"/>
      <c r="H93"/>
    </row>
    <row r="94" spans="1:8" x14ac:dyDescent="0.25">
      <c r="B94" s="1" t="s">
        <v>48</v>
      </c>
      <c r="C94" s="11" t="s">
        <v>61</v>
      </c>
      <c r="D94" s="35"/>
      <c r="E94" s="9"/>
      <c r="H94"/>
    </row>
    <row r="95" spans="1:8" x14ac:dyDescent="0.25">
      <c r="B95" s="1" t="s">
        <v>53</v>
      </c>
      <c r="C95" t="s">
        <v>69</v>
      </c>
      <c r="H95"/>
    </row>
    <row r="96" spans="1:8" x14ac:dyDescent="0.25">
      <c r="H96"/>
    </row>
    <row r="97" spans="1:14" x14ac:dyDescent="0.25">
      <c r="A97" s="1">
        <v>44815</v>
      </c>
      <c r="B97" s="1" t="s">
        <v>47</v>
      </c>
      <c r="C97" s="11" t="s">
        <v>56</v>
      </c>
      <c r="D97" s="35">
        <v>900.78</v>
      </c>
      <c r="E97" s="9"/>
      <c r="H97"/>
    </row>
    <row r="98" spans="1:14" x14ac:dyDescent="0.25">
      <c r="B98" s="1" t="s">
        <v>48</v>
      </c>
      <c r="C98" s="11" t="s">
        <v>57</v>
      </c>
      <c r="D98" s="35"/>
      <c r="E98" s="9"/>
      <c r="H98"/>
    </row>
    <row r="99" spans="1:14" x14ac:dyDescent="0.25">
      <c r="B99" s="1" t="s">
        <v>53</v>
      </c>
      <c r="C99" t="s">
        <v>66</v>
      </c>
      <c r="H99"/>
    </row>
    <row r="100" spans="1:14" x14ac:dyDescent="0.25">
      <c r="H100"/>
    </row>
    <row r="101" spans="1:14" x14ac:dyDescent="0.25">
      <c r="A101" s="1">
        <v>44816</v>
      </c>
      <c r="B101" s="1" t="s">
        <v>47</v>
      </c>
      <c r="C101" s="11" t="s">
        <v>63</v>
      </c>
      <c r="D101" s="35">
        <v>-300</v>
      </c>
      <c r="E101" s="9"/>
      <c r="H101"/>
    </row>
    <row r="102" spans="1:14" x14ac:dyDescent="0.25">
      <c r="B102" s="1" t="s">
        <v>48</v>
      </c>
      <c r="C102" s="11" t="s">
        <v>56</v>
      </c>
      <c r="D102" s="35"/>
      <c r="E102" s="9"/>
      <c r="H102"/>
    </row>
    <row r="103" spans="1:14" x14ac:dyDescent="0.25">
      <c r="B103" s="1" t="s">
        <v>53</v>
      </c>
      <c r="C103" t="s">
        <v>70</v>
      </c>
      <c r="H103"/>
    </row>
    <row r="104" spans="1:14" x14ac:dyDescent="0.25">
      <c r="H104"/>
    </row>
    <row r="105" spans="1:14" x14ac:dyDescent="0.25">
      <c r="A105" s="6"/>
      <c r="B105" s="6"/>
      <c r="C105" s="7"/>
      <c r="D105" s="16"/>
      <c r="E105" s="16"/>
      <c r="F105" s="7"/>
      <c r="G105" s="7"/>
      <c r="H105" s="7"/>
      <c r="I105" s="7"/>
      <c r="J105" s="7"/>
      <c r="K105" s="8"/>
      <c r="L105" s="8"/>
      <c r="M105" s="7"/>
      <c r="N105" s="7"/>
    </row>
    <row r="106" spans="1:14" x14ac:dyDescent="0.25">
      <c r="H106"/>
    </row>
    <row r="107" spans="1:14" x14ac:dyDescent="0.25">
      <c r="C107" s="34" t="s">
        <v>74</v>
      </c>
      <c r="D107" s="34"/>
      <c r="E107" s="34"/>
      <c r="F107" s="34"/>
      <c r="G107" s="34"/>
      <c r="H107" s="34"/>
    </row>
    <row r="108" spans="1:14" x14ac:dyDescent="0.25">
      <c r="C108" s="26"/>
      <c r="D108" s="26" t="s">
        <v>83</v>
      </c>
      <c r="E108" s="26" t="s">
        <v>101</v>
      </c>
      <c r="F108" s="26"/>
      <c r="G108" s="26"/>
      <c r="H108" s="26"/>
    </row>
    <row r="109" spans="1:14" x14ac:dyDescent="0.25">
      <c r="C109" s="47" t="s">
        <v>75</v>
      </c>
      <c r="D109" s="48">
        <f>(D110+D117+D115)</f>
        <v>51214.79</v>
      </c>
      <c r="E109" s="17"/>
      <c r="F109" s="18" t="s">
        <v>77</v>
      </c>
      <c r="G109" s="18"/>
      <c r="H109" s="4">
        <f>(H110+H113+H116+H118)</f>
        <v>51214.789999999994</v>
      </c>
    </row>
    <row r="110" spans="1:14" x14ac:dyDescent="0.25">
      <c r="C110" s="18" t="s">
        <v>76</v>
      </c>
      <c r="D110" s="31">
        <f>SUM(D111:D114)</f>
        <v>11214.79</v>
      </c>
      <c r="E110" s="17"/>
      <c r="F110" s="18" t="s">
        <v>78</v>
      </c>
      <c r="G110" s="18"/>
      <c r="H110" s="32">
        <f>(H111)</f>
        <v>0</v>
      </c>
    </row>
    <row r="111" spans="1:14" x14ac:dyDescent="0.25">
      <c r="C111" t="s">
        <v>105</v>
      </c>
      <c r="D111" s="17">
        <v>9980.5400000000009</v>
      </c>
      <c r="E111" s="17"/>
      <c r="F111" s="3" t="s">
        <v>58</v>
      </c>
      <c r="G111" s="3"/>
      <c r="H111" s="17">
        <v>0</v>
      </c>
    </row>
    <row r="112" spans="1:14" x14ac:dyDescent="0.25">
      <c r="C112" s="3" t="s">
        <v>56</v>
      </c>
      <c r="D112" s="17">
        <f>(H62)</f>
        <v>1234.25</v>
      </c>
      <c r="E112" s="17"/>
      <c r="F112" s="3"/>
      <c r="G112" s="3"/>
      <c r="H112" s="4"/>
    </row>
    <row r="113" spans="3:9" x14ac:dyDescent="0.25">
      <c r="C113" s="3" t="s">
        <v>81</v>
      </c>
      <c r="D113" s="17">
        <v>0</v>
      </c>
      <c r="E113" s="17"/>
      <c r="F113" s="18"/>
      <c r="G113" s="18"/>
      <c r="H113" s="32"/>
    </row>
    <row r="114" spans="3:9" x14ac:dyDescent="0.25">
      <c r="C114" s="3" t="s">
        <v>103</v>
      </c>
      <c r="D114" s="17">
        <v>0</v>
      </c>
      <c r="E114" s="17"/>
      <c r="F114" s="3"/>
      <c r="G114" s="3"/>
      <c r="H114" s="4"/>
    </row>
    <row r="115" spans="3:9" x14ac:dyDescent="0.25">
      <c r="C115" s="18" t="s">
        <v>82</v>
      </c>
      <c r="D115" s="33">
        <f>(D116)</f>
        <v>40000</v>
      </c>
      <c r="E115" s="17"/>
      <c r="F115" s="3"/>
      <c r="G115" s="3"/>
      <c r="H115" s="4"/>
    </row>
    <row r="116" spans="3:9" x14ac:dyDescent="0.25">
      <c r="C116" s="3" t="s">
        <v>106</v>
      </c>
      <c r="D116" s="17">
        <v>40000</v>
      </c>
      <c r="E116" s="17"/>
      <c r="F116" s="18"/>
      <c r="G116" s="3"/>
      <c r="H116" s="32"/>
    </row>
    <row r="117" spans="3:9" x14ac:dyDescent="0.25">
      <c r="C117" s="18"/>
      <c r="D117" s="31"/>
      <c r="E117" s="17"/>
      <c r="F117" s="3"/>
      <c r="G117" s="3"/>
      <c r="H117" s="4"/>
    </row>
    <row r="118" spans="3:9" x14ac:dyDescent="0.25">
      <c r="C118" s="3"/>
      <c r="D118" s="17"/>
      <c r="E118" s="17"/>
      <c r="F118" s="18" t="s">
        <v>79</v>
      </c>
      <c r="G118" s="18"/>
      <c r="H118" s="32">
        <f>(H119+H121)</f>
        <v>51214.789999999994</v>
      </c>
    </row>
    <row r="119" spans="3:9" x14ac:dyDescent="0.25">
      <c r="C119" s="3"/>
      <c r="D119" s="17"/>
      <c r="E119" s="17"/>
      <c r="F119" s="3" t="s">
        <v>80</v>
      </c>
      <c r="G119" s="3"/>
      <c r="H119" s="4">
        <v>49700</v>
      </c>
    </row>
    <row r="120" spans="3:9" x14ac:dyDescent="0.25">
      <c r="C120" s="3"/>
      <c r="D120" s="17"/>
      <c r="E120" s="17"/>
      <c r="F120" s="3"/>
      <c r="G120" s="3"/>
      <c r="H120" s="4"/>
    </row>
    <row r="121" spans="3:9" x14ac:dyDescent="0.25">
      <c r="C121" s="3"/>
      <c r="D121" s="17"/>
      <c r="E121" s="17"/>
      <c r="F121" s="18" t="s">
        <v>104</v>
      </c>
      <c r="G121" s="18"/>
      <c r="H121" s="32">
        <f>(H122+H123)</f>
        <v>1514.7899999999972</v>
      </c>
    </row>
    <row r="122" spans="3:9" x14ac:dyDescent="0.25">
      <c r="C122" s="3"/>
      <c r="D122" s="17"/>
      <c r="E122" s="17"/>
      <c r="F122" s="3" t="s">
        <v>107</v>
      </c>
      <c r="G122" s="3"/>
      <c r="H122" s="4">
        <v>0</v>
      </c>
    </row>
    <row r="123" spans="3:9" x14ac:dyDescent="0.25">
      <c r="C123" s="3"/>
      <c r="D123" s="17"/>
      <c r="E123" s="17"/>
      <c r="F123" s="3" t="s">
        <v>108</v>
      </c>
      <c r="G123" s="3"/>
      <c r="H123" s="4">
        <f>(D140)</f>
        <v>1514.7899999999972</v>
      </c>
    </row>
    <row r="124" spans="3:9" x14ac:dyDescent="0.25">
      <c r="C124" s="3"/>
      <c r="D124" s="17"/>
      <c r="E124" s="17"/>
      <c r="F124" s="3"/>
      <c r="G124" s="3"/>
      <c r="H124" s="4"/>
    </row>
    <row r="125" spans="3:9" x14ac:dyDescent="0.25">
      <c r="C125" s="3"/>
      <c r="D125" s="17"/>
      <c r="E125" s="17"/>
      <c r="F125" s="3"/>
      <c r="G125" s="3"/>
      <c r="H125" s="4"/>
    </row>
    <row r="127" spans="3:9" x14ac:dyDescent="0.25">
      <c r="G127" s="2"/>
    </row>
    <row r="128" spans="3:9" x14ac:dyDescent="0.25">
      <c r="G128" s="2"/>
      <c r="I128" s="2"/>
    </row>
    <row r="129" spans="3:4" x14ac:dyDescent="0.25">
      <c r="C129" s="29" t="s">
        <v>89</v>
      </c>
      <c r="D129" s="30" t="s">
        <v>102</v>
      </c>
    </row>
    <row r="130" spans="3:4" x14ac:dyDescent="0.25">
      <c r="C130" s="18" t="s">
        <v>90</v>
      </c>
      <c r="D130" s="17">
        <v>18360.8</v>
      </c>
    </row>
    <row r="131" spans="3:4" x14ac:dyDescent="0.25">
      <c r="C131" s="3" t="s">
        <v>91</v>
      </c>
      <c r="D131" s="17"/>
    </row>
    <row r="132" spans="3:4" x14ac:dyDescent="0.25">
      <c r="C132" s="18" t="s">
        <v>92</v>
      </c>
      <c r="D132" s="31">
        <f>(D130)</f>
        <v>18360.8</v>
      </c>
    </row>
    <row r="133" spans="3:4" x14ac:dyDescent="0.25">
      <c r="C133" s="3" t="s">
        <v>93</v>
      </c>
      <c r="D133" s="17"/>
    </row>
    <row r="134" spans="3:4" x14ac:dyDescent="0.25">
      <c r="C134" s="18" t="s">
        <v>94</v>
      </c>
      <c r="D134" s="31">
        <f>(D132)</f>
        <v>18360.8</v>
      </c>
    </row>
    <row r="135" spans="3:4" x14ac:dyDescent="0.25">
      <c r="C135" s="3" t="s">
        <v>95</v>
      </c>
      <c r="D135" s="2">
        <v>-301.02</v>
      </c>
    </row>
    <row r="136" spans="3:4" x14ac:dyDescent="0.25">
      <c r="C136" s="3" t="s">
        <v>96</v>
      </c>
      <c r="D136" s="17">
        <v>-16544.990000000002</v>
      </c>
    </row>
    <row r="137" spans="3:4" x14ac:dyDescent="0.25">
      <c r="C137" s="3" t="s">
        <v>97</v>
      </c>
      <c r="D137" s="17"/>
    </row>
    <row r="138" spans="3:4" x14ac:dyDescent="0.25">
      <c r="C138" s="3" t="s">
        <v>98</v>
      </c>
      <c r="D138" s="17"/>
    </row>
    <row r="139" spans="3:4" x14ac:dyDescent="0.25">
      <c r="C139" s="3" t="s">
        <v>99</v>
      </c>
      <c r="D139" s="17"/>
    </row>
    <row r="140" spans="3:4" x14ac:dyDescent="0.25">
      <c r="C140" s="18" t="s">
        <v>100</v>
      </c>
      <c r="D140" s="31">
        <f>(D134+D135+D136)</f>
        <v>1514.7899999999972</v>
      </c>
    </row>
  </sheetData>
  <mergeCells count="24">
    <mergeCell ref="K71:L71"/>
    <mergeCell ref="K67:L67"/>
    <mergeCell ref="K53:L53"/>
    <mergeCell ref="H53:I53"/>
    <mergeCell ref="H64:I64"/>
    <mergeCell ref="K64:L64"/>
    <mergeCell ref="K68:L68"/>
    <mergeCell ref="K60:L60"/>
    <mergeCell ref="C107:H107"/>
    <mergeCell ref="B18:H18"/>
    <mergeCell ref="D53:D54"/>
    <mergeCell ref="D57:D58"/>
    <mergeCell ref="D61:D62"/>
    <mergeCell ref="D65:D66"/>
    <mergeCell ref="D97:D98"/>
    <mergeCell ref="D101:D102"/>
    <mergeCell ref="D69:D70"/>
    <mergeCell ref="D73:D74"/>
    <mergeCell ref="D81:D82"/>
    <mergeCell ref="D85:D86"/>
    <mergeCell ref="D89:D90"/>
    <mergeCell ref="D93:D94"/>
    <mergeCell ref="D77:D78"/>
    <mergeCell ref="H71:I7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SALVIANO MARTINS</dc:creator>
  <cp:lastModifiedBy>KAROLINA SALVIANO MARTINS</cp:lastModifiedBy>
  <dcterms:created xsi:type="dcterms:W3CDTF">2022-10-29T11:07:16Z</dcterms:created>
  <dcterms:modified xsi:type="dcterms:W3CDTF">2022-10-30T13:20:54Z</dcterms:modified>
</cp:coreProperties>
</file>