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er\data\htdocs\uefa2020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1" l="1"/>
  <c r="D19" i="1" s="1"/>
  <c r="R19" i="1"/>
  <c r="C19" i="1" s="1"/>
  <c r="S22" i="1"/>
  <c r="C22" i="1" s="1"/>
  <c r="S23" i="1"/>
  <c r="C23" i="1" s="1"/>
  <c r="S24" i="1"/>
  <c r="C24" i="1" s="1"/>
  <c r="S25" i="1"/>
  <c r="C25" i="1" s="1"/>
  <c r="S26" i="1"/>
  <c r="C26" i="1" s="1"/>
  <c r="S27" i="1"/>
  <c r="C27" i="1" s="1"/>
  <c r="S28" i="1"/>
  <c r="C28" i="1" s="1"/>
  <c r="S29" i="1"/>
  <c r="C29" i="1" s="1"/>
  <c r="S30" i="1"/>
  <c r="C30" i="1" s="1"/>
  <c r="S31" i="1"/>
  <c r="S21" i="1"/>
  <c r="C21" i="1" s="1"/>
  <c r="R22" i="1"/>
  <c r="R23" i="1"/>
  <c r="R24" i="1"/>
  <c r="B24" i="1" s="1"/>
  <c r="R25" i="1"/>
  <c r="B25" i="1" s="1"/>
  <c r="R26" i="1"/>
  <c r="R27" i="1"/>
  <c r="R28" i="1"/>
  <c r="B28" i="1" s="1"/>
  <c r="R29" i="1"/>
  <c r="B29" i="1" s="1"/>
  <c r="R30" i="1"/>
  <c r="R31" i="1"/>
  <c r="R21" i="1"/>
  <c r="M5" i="1"/>
  <c r="M6" i="1"/>
  <c r="M7" i="1"/>
  <c r="M8" i="1"/>
  <c r="M9" i="1"/>
  <c r="M10" i="1"/>
  <c r="M11" i="1"/>
  <c r="M12" i="1"/>
  <c r="M13" i="1"/>
  <c r="M4" i="1"/>
  <c r="O5" i="1"/>
  <c r="O6" i="1"/>
  <c r="O7" i="1"/>
  <c r="O8" i="1"/>
  <c r="N8" i="1" s="1"/>
  <c r="O9" i="1"/>
  <c r="O10" i="1"/>
  <c r="O11" i="1"/>
  <c r="O12" i="1"/>
  <c r="N12" i="1" s="1"/>
  <c r="O13" i="1"/>
  <c r="O4" i="1"/>
  <c r="N4" i="1" s="1"/>
  <c r="N5" i="1"/>
  <c r="N6" i="1"/>
  <c r="N7" i="1"/>
  <c r="N9" i="1"/>
  <c r="N10" i="1"/>
  <c r="N11" i="1"/>
  <c r="N13" i="1"/>
  <c r="H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H5" i="1"/>
  <c r="H6" i="1"/>
  <c r="H7" i="1"/>
  <c r="H8" i="1"/>
  <c r="H9" i="1"/>
  <c r="H10" i="1"/>
  <c r="H11" i="1"/>
  <c r="H12" i="1"/>
  <c r="H13" i="1"/>
  <c r="F29" i="1" l="1"/>
  <c r="F25" i="1"/>
  <c r="F28" i="1"/>
  <c r="F24" i="1"/>
  <c r="E29" i="1"/>
  <c r="E25" i="1"/>
  <c r="B27" i="1"/>
  <c r="B23" i="1"/>
  <c r="B30" i="1"/>
  <c r="B26" i="1"/>
  <c r="E28" i="1"/>
  <c r="E24" i="1"/>
  <c r="B21" i="1"/>
  <c r="M21" i="1" s="1"/>
  <c r="D28" i="1"/>
  <c r="D24" i="1"/>
  <c r="D29" i="1"/>
  <c r="D25" i="1"/>
  <c r="C14" i="1"/>
  <c r="C15" i="1" s="1"/>
  <c r="E14" i="1"/>
  <c r="E15" i="1" s="1"/>
  <c r="D22" i="1" l="1"/>
  <c r="D23" i="1"/>
  <c r="E23" i="1"/>
  <c r="F23" i="1"/>
  <c r="E22" i="1"/>
  <c r="F22" i="1"/>
  <c r="E27" i="1"/>
  <c r="F27" i="1"/>
  <c r="E26" i="1"/>
  <c r="F26" i="1"/>
  <c r="E30" i="1"/>
  <c r="F30" i="1"/>
  <c r="E21" i="1"/>
  <c r="L18" i="1" s="1"/>
  <c r="F21" i="1"/>
  <c r="M18" i="1" s="1"/>
  <c r="D26" i="1"/>
  <c r="D30" i="1"/>
  <c r="D27" i="1"/>
  <c r="D21" i="1"/>
  <c r="D14" i="1"/>
  <c r="D15" i="1" s="1"/>
  <c r="K18" i="1" l="1"/>
  <c r="N18" i="1"/>
  <c r="E31" i="1"/>
  <c r="E32" i="1" s="1"/>
  <c r="F31" i="1"/>
  <c r="F32" i="1" s="1"/>
  <c r="D31" i="1"/>
  <c r="D32" i="1" s="1"/>
  <c r="F12" i="1"/>
  <c r="I12" i="1" s="1"/>
  <c r="P12" i="1" s="1"/>
  <c r="F9" i="1"/>
  <c r="I9" i="1" s="1"/>
  <c r="P9" i="1" s="1"/>
  <c r="F7" i="1"/>
  <c r="I7" i="1" s="1"/>
  <c r="P7" i="1" s="1"/>
  <c r="F13" i="1"/>
  <c r="I13" i="1" s="1"/>
  <c r="P13" i="1" s="1"/>
  <c r="F11" i="1"/>
  <c r="I11" i="1" s="1"/>
  <c r="P11" i="1" s="1"/>
  <c r="F8" i="1"/>
  <c r="I8" i="1" s="1"/>
  <c r="P8" i="1" s="1"/>
  <c r="F6" i="1"/>
  <c r="I6" i="1" s="1"/>
  <c r="P6" i="1" s="1"/>
  <c r="F5" i="1"/>
  <c r="I5" i="1" s="1"/>
  <c r="P5" i="1" s="1"/>
  <c r="F10" i="1"/>
  <c r="I10" i="1" s="1"/>
  <c r="P10" i="1" s="1"/>
  <c r="F4" i="1"/>
  <c r="I4" i="1" s="1"/>
  <c r="P4" i="1" s="1"/>
  <c r="G27" i="1" l="1"/>
  <c r="H27" i="1" s="1"/>
  <c r="I27" i="1" s="1"/>
  <c r="J27" i="1" s="1"/>
  <c r="G21" i="1"/>
  <c r="G23" i="1"/>
  <c r="H23" i="1" s="1"/>
  <c r="I23" i="1" s="1"/>
  <c r="J23" i="1" s="1"/>
  <c r="G25" i="1"/>
  <c r="H25" i="1" s="1"/>
  <c r="I25" i="1" s="1"/>
  <c r="J25" i="1" s="1"/>
  <c r="G28" i="1"/>
  <c r="H28" i="1" s="1"/>
  <c r="I28" i="1" s="1"/>
  <c r="J28" i="1" s="1"/>
  <c r="G29" i="1"/>
  <c r="H29" i="1" s="1"/>
  <c r="I29" i="1" s="1"/>
  <c r="J29" i="1" s="1"/>
  <c r="G22" i="1"/>
  <c r="G24" i="1"/>
  <c r="H24" i="1" s="1"/>
  <c r="I24" i="1" s="1"/>
  <c r="J24" i="1" s="1"/>
  <c r="G26" i="1"/>
  <c r="G30" i="1"/>
  <c r="H30" i="1" s="1"/>
  <c r="I30" i="1" s="1"/>
  <c r="J30" i="1" s="1"/>
  <c r="K25" i="1" l="1"/>
  <c r="K23" i="1"/>
  <c r="K24" i="1"/>
  <c r="K30" i="1"/>
  <c r="K29" i="1"/>
  <c r="K28" i="1"/>
  <c r="K27" i="1"/>
  <c r="H22" i="1"/>
  <c r="I22" i="1" s="1"/>
  <c r="J22" i="1" s="1"/>
  <c r="H26" i="1"/>
  <c r="I26" i="1" s="1"/>
  <c r="J26" i="1" s="1"/>
  <c r="H21" i="1"/>
  <c r="I21" i="1" s="1"/>
  <c r="J21" i="1" s="1"/>
  <c r="K26" i="1" l="1"/>
  <c r="K22" i="1"/>
  <c r="K21" i="1"/>
</calcChain>
</file>

<file path=xl/sharedStrings.xml><?xml version="1.0" encoding="utf-8"?>
<sst xmlns="http://schemas.openxmlformats.org/spreadsheetml/2006/main" count="30" uniqueCount="13">
  <si>
    <t>в</t>
  </si>
  <si>
    <t>н</t>
  </si>
  <si>
    <t>п</t>
  </si>
  <si>
    <t>В</t>
  </si>
  <si>
    <t>Н</t>
  </si>
  <si>
    <t>П</t>
  </si>
  <si>
    <t>Итог</t>
  </si>
  <si>
    <t>К1</t>
  </si>
  <si>
    <t>К2</t>
  </si>
  <si>
    <t>Угадан счёт</t>
  </si>
  <si>
    <t>Угадана разница</t>
  </si>
  <si>
    <t>Угадано кол-во</t>
  </si>
  <si>
    <t>Угадан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</si>
</sst>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11" workbookViewId="0">
      <selection activeCell="I21" sqref="I21"/>
    </sheetView>
  </sheetViews>
  <sheetFormatPr defaultRowHeight="15" x14ac:dyDescent="0.25"/>
  <cols>
    <col min="8" max="8" width="12" bestFit="1" customWidth="1"/>
    <col min="9" max="9" width="16.140625" bestFit="1" customWidth="1"/>
    <col min="10" max="10" width="16.7109375" bestFit="1" customWidth="1"/>
    <col min="11" max="11" width="15" bestFit="1" customWidth="1"/>
  </cols>
  <sheetData>
    <row r="1" spans="1:16" x14ac:dyDescent="0.25">
      <c r="B1" s="1" t="s">
        <v>6</v>
      </c>
      <c r="C1" s="1" t="s">
        <v>7</v>
      </c>
      <c r="D1" s="1" t="s">
        <v>8</v>
      </c>
    </row>
    <row r="2" spans="1:16" x14ac:dyDescent="0.25">
      <c r="B2" s="1" t="s">
        <v>1</v>
      </c>
      <c r="C2" s="3">
        <v>1</v>
      </c>
      <c r="D2" s="2">
        <v>1</v>
      </c>
    </row>
    <row r="3" spans="1:16" x14ac:dyDescent="0.25">
      <c r="C3" s="1" t="s">
        <v>3</v>
      </c>
      <c r="D3" s="1" t="s">
        <v>4</v>
      </c>
      <c r="E3" s="1" t="s">
        <v>5</v>
      </c>
      <c r="K3" s="1" t="s">
        <v>7</v>
      </c>
      <c r="L3" s="1" t="s">
        <v>8</v>
      </c>
    </row>
    <row r="4" spans="1:16" x14ac:dyDescent="0.25">
      <c r="A4">
        <v>1</v>
      </c>
      <c r="B4" s="1" t="s">
        <v>2</v>
      </c>
      <c r="C4">
        <f>IF(B4="в",1,0)</f>
        <v>0</v>
      </c>
      <c r="D4">
        <f>IF(B4="н",1,0)</f>
        <v>0</v>
      </c>
      <c r="E4">
        <f>IF(B4="п",1,0)</f>
        <v>1</v>
      </c>
      <c r="F4">
        <f>C4*$C$15+D4*$D$15+E4*$E$15</f>
        <v>1.6666666666666667</v>
      </c>
      <c r="H4">
        <f>IF(AND($B$2=B4,$B$2="в"),1,0)+IF(AND($B$2=B4,$B$2="н"),1,0)+IF(AND($B$2=B4,$B$2="п"),1,0)</f>
        <v>0</v>
      </c>
      <c r="I4">
        <f>H4*F4</f>
        <v>0</v>
      </c>
      <c r="K4">
        <v>0</v>
      </c>
      <c r="L4" s="2">
        <v>1</v>
      </c>
      <c r="M4">
        <f>IF(AND(O4=0,N4=0,$B$2&lt;&gt;"н",OR($C$2=K4,$D$2=L4)),IF(I4&gt;0,I4*1.1,0.5),IF(AND($B$2="н",$B$2=B4),F4,0))</f>
        <v>0</v>
      </c>
      <c r="N4">
        <f>IF(AND(O4=0,$B$2&lt;&gt;"н",$C$2-$D$2=K4-L4),1.25,0)</f>
        <v>0</v>
      </c>
      <c r="O4">
        <f>IF(AND($C$2=K4,$D$2=L4),2,0)</f>
        <v>0</v>
      </c>
      <c r="P4" s="4">
        <f>M4+I4*N4+I4*O4</f>
        <v>0</v>
      </c>
    </row>
    <row r="5" spans="1:16" x14ac:dyDescent="0.25">
      <c r="A5">
        <v>2</v>
      </c>
      <c r="B5" s="1" t="s">
        <v>2</v>
      </c>
      <c r="C5">
        <f t="shared" ref="C5:C13" si="0">IF(B5="в",1,0)</f>
        <v>0</v>
      </c>
      <c r="D5">
        <f t="shared" ref="D5:D13" si="1">IF(B5="н",1,0)</f>
        <v>0</v>
      </c>
      <c r="E5">
        <f t="shared" ref="E5:E13" si="2">IF(B5="п",1,0)</f>
        <v>1</v>
      </c>
      <c r="F5">
        <f t="shared" ref="F5:F13" si="3">C5*$C$15+D5*$D$15+E5*$E$15</f>
        <v>1.6666666666666667</v>
      </c>
      <c r="H5">
        <f t="shared" ref="H5:H13" si="4">IF(AND($B$2=B5,$B$2="в"),1,0)+IF(AND($B$2=B5,$B$2="н"),1,0)+IF(AND($B$2=B5,$B$2="п"),1,0)</f>
        <v>0</v>
      </c>
      <c r="I5">
        <f t="shared" ref="I5:I13" si="5">H5*F5</f>
        <v>0</v>
      </c>
      <c r="K5">
        <v>1</v>
      </c>
      <c r="L5" s="2">
        <v>2</v>
      </c>
      <c r="M5">
        <f t="shared" ref="M5:M13" si="6">IF(AND(O5=0,N5=0,$B$2&lt;&gt;"н",OR($C$2=K5,$D$2=L5)),IF(I5&gt;0,I5*1.1,0.5),IF(AND($B$2="н",$B$2=B5),F5,0))</f>
        <v>0</v>
      </c>
      <c r="N5">
        <f t="shared" ref="N5:N13" si="7">IF(AND(O5=0,$B$2&lt;&gt;"н",$C$2-$D$2=K5-L5),1.25,0)</f>
        <v>0</v>
      </c>
      <c r="O5">
        <f t="shared" ref="O5:O13" si="8">IF(AND($C$2=K5,$D$2=L5),2,0)</f>
        <v>0</v>
      </c>
      <c r="P5" s="4">
        <f t="shared" ref="P5:P13" si="9">M5+I5*N5+I5*O5</f>
        <v>0</v>
      </c>
    </row>
    <row r="6" spans="1:16" x14ac:dyDescent="0.25">
      <c r="A6">
        <v>3</v>
      </c>
      <c r="B6" s="1" t="s">
        <v>2</v>
      </c>
      <c r="C6">
        <f t="shared" si="0"/>
        <v>0</v>
      </c>
      <c r="D6">
        <f t="shared" si="1"/>
        <v>0</v>
      </c>
      <c r="E6">
        <f t="shared" si="2"/>
        <v>1</v>
      </c>
      <c r="F6">
        <f t="shared" si="3"/>
        <v>1.6666666666666667</v>
      </c>
      <c r="H6">
        <f t="shared" si="4"/>
        <v>0</v>
      </c>
      <c r="I6">
        <f t="shared" si="5"/>
        <v>0</v>
      </c>
      <c r="K6">
        <v>1</v>
      </c>
      <c r="L6" s="2">
        <v>3</v>
      </c>
      <c r="M6">
        <f t="shared" si="6"/>
        <v>0</v>
      </c>
      <c r="N6">
        <f t="shared" si="7"/>
        <v>0</v>
      </c>
      <c r="O6">
        <f t="shared" si="8"/>
        <v>0</v>
      </c>
      <c r="P6" s="4">
        <f t="shared" si="9"/>
        <v>0</v>
      </c>
    </row>
    <row r="7" spans="1:16" x14ac:dyDescent="0.25">
      <c r="A7">
        <v>4</v>
      </c>
      <c r="B7" s="1" t="s">
        <v>2</v>
      </c>
      <c r="C7">
        <f t="shared" si="0"/>
        <v>0</v>
      </c>
      <c r="D7">
        <f t="shared" si="1"/>
        <v>0</v>
      </c>
      <c r="E7">
        <f t="shared" si="2"/>
        <v>1</v>
      </c>
      <c r="F7">
        <f t="shared" si="3"/>
        <v>1.6666666666666667</v>
      </c>
      <c r="H7">
        <f t="shared" si="4"/>
        <v>0</v>
      </c>
      <c r="I7">
        <f t="shared" si="5"/>
        <v>0</v>
      </c>
      <c r="K7">
        <v>0</v>
      </c>
      <c r="L7" s="2">
        <v>2</v>
      </c>
      <c r="M7">
        <f t="shared" si="6"/>
        <v>0</v>
      </c>
      <c r="N7">
        <f t="shared" si="7"/>
        <v>0</v>
      </c>
      <c r="O7">
        <f t="shared" si="8"/>
        <v>0</v>
      </c>
      <c r="P7" s="4">
        <f t="shared" si="9"/>
        <v>0</v>
      </c>
    </row>
    <row r="8" spans="1:16" x14ac:dyDescent="0.25">
      <c r="A8">
        <v>5</v>
      </c>
      <c r="B8" s="1" t="s">
        <v>0</v>
      </c>
      <c r="C8">
        <f t="shared" si="0"/>
        <v>1</v>
      </c>
      <c r="D8">
        <f t="shared" si="1"/>
        <v>0</v>
      </c>
      <c r="E8">
        <f t="shared" si="2"/>
        <v>0</v>
      </c>
      <c r="F8">
        <f t="shared" si="3"/>
        <v>5</v>
      </c>
      <c r="H8">
        <f t="shared" si="4"/>
        <v>0</v>
      </c>
      <c r="I8">
        <f t="shared" si="5"/>
        <v>0</v>
      </c>
      <c r="K8">
        <v>1</v>
      </c>
      <c r="L8" s="2">
        <v>0</v>
      </c>
      <c r="M8">
        <f t="shared" si="6"/>
        <v>0</v>
      </c>
      <c r="N8">
        <f t="shared" si="7"/>
        <v>0</v>
      </c>
      <c r="O8">
        <f t="shared" si="8"/>
        <v>0</v>
      </c>
      <c r="P8" s="4">
        <f t="shared" si="9"/>
        <v>0</v>
      </c>
    </row>
    <row r="9" spans="1:16" x14ac:dyDescent="0.25">
      <c r="A9">
        <v>6</v>
      </c>
      <c r="B9" s="1" t="s">
        <v>2</v>
      </c>
      <c r="C9">
        <f t="shared" si="0"/>
        <v>0</v>
      </c>
      <c r="D9">
        <f t="shared" si="1"/>
        <v>0</v>
      </c>
      <c r="E9">
        <f t="shared" si="2"/>
        <v>1</v>
      </c>
      <c r="F9">
        <f t="shared" si="3"/>
        <v>1.6666666666666667</v>
      </c>
      <c r="H9">
        <f t="shared" si="4"/>
        <v>0</v>
      </c>
      <c r="I9">
        <f t="shared" si="5"/>
        <v>0</v>
      </c>
      <c r="K9">
        <v>0</v>
      </c>
      <c r="L9" s="2">
        <v>3</v>
      </c>
      <c r="M9">
        <f t="shared" si="6"/>
        <v>0</v>
      </c>
      <c r="N9">
        <f t="shared" si="7"/>
        <v>0</v>
      </c>
      <c r="O9">
        <f t="shared" si="8"/>
        <v>0</v>
      </c>
      <c r="P9" s="4">
        <f t="shared" si="9"/>
        <v>0</v>
      </c>
    </row>
    <row r="10" spans="1:16" x14ac:dyDescent="0.25">
      <c r="A10">
        <v>7</v>
      </c>
      <c r="B10" s="1" t="s">
        <v>0</v>
      </c>
      <c r="C10">
        <f t="shared" si="0"/>
        <v>1</v>
      </c>
      <c r="D10">
        <f t="shared" si="1"/>
        <v>0</v>
      </c>
      <c r="E10">
        <f t="shared" si="2"/>
        <v>0</v>
      </c>
      <c r="F10">
        <f t="shared" si="3"/>
        <v>5</v>
      </c>
      <c r="H10">
        <f t="shared" si="4"/>
        <v>0</v>
      </c>
      <c r="I10">
        <f t="shared" si="5"/>
        <v>0</v>
      </c>
      <c r="K10">
        <v>2</v>
      </c>
      <c r="L10" s="2">
        <v>0</v>
      </c>
      <c r="M10">
        <f t="shared" si="6"/>
        <v>0</v>
      </c>
      <c r="N10">
        <f t="shared" si="7"/>
        <v>0</v>
      </c>
      <c r="O10">
        <f t="shared" si="8"/>
        <v>0</v>
      </c>
      <c r="P10" s="4">
        <f t="shared" si="9"/>
        <v>0</v>
      </c>
    </row>
    <row r="11" spans="1:16" x14ac:dyDescent="0.25">
      <c r="A11">
        <v>8</v>
      </c>
      <c r="B11" s="1" t="s">
        <v>2</v>
      </c>
      <c r="C11">
        <f t="shared" si="0"/>
        <v>0</v>
      </c>
      <c r="D11">
        <f t="shared" si="1"/>
        <v>0</v>
      </c>
      <c r="E11">
        <f t="shared" si="2"/>
        <v>1</v>
      </c>
      <c r="F11">
        <f t="shared" si="3"/>
        <v>1.6666666666666667</v>
      </c>
      <c r="H11">
        <f t="shared" si="4"/>
        <v>0</v>
      </c>
      <c r="I11">
        <f t="shared" si="5"/>
        <v>0</v>
      </c>
      <c r="K11">
        <v>1</v>
      </c>
      <c r="L11" s="2">
        <v>3</v>
      </c>
      <c r="M11">
        <f t="shared" si="6"/>
        <v>0</v>
      </c>
      <c r="N11">
        <f t="shared" si="7"/>
        <v>0</v>
      </c>
      <c r="O11">
        <f t="shared" si="8"/>
        <v>0</v>
      </c>
      <c r="P11" s="4">
        <f t="shared" si="9"/>
        <v>0</v>
      </c>
    </row>
    <row r="12" spans="1:16" x14ac:dyDescent="0.25">
      <c r="A12">
        <v>9</v>
      </c>
      <c r="B12" s="1" t="s">
        <v>1</v>
      </c>
      <c r="C12">
        <f t="shared" si="0"/>
        <v>0</v>
      </c>
      <c r="D12">
        <f t="shared" si="1"/>
        <v>1</v>
      </c>
      <c r="E12">
        <f t="shared" si="2"/>
        <v>0</v>
      </c>
      <c r="F12">
        <f t="shared" si="3"/>
        <v>5</v>
      </c>
      <c r="H12">
        <f t="shared" si="4"/>
        <v>1</v>
      </c>
      <c r="I12">
        <f t="shared" si="5"/>
        <v>5</v>
      </c>
      <c r="K12">
        <v>2</v>
      </c>
      <c r="L12" s="2">
        <v>2</v>
      </c>
      <c r="M12">
        <f t="shared" si="6"/>
        <v>5</v>
      </c>
      <c r="N12">
        <f t="shared" si="7"/>
        <v>0</v>
      </c>
      <c r="O12">
        <f t="shared" si="8"/>
        <v>0</v>
      </c>
      <c r="P12" s="4">
        <f t="shared" si="9"/>
        <v>5</v>
      </c>
    </row>
    <row r="13" spans="1:16" x14ac:dyDescent="0.25">
      <c r="A13">
        <v>10</v>
      </c>
      <c r="B13" s="1" t="s">
        <v>1</v>
      </c>
      <c r="C13">
        <f t="shared" si="0"/>
        <v>0</v>
      </c>
      <c r="D13">
        <f t="shared" si="1"/>
        <v>1</v>
      </c>
      <c r="E13">
        <f t="shared" si="2"/>
        <v>0</v>
      </c>
      <c r="F13">
        <f t="shared" si="3"/>
        <v>5</v>
      </c>
      <c r="H13">
        <f t="shared" si="4"/>
        <v>1</v>
      </c>
      <c r="I13">
        <f t="shared" si="5"/>
        <v>5</v>
      </c>
      <c r="K13">
        <v>1</v>
      </c>
      <c r="L13" s="2">
        <v>1</v>
      </c>
      <c r="M13">
        <f t="shared" si="6"/>
        <v>5</v>
      </c>
      <c r="N13">
        <f t="shared" si="7"/>
        <v>0</v>
      </c>
      <c r="O13">
        <f t="shared" si="8"/>
        <v>2</v>
      </c>
      <c r="P13" s="4">
        <f t="shared" si="9"/>
        <v>15</v>
      </c>
    </row>
    <row r="14" spans="1:16" x14ac:dyDescent="0.25">
      <c r="C14">
        <f>SUM(C4:C13)</f>
        <v>2</v>
      </c>
      <c r="D14">
        <f>SUM(D4:D13)</f>
        <v>2</v>
      </c>
      <c r="E14">
        <f>SUM(E4:E13)</f>
        <v>6</v>
      </c>
    </row>
    <row r="15" spans="1:16" x14ac:dyDescent="0.25">
      <c r="B15" s="1"/>
      <c r="C15">
        <f>$A$13/C14</f>
        <v>5</v>
      </c>
      <c r="D15">
        <f t="shared" ref="D15:E15" si="10">$A$13/D14</f>
        <v>5</v>
      </c>
      <c r="E15">
        <f t="shared" si="10"/>
        <v>1.6666666666666667</v>
      </c>
    </row>
    <row r="18" spans="1:19" x14ac:dyDescent="0.25">
      <c r="C18" s="1" t="s">
        <v>7</v>
      </c>
      <c r="D18" s="1" t="s">
        <v>8</v>
      </c>
      <c r="J18">
        <v>8</v>
      </c>
      <c r="K18" t="b">
        <f ca="1">AND($C$19&gt;$D$19,D21=0)</f>
        <v>0</v>
      </c>
      <c r="L18" t="b">
        <f ca="1">AND($C$19=$D$19,E21=0)</f>
        <v>0</v>
      </c>
      <c r="M18" t="b">
        <f ca="1">AND($C$19&lt;$D$19,F21=0)</f>
        <v>0</v>
      </c>
      <c r="N18">
        <f ca="1">IF(OR(AND($C$19&gt;$D$19,D21=0),AND($C$19=$D$19,E21=0),AND($C$19&lt;$D$19,F21=0)),1,0)</f>
        <v>0</v>
      </c>
    </row>
    <row r="19" spans="1:19" x14ac:dyDescent="0.25">
      <c r="C19" s="3">
        <f ca="1">ROUND(R19*2.75,0)</f>
        <v>2</v>
      </c>
      <c r="D19" s="2">
        <f ca="1">ROUND(S19*2.75,0)</f>
        <v>2</v>
      </c>
      <c r="R19">
        <f ca="1">RAND()</f>
        <v>0.5501359894541753</v>
      </c>
      <c r="S19">
        <f ca="1">RAND()</f>
        <v>0.63529203241029752</v>
      </c>
    </row>
    <row r="20" spans="1:19" x14ac:dyDescent="0.25">
      <c r="B20" s="1" t="s">
        <v>7</v>
      </c>
      <c r="C20" s="1" t="s">
        <v>8</v>
      </c>
      <c r="D20" s="1" t="s">
        <v>3</v>
      </c>
      <c r="E20" s="1" t="s">
        <v>4</v>
      </c>
      <c r="F20" s="1" t="s">
        <v>5</v>
      </c>
      <c r="H20" s="1" t="s">
        <v>9</v>
      </c>
      <c r="I20" s="1" t="s">
        <v>10</v>
      </c>
      <c r="J20" s="1" t="s">
        <v>12</v>
      </c>
      <c r="K20" s="1" t="s">
        <v>11</v>
      </c>
    </row>
    <row r="21" spans="1:19" x14ac:dyDescent="0.25">
      <c r="A21">
        <v>1</v>
      </c>
      <c r="B21" s="3">
        <f t="shared" ref="B21:B30" ca="1" si="11">ROUND(R21*2.65,0)</f>
        <v>1</v>
      </c>
      <c r="C21" s="2">
        <f t="shared" ref="C21:C30" ca="1" si="12">ROUND(S21*2.65,0)</f>
        <v>1</v>
      </c>
      <c r="D21" s="1">
        <f ca="1">IF(B21&gt;C21,1,0)</f>
        <v>0</v>
      </c>
      <c r="E21" s="1">
        <f ca="1">IF(B21=C21,1,0)</f>
        <v>1</v>
      </c>
      <c r="F21" s="1">
        <f ca="1">IF(B21&lt;C21,1,0)</f>
        <v>0</v>
      </c>
      <c r="G21">
        <f ca="1">D21*$D$32+E21*$E$32+F21*$F$32</f>
        <v>3.3333333333333335</v>
      </c>
      <c r="H21" s="1">
        <f ca="1">IF(AND(B21=$C$19,C21=$D$19),G21*2,0)</f>
        <v>0</v>
      </c>
      <c r="I21" s="1">
        <f ca="1">IF(AND($C$19&lt;&gt;$D$19,H21=0),IF($C$19-$D$19=B21-C21,G21*1.25,0),0)</f>
        <v>0</v>
      </c>
      <c r="J21" s="1">
        <f ca="1">IF(AND(I21=0,IF(AND($C$19&gt;$D$19,B21&gt;C21),AND($C$19=$D$19,B21=C21),AND($C$19&lt;$D$19,B21&lt;C21))),G21,0)</f>
        <v>0</v>
      </c>
      <c r="K21">
        <f ca="1">IF(AND(H21=0,I21=0),IF(OR(B21=$C$19,C21=$D$19),IF(OR(AND($C$19&gt;$D$19,D21=1),AND($C$19=$D$19,E21=1),AND($C$19&lt;$D$19,F21=1)),G21*1.1,0.5),0),0)</f>
        <v>0</v>
      </c>
      <c r="M21" t="b">
        <f ca="1">IF(AND($C$19&gt;$D$19,B21&gt;C21),AND($C$19=$D$19,B21=C21),AND($C$19&lt;$D$19,B21&lt;C21))</f>
        <v>0</v>
      </c>
      <c r="R21">
        <f ca="1">RAND()</f>
        <v>0.35015061743095754</v>
      </c>
      <c r="S21">
        <f ca="1">RAND()</f>
        <v>0.3853843822185723</v>
      </c>
    </row>
    <row r="22" spans="1:19" x14ac:dyDescent="0.25">
      <c r="A22">
        <v>2</v>
      </c>
      <c r="B22" s="3">
        <v>3</v>
      </c>
      <c r="C22" s="2">
        <f t="shared" ca="1" si="12"/>
        <v>2</v>
      </c>
      <c r="D22" s="1">
        <f t="shared" ref="D22:D30" ca="1" si="13">IF(B22&gt;C22,1,0)</f>
        <v>1</v>
      </c>
      <c r="E22" s="1">
        <f t="shared" ref="E22:E30" ca="1" si="14">IF(B22=C22,1,0)</f>
        <v>0</v>
      </c>
      <c r="F22" s="1">
        <f t="shared" ref="F22:F30" ca="1" si="15">IF(B22&lt;C22,1,0)</f>
        <v>0</v>
      </c>
      <c r="G22">
        <f t="shared" ref="G22:G30" ca="1" si="16">D22*$D$32+E22*$E$32+F22*$F$32</f>
        <v>2</v>
      </c>
      <c r="H22" s="1">
        <f t="shared" ref="H22:H30" ca="1" si="17">IF(AND(B22=$C$19,C22=$D$19),G22*2,0)</f>
        <v>0</v>
      </c>
      <c r="I22" s="1">
        <f ca="1">IF(AND($C$19&lt;&gt;$D$19,H22=0),IF($C$19-$D$19=B22-C22,G22*1.25,0),0)</f>
        <v>0</v>
      </c>
      <c r="J22" s="1">
        <f ca="1">IF(AND(I22=0,IF(AND($C$19&gt;$D$19,B22&gt;C22),AND($C$19=$D$19,B22=C22),AND($C$19&lt;$D$19,B22&lt;C22))),G22,0)</f>
        <v>0</v>
      </c>
      <c r="K22">
        <f ca="1">IF(AND(H22=0,I22=0),IF(OR(B22=$C$19,C22=$D$19),IF(OR(AND($C$19&gt;$D$19,D22=1),AND($C$19=$D$19,E22=1),AND($C$19&lt;$D$19,F22=1)),G22*1.1,0.5),0),0)</f>
        <v>0.5</v>
      </c>
      <c r="R22">
        <f t="shared" ref="R22:S31" ca="1" si="18">RAND()</f>
        <v>6.004296262493658E-2</v>
      </c>
      <c r="S22">
        <f t="shared" ca="1" si="18"/>
        <v>0.88118164430313806</v>
      </c>
    </row>
    <row r="23" spans="1:19" x14ac:dyDescent="0.25">
      <c r="A23">
        <v>3</v>
      </c>
      <c r="B23" s="3">
        <f t="shared" ca="1" si="11"/>
        <v>2</v>
      </c>
      <c r="C23" s="2">
        <f t="shared" ca="1" si="12"/>
        <v>1</v>
      </c>
      <c r="D23" s="1">
        <f t="shared" ca="1" si="13"/>
        <v>1</v>
      </c>
      <c r="E23" s="1">
        <f t="shared" ca="1" si="14"/>
        <v>0</v>
      </c>
      <c r="F23" s="1">
        <f t="shared" ca="1" si="15"/>
        <v>0</v>
      </c>
      <c r="G23">
        <f t="shared" ca="1" si="16"/>
        <v>2</v>
      </c>
      <c r="H23" s="1">
        <f t="shared" ca="1" si="17"/>
        <v>0</v>
      </c>
      <c r="I23" s="1">
        <f ca="1">IF(AND($C$19&lt;&gt;$D$19,H23=0),IF($C$19-$D$19=B23-C23,G23*1.25,0),0)</f>
        <v>0</v>
      </c>
      <c r="J23" s="1">
        <f t="shared" ref="J22:J31" ca="1" si="19">IF(AND(I23=0,IF(AND($C$19&gt;$D$19,B23&gt;C23),AND($C$19=$D$19,B23=C23),AND($C$19&lt;$D$19,B23&lt;C23))),G23,0)</f>
        <v>0</v>
      </c>
      <c r="K23">
        <f ca="1">IF(AND(H23=0,I23=0),IF(OR(B23=$C$19,C23=$D$19),IF(OR(AND($C$19&gt;$D$19,D23=1),AND($C$19=$D$19,E23=1),AND($C$19&lt;$D$19,F23=1)),G23*1.1,0.5),0),0)</f>
        <v>0.5</v>
      </c>
      <c r="R23">
        <f t="shared" ca="1" si="18"/>
        <v>0.89947396359951926</v>
      </c>
      <c r="S23">
        <f t="shared" ca="1" si="18"/>
        <v>0.21033215428193153</v>
      </c>
    </row>
    <row r="24" spans="1:19" x14ac:dyDescent="0.25">
      <c r="A24">
        <v>4</v>
      </c>
      <c r="B24" s="3">
        <f t="shared" ca="1" si="11"/>
        <v>1</v>
      </c>
      <c r="C24" s="2">
        <f t="shared" ca="1" si="12"/>
        <v>1</v>
      </c>
      <c r="D24" s="1">
        <f t="shared" ca="1" si="13"/>
        <v>0</v>
      </c>
      <c r="E24" s="1">
        <f t="shared" ca="1" si="14"/>
        <v>1</v>
      </c>
      <c r="F24" s="1">
        <f t="shared" ca="1" si="15"/>
        <v>0</v>
      </c>
      <c r="G24">
        <f t="shared" ca="1" si="16"/>
        <v>3.3333333333333335</v>
      </c>
      <c r="H24" s="1">
        <f t="shared" ca="1" si="17"/>
        <v>0</v>
      </c>
      <c r="I24" s="1">
        <f ca="1">IF(AND($C$19&lt;&gt;$D$19,H24=0),IF($C$19-$D$19=B24-C24,G24*1.25,0),0)</f>
        <v>0</v>
      </c>
      <c r="J24" s="1">
        <f t="shared" ca="1" si="19"/>
        <v>0</v>
      </c>
      <c r="K24">
        <f ca="1">IF(AND(H24=0,I24=0),IF(OR(B24=$C$19,C24=$D$19),IF(OR(AND($C$19&gt;$D$19,D24=1),AND($C$19=$D$19,E24=1),AND($C$19&lt;$D$19,F24=1)),G24*1.1,0.5),0),0)</f>
        <v>0</v>
      </c>
      <c r="R24">
        <f t="shared" ca="1" si="18"/>
        <v>0.21301957743800348</v>
      </c>
      <c r="S24">
        <f t="shared" ca="1" si="18"/>
        <v>0.19747071285552753</v>
      </c>
    </row>
    <row r="25" spans="1:19" x14ac:dyDescent="0.25">
      <c r="A25">
        <v>5</v>
      </c>
      <c r="B25" s="3">
        <f t="shared" ca="1" si="11"/>
        <v>1</v>
      </c>
      <c r="C25" s="2">
        <f t="shared" ca="1" si="12"/>
        <v>0</v>
      </c>
      <c r="D25" s="1">
        <f t="shared" ca="1" si="13"/>
        <v>1</v>
      </c>
      <c r="E25" s="1">
        <f t="shared" ca="1" si="14"/>
        <v>0</v>
      </c>
      <c r="F25" s="1">
        <f t="shared" ca="1" si="15"/>
        <v>0</v>
      </c>
      <c r="G25">
        <f t="shared" ca="1" si="16"/>
        <v>2</v>
      </c>
      <c r="H25" s="1">
        <f t="shared" ca="1" si="17"/>
        <v>0</v>
      </c>
      <c r="I25" s="1">
        <f ca="1">IF(AND($C$19&lt;&gt;$D$19,H25=0),IF($C$19-$D$19=B25-C25,G25*1.25,0),0)</f>
        <v>0</v>
      </c>
      <c r="J25" s="1">
        <f t="shared" ca="1" si="19"/>
        <v>0</v>
      </c>
      <c r="K25">
        <f ca="1">IF(AND(H25=0,I25=0),IF(OR(B25=$C$19,C25=$D$19),IF(OR(AND($C$19&gt;$D$19,D25=1),AND($C$19=$D$19,E25=1),AND($C$19&lt;$D$19,F25=1)),G25*1.1,0.5),0),0)</f>
        <v>0</v>
      </c>
      <c r="R25">
        <f t="shared" ca="1" si="18"/>
        <v>0.39086374112314681</v>
      </c>
      <c r="S25">
        <f t="shared" ca="1" si="18"/>
        <v>1.6761129717915102E-2</v>
      </c>
    </row>
    <row r="26" spans="1:19" x14ac:dyDescent="0.25">
      <c r="A26">
        <v>6</v>
      </c>
      <c r="B26" s="3">
        <f t="shared" ca="1" si="11"/>
        <v>1</v>
      </c>
      <c r="C26" s="2">
        <f t="shared" ca="1" si="12"/>
        <v>2</v>
      </c>
      <c r="D26" s="1">
        <f t="shared" ca="1" si="13"/>
        <v>0</v>
      </c>
      <c r="E26" s="1">
        <f t="shared" ca="1" si="14"/>
        <v>0</v>
      </c>
      <c r="F26" s="1">
        <f t="shared" ca="1" si="15"/>
        <v>1</v>
      </c>
      <c r="G26">
        <f t="shared" ca="1" si="16"/>
        <v>5</v>
      </c>
      <c r="H26" s="1">
        <f t="shared" ca="1" si="17"/>
        <v>0</v>
      </c>
      <c r="I26" s="1">
        <f ca="1">IF(AND($C$19&lt;&gt;$D$19,H26=0),IF($C$19-$D$19=B26-C26,G26*1.25,0),0)</f>
        <v>0</v>
      </c>
      <c r="J26" s="1">
        <f t="shared" ca="1" si="19"/>
        <v>0</v>
      </c>
      <c r="K26">
        <f ca="1">IF(AND(H26=0,I26=0),IF(OR(B26=$C$19,C26=$D$19),IF(OR(AND($C$19&gt;$D$19,D26=1),AND($C$19=$D$19,E26=1),AND($C$19&lt;$D$19,F26=1)),G26*1.1,0.5),0),0)</f>
        <v>0.5</v>
      </c>
      <c r="R26">
        <f t="shared" ca="1" si="18"/>
        <v>0.47730066269982896</v>
      </c>
      <c r="S26">
        <f t="shared" ca="1" si="18"/>
        <v>0.91289209439802521</v>
      </c>
    </row>
    <row r="27" spans="1:19" x14ac:dyDescent="0.25">
      <c r="A27">
        <v>7</v>
      </c>
      <c r="B27" s="3">
        <f t="shared" ca="1" si="11"/>
        <v>1</v>
      </c>
      <c r="C27" s="2">
        <f t="shared" ca="1" si="12"/>
        <v>2</v>
      </c>
      <c r="D27" s="1">
        <f t="shared" ca="1" si="13"/>
        <v>0</v>
      </c>
      <c r="E27" s="1">
        <f t="shared" ca="1" si="14"/>
        <v>0</v>
      </c>
      <c r="F27" s="1">
        <f t="shared" ca="1" si="15"/>
        <v>1</v>
      </c>
      <c r="G27">
        <f t="shared" ca="1" si="16"/>
        <v>5</v>
      </c>
      <c r="H27" s="1">
        <f t="shared" ca="1" si="17"/>
        <v>0</v>
      </c>
      <c r="I27" s="1">
        <f ca="1">IF(AND($C$19&lt;&gt;$D$19,H27=0),IF($C$19-$D$19=B27-C27,G27*1.25,0),0)</f>
        <v>0</v>
      </c>
      <c r="J27" s="1">
        <f t="shared" ca="1" si="19"/>
        <v>0</v>
      </c>
      <c r="K27">
        <f ca="1">IF(AND(H27=0,I27=0),IF(OR(B27=$C$19,C27=$D$19),IF(OR(AND($C$19&gt;$D$19,D27=1),AND($C$19=$D$19,E27=1),AND($C$19&lt;$D$19,F27=1)),G27*1.1,0.5),0),0)</f>
        <v>0.5</v>
      </c>
      <c r="R27">
        <f t="shared" ca="1" si="18"/>
        <v>0.55721567348958101</v>
      </c>
      <c r="S27">
        <f t="shared" ca="1" si="18"/>
        <v>0.60541877135967648</v>
      </c>
    </row>
    <row r="28" spans="1:19" x14ac:dyDescent="0.25">
      <c r="A28">
        <v>8</v>
      </c>
      <c r="B28" s="3">
        <f t="shared" ca="1" si="11"/>
        <v>3</v>
      </c>
      <c r="C28" s="2">
        <f t="shared" ca="1" si="12"/>
        <v>2</v>
      </c>
      <c r="D28" s="1">
        <f t="shared" ca="1" si="13"/>
        <v>1</v>
      </c>
      <c r="E28" s="1">
        <f t="shared" ca="1" si="14"/>
        <v>0</v>
      </c>
      <c r="F28" s="1">
        <f t="shared" ca="1" si="15"/>
        <v>0</v>
      </c>
      <c r="G28">
        <f t="shared" ca="1" si="16"/>
        <v>2</v>
      </c>
      <c r="H28" s="1">
        <f t="shared" ca="1" si="17"/>
        <v>0</v>
      </c>
      <c r="I28" s="1">
        <f ca="1">IF(AND($C$19&lt;&gt;$D$19,H28=0),IF($C$19-$D$19=B28-C28,G28*1.25,0),0)</f>
        <v>0</v>
      </c>
      <c r="J28" s="1">
        <f t="shared" ca="1" si="19"/>
        <v>0</v>
      </c>
      <c r="K28">
        <f ca="1">IF(AND(H28=0,I28=0),IF(OR(B28=$C$19,C28=$D$19),IF(OR(AND($C$19&gt;$D$19,D28=1),AND($C$19=$D$19,E28=1),AND($C$19&lt;$D$19,F28=1)),G28*1.1,0.5),0),0)</f>
        <v>0.5</v>
      </c>
      <c r="R28">
        <f t="shared" ca="1" si="18"/>
        <v>0.94516061776510718</v>
      </c>
      <c r="S28">
        <f t="shared" ca="1" si="18"/>
        <v>0.68235235573813735</v>
      </c>
    </row>
    <row r="29" spans="1:19" x14ac:dyDescent="0.25">
      <c r="A29">
        <v>9</v>
      </c>
      <c r="B29" s="3">
        <f t="shared" ca="1" si="11"/>
        <v>1</v>
      </c>
      <c r="C29" s="2">
        <f t="shared" ca="1" si="12"/>
        <v>1</v>
      </c>
      <c r="D29" s="1">
        <f t="shared" ca="1" si="13"/>
        <v>0</v>
      </c>
      <c r="E29" s="1">
        <f t="shared" ca="1" si="14"/>
        <v>1</v>
      </c>
      <c r="F29" s="1">
        <f t="shared" ca="1" si="15"/>
        <v>0</v>
      </c>
      <c r="G29">
        <f t="shared" ca="1" si="16"/>
        <v>3.3333333333333335</v>
      </c>
      <c r="H29" s="1">
        <f t="shared" ca="1" si="17"/>
        <v>0</v>
      </c>
      <c r="I29" s="1">
        <f ca="1">IF(AND($C$19&lt;&gt;$D$19,H29=0),IF($C$19-$D$19=B29-C29,G29*1.25,0),0)</f>
        <v>0</v>
      </c>
      <c r="J29" s="1">
        <f t="shared" ca="1" si="19"/>
        <v>0</v>
      </c>
      <c r="K29">
        <f ca="1">IF(AND(H29=0,I29=0),IF(OR(B29=$C$19,C29=$D$19),IF(OR(AND($C$19&gt;$D$19,D29=1),AND($C$19=$D$19,E29=1),AND($C$19&lt;$D$19,F29=1)),G29*1.1,0.5),0),0)</f>
        <v>0</v>
      </c>
      <c r="R29">
        <f t="shared" ca="1" si="18"/>
        <v>0.49588781738463861</v>
      </c>
      <c r="S29">
        <f t="shared" ca="1" si="18"/>
        <v>0.31804883849844856</v>
      </c>
    </row>
    <row r="30" spans="1:19" x14ac:dyDescent="0.25">
      <c r="A30">
        <v>10</v>
      </c>
      <c r="B30" s="3">
        <f t="shared" ca="1" si="11"/>
        <v>3</v>
      </c>
      <c r="C30" s="2">
        <f t="shared" ca="1" si="12"/>
        <v>1</v>
      </c>
      <c r="D30" s="1">
        <f t="shared" ca="1" si="13"/>
        <v>1</v>
      </c>
      <c r="E30" s="1">
        <f t="shared" ca="1" si="14"/>
        <v>0</v>
      </c>
      <c r="F30" s="1">
        <f t="shared" ca="1" si="15"/>
        <v>0</v>
      </c>
      <c r="G30">
        <f t="shared" ca="1" si="16"/>
        <v>2</v>
      </c>
      <c r="H30" s="1">
        <f t="shared" ca="1" si="17"/>
        <v>0</v>
      </c>
      <c r="I30" s="1">
        <f ca="1">IF(AND($C$19&lt;&gt;$D$19,H30=0),IF($C$19-$D$19=B30-C30,G30*1.25,0),0)</f>
        <v>0</v>
      </c>
      <c r="J30" s="1">
        <f t="shared" ca="1" si="19"/>
        <v>0</v>
      </c>
      <c r="K30">
        <f ca="1">IF(AND(H30=0,I30=0),IF(OR(B30=$C$19,C30=$D$19),IF(OR(AND($C$19&gt;$D$19,D30=1),AND($C$19=$D$19,E30=1),AND($C$19&lt;$D$19,F30=1)),G30*1.1,0.5),0),0)</f>
        <v>0</v>
      </c>
      <c r="R30">
        <f t="shared" ca="1" si="18"/>
        <v>0.98835860430979039</v>
      </c>
      <c r="S30">
        <f t="shared" ca="1" si="18"/>
        <v>0.29745869833297822</v>
      </c>
    </row>
    <row r="31" spans="1:19" x14ac:dyDescent="0.25">
      <c r="D31" s="1">
        <f ca="1">SUM(D21:D30)</f>
        <v>5</v>
      </c>
      <c r="E31" s="1">
        <f ca="1">SUM(E21:E30)</f>
        <v>3</v>
      </c>
      <c r="F31" s="1">
        <f ca="1">SUM(F21:F30)</f>
        <v>2</v>
      </c>
      <c r="J31" s="1"/>
      <c r="R31">
        <f t="shared" ca="1" si="18"/>
        <v>0.38623877195465262</v>
      </c>
      <c r="S31">
        <f t="shared" ca="1" si="18"/>
        <v>0.27586815570936196</v>
      </c>
    </row>
    <row r="32" spans="1:19" x14ac:dyDescent="0.25">
      <c r="D32" s="5">
        <f ca="1">IF(D31&lt;&gt;0,$A$30/D31,0)</f>
        <v>2</v>
      </c>
      <c r="E32" s="5">
        <f t="shared" ref="E32:F32" ca="1" si="20">IF(E31&lt;&gt;0,$A$30/E31,0)</f>
        <v>3.3333333333333335</v>
      </c>
      <c r="F32" s="5">
        <f t="shared" ca="1" si="20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2020-12-01T08:25:26Z</dcterms:created>
  <dcterms:modified xsi:type="dcterms:W3CDTF">2020-12-14T11:14:13Z</dcterms:modified>
</cp:coreProperties>
</file>