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0100" windowHeight="7995" activeTab="1"/>
  </bookViews>
  <sheets>
    <sheet name="расчет стоимости работ" sheetId="5" r:id="rId1"/>
    <sheet name="Смета СКС Wirpoll" sheetId="4" r:id="rId2"/>
  </sheets>
  <definedNames>
    <definedName name="_xlnm.Print_Area" localSheetId="1">'Смета СКС Wirpoll'!$A$1:$E$27</definedName>
  </definedNames>
  <calcPr calcId="145621"/>
</workbook>
</file>

<file path=xl/calcChain.xml><?xml version="1.0" encoding="utf-8"?>
<calcChain xmlns="http://schemas.openxmlformats.org/spreadsheetml/2006/main">
  <c r="E14" i="4" l="1"/>
  <c r="E4" i="4"/>
  <c r="E13" i="4"/>
  <c r="E12" i="4"/>
  <c r="E11" i="4"/>
  <c r="C5" i="4"/>
  <c r="E7" i="5"/>
  <c r="D9" i="5"/>
  <c r="E9" i="5" s="1"/>
  <c r="E5" i="5"/>
  <c r="E4" i="5"/>
  <c r="E3" i="5"/>
  <c r="D8" i="5" l="1"/>
  <c r="E6" i="5"/>
  <c r="E11" i="5" l="1"/>
  <c r="E8" i="5"/>
  <c r="D10" i="5"/>
  <c r="E10" i="5" s="1"/>
  <c r="E10" i="4" l="1"/>
  <c r="E37" i="4" l="1"/>
  <c r="E36" i="4"/>
  <c r="E35" i="4"/>
  <c r="E34" i="4"/>
  <c r="E33" i="4"/>
  <c r="E32" i="4"/>
  <c r="E31" i="4"/>
  <c r="E30" i="4"/>
  <c r="E26" i="4"/>
  <c r="E25" i="4"/>
  <c r="E24" i="4"/>
  <c r="E23" i="4"/>
  <c r="E22" i="4"/>
  <c r="E21" i="4"/>
  <c r="E20" i="4"/>
  <c r="E19" i="4"/>
  <c r="E18" i="4"/>
  <c r="E17" i="4"/>
  <c r="E16" i="4"/>
  <c r="E15" i="4"/>
  <c r="E9" i="4"/>
  <c r="E8" i="4"/>
  <c r="E7" i="4"/>
  <c r="E6" i="4"/>
  <c r="E5" i="4"/>
  <c r="E3" i="4"/>
  <c r="E27" i="4" l="1"/>
  <c r="E38" i="4"/>
  <c r="E40" i="4" l="1"/>
</calcChain>
</file>

<file path=xl/sharedStrings.xml><?xml version="1.0" encoding="utf-8"?>
<sst xmlns="http://schemas.openxmlformats.org/spreadsheetml/2006/main" count="88" uniqueCount="56">
  <si>
    <t>Наименование</t>
  </si>
  <si>
    <t>Цена</t>
  </si>
  <si>
    <t>Кол-во</t>
  </si>
  <si>
    <t>ед. изм.</t>
  </si>
  <si>
    <t>Стоимость</t>
  </si>
  <si>
    <t>СКС</t>
  </si>
  <si>
    <t>м</t>
  </si>
  <si>
    <t>шт</t>
  </si>
  <si>
    <t>Шпильки M8 2м(гайки, шайбы, анкеры)</t>
  </si>
  <si>
    <t>Кабель-канал 105х50мм Legrand (цена за 1 метр)</t>
  </si>
  <si>
    <t>Заглушка 1 мод. Legrand</t>
  </si>
  <si>
    <t>Накладка на стык профиля (выписывать 2шт на стык) 105х50 Legrand</t>
  </si>
  <si>
    <t>Hyperline UTP4-C5E-SOLID-GY Кабель витая пара (UTP), категория 5e, 4 пары, solid, серый</t>
  </si>
  <si>
    <t>бухт.(305м)</t>
  </si>
  <si>
    <t>Патч-панель ITK 1 юнит категория 5Е UTP 24 порта</t>
  </si>
  <si>
    <t>Организатор кабельный 1U 19' металлический</t>
  </si>
  <si>
    <t>Блок розеток ITK корпус ПВХ 8 розеток с выключателем 1U вилка шнур 2м</t>
  </si>
  <si>
    <t>Патч-корд ITK UTP категория 5е (2м) </t>
  </si>
  <si>
    <t>Патч-корд ITK UTP категория 5е (1м) </t>
  </si>
  <si>
    <t>Шкаф коммутационый 42U</t>
  </si>
  <si>
    <t>Управляемый коммутатор 24 порта + sfp</t>
  </si>
  <si>
    <t>Прочие расходы (заложены в стоимость работ)</t>
  </si>
  <si>
    <t>Работы по выполнению прокладки СКС ( в т.ч. 7000 прочие расходы)</t>
  </si>
  <si>
    <t>ИТОГО СКС:</t>
  </si>
  <si>
    <t>Электрика</t>
  </si>
  <si>
    <t>Работы по выполнению электромонтажа ( в т.ч. 3000 прочие расходы)</t>
  </si>
  <si>
    <t>Лоток проволочный 60х200 (CLWG10-060-200-3)</t>
  </si>
  <si>
    <t>Пластина для подвеса 52х52 (CLW10-CR)</t>
  </si>
  <si>
    <t>Накладка на стык крышки 65 DLP</t>
  </si>
  <si>
    <t>Mosaic Розетка компьютерная RJ45 1 модуль категория 5е</t>
  </si>
  <si>
    <t>Кабель силовой ВВГнг-LS(А) 3х1.5 (N, PE) плоский однопроволочный -0.660</t>
  </si>
  <si>
    <t>КОРОБКА РАСПРЕДЕЛИТЕЛЬНАЯ ОТКРЫТОЙ УСТАНОВКИ 70X70X40 DIY</t>
  </si>
  <si>
    <t>Труба ПВХ гибкая гофр. д.20мм, лёгкая с протяжкой, 100м, цвет серый</t>
  </si>
  <si>
    <t>Выключатель автоматический 1-пол. 16A C 4,5кА ВА47-29 IEK</t>
  </si>
  <si>
    <t>Щит распред. навесной ЩРН-П-24 "SlimBox" IP41 EKF PROxima</t>
  </si>
  <si>
    <t>Розетка 4 мод. 2х2P+E 45 град. Mosaic/Legrand</t>
  </si>
  <si>
    <t>Рамка 4М, белая Legrand</t>
  </si>
  <si>
    <t>Стоимость работ</t>
  </si>
  <si>
    <t>Сумма</t>
  </si>
  <si>
    <t>монтаж лотков</t>
  </si>
  <si>
    <t>р/м</t>
  </si>
  <si>
    <t>монтаж кабеля</t>
  </si>
  <si>
    <t>монтаж короба</t>
  </si>
  <si>
    <t>Монтаж розетки RJ-45</t>
  </si>
  <si>
    <t>р/шт</t>
  </si>
  <si>
    <t>Кроссирование 1-го порта патч-панели</t>
  </si>
  <si>
    <t>Маркировка розеток и портов</t>
  </si>
  <si>
    <t>Тестирование СКС</t>
  </si>
  <si>
    <t>Итого</t>
  </si>
  <si>
    <t>Настенный кронштейн усиленный 200 мм</t>
  </si>
  <si>
    <t>Установка/сборка монтажных шкафов (6U-45U)</t>
  </si>
  <si>
    <t>Угол плоский Г-образный 50х105 DLP белый</t>
  </si>
  <si>
    <t xml:space="preserve">DLP Угол внутренний 50х105 </t>
  </si>
  <si>
    <t xml:space="preserve">DLP Угол плоский Т-образный 50х105 для кабель-канала 105 </t>
  </si>
  <si>
    <t xml:space="preserve">Mosaic Суппорт/рамка на 2 модуля DLP на крышку 65 мм </t>
  </si>
  <si>
    <t>DLP Угол внешний 50х105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</si>
</sst>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8"/>
      <name val="Arial Cyr"/>
      <charset val="204"/>
    </font>
    <font>
      <sz val="8"/>
      <color indexed="8"/>
      <name val="Arial Cyr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313232"/>
      <name val="Arial"/>
      <family val="2"/>
      <charset val="204"/>
    </font>
    <font>
      <sz val="8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G12" sqref="G12"/>
    </sheetView>
  </sheetViews>
  <sheetFormatPr defaultRowHeight="15" x14ac:dyDescent="0.25"/>
  <cols>
    <col min="1" max="1" width="45" customWidth="1"/>
    <col min="2" max="2" width="10.28515625" customWidth="1"/>
    <col min="3" max="4" width="9.5703125" customWidth="1"/>
    <col min="5" max="5" width="11.42578125" customWidth="1"/>
  </cols>
  <sheetData>
    <row r="2" spans="1:5" ht="30" x14ac:dyDescent="0.25">
      <c r="B2" s="21" t="s">
        <v>37</v>
      </c>
      <c r="E2" t="s">
        <v>38</v>
      </c>
    </row>
    <row r="3" spans="1:5" x14ac:dyDescent="0.25">
      <c r="A3" t="s">
        <v>39</v>
      </c>
      <c r="B3">
        <v>200</v>
      </c>
      <c r="C3" t="s">
        <v>40</v>
      </c>
      <c r="D3">
        <v>90</v>
      </c>
      <c r="E3">
        <f>D3*B3</f>
        <v>18000</v>
      </c>
    </row>
    <row r="4" spans="1:5" x14ac:dyDescent="0.25">
      <c r="A4" t="s">
        <v>41</v>
      </c>
      <c r="B4">
        <v>25</v>
      </c>
      <c r="C4" t="s">
        <v>40</v>
      </c>
      <c r="D4">
        <v>6000</v>
      </c>
      <c r="E4">
        <f>D4*B4</f>
        <v>150000</v>
      </c>
    </row>
    <row r="5" spans="1:5" x14ac:dyDescent="0.25">
      <c r="A5" t="s">
        <v>42</v>
      </c>
      <c r="B5">
        <v>150</v>
      </c>
      <c r="C5" t="s">
        <v>40</v>
      </c>
      <c r="D5">
        <v>100</v>
      </c>
      <c r="E5">
        <f>B5*D5</f>
        <v>15000</v>
      </c>
    </row>
    <row r="6" spans="1:5" x14ac:dyDescent="0.25">
      <c r="A6" t="s">
        <v>43</v>
      </c>
      <c r="B6">
        <v>125</v>
      </c>
      <c r="C6" t="s">
        <v>44</v>
      </c>
      <c r="D6">
        <v>200</v>
      </c>
      <c r="E6">
        <f>D6*B6</f>
        <v>25000</v>
      </c>
    </row>
    <row r="7" spans="1:5" ht="16.5" customHeight="1" x14ac:dyDescent="0.25">
      <c r="A7" s="24" t="s">
        <v>50</v>
      </c>
      <c r="B7" s="21">
        <v>2500</v>
      </c>
      <c r="C7" s="21" t="s">
        <v>44</v>
      </c>
      <c r="D7" s="21">
        <v>1</v>
      </c>
      <c r="E7">
        <f>D7*B7</f>
        <v>2500</v>
      </c>
    </row>
    <row r="8" spans="1:5" ht="18" customHeight="1" x14ac:dyDescent="0.25">
      <c r="A8" s="21" t="s">
        <v>45</v>
      </c>
      <c r="B8" s="21">
        <v>125</v>
      </c>
      <c r="C8" s="21" t="s">
        <v>44</v>
      </c>
      <c r="D8" s="21">
        <f>D6</f>
        <v>200</v>
      </c>
      <c r="E8">
        <f t="shared" ref="E8:E10" si="0">D8*B8</f>
        <v>25000</v>
      </c>
    </row>
    <row r="9" spans="1:5" ht="17.25" customHeight="1" x14ac:dyDescent="0.25">
      <c r="A9" s="21" t="s">
        <v>46</v>
      </c>
      <c r="B9" s="21">
        <v>15</v>
      </c>
      <c r="C9" s="21" t="s">
        <v>44</v>
      </c>
      <c r="D9" s="21">
        <f>D6</f>
        <v>200</v>
      </c>
      <c r="E9">
        <f t="shared" si="0"/>
        <v>3000</v>
      </c>
    </row>
    <row r="10" spans="1:5" x14ac:dyDescent="0.25">
      <c r="A10" t="s">
        <v>47</v>
      </c>
      <c r="B10" s="21">
        <v>85</v>
      </c>
      <c r="C10" s="21" t="s">
        <v>44</v>
      </c>
      <c r="D10" s="21">
        <f t="shared" ref="D10" si="1">D8</f>
        <v>200</v>
      </c>
      <c r="E10">
        <f t="shared" si="0"/>
        <v>17000</v>
      </c>
    </row>
    <row r="11" spans="1:5" x14ac:dyDescent="0.25">
      <c r="A11" s="22"/>
      <c r="B11" s="22" t="s">
        <v>48</v>
      </c>
      <c r="C11" s="22"/>
      <c r="D11" s="22"/>
      <c r="E11" s="22">
        <f>SUM(E3:E10)</f>
        <v>255500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115" zoomScaleNormal="115" workbookViewId="0">
      <selection activeCell="G25" sqref="G25"/>
    </sheetView>
  </sheetViews>
  <sheetFormatPr defaultRowHeight="15" x14ac:dyDescent="0.25"/>
  <cols>
    <col min="1" max="1" width="72" customWidth="1"/>
    <col min="4" max="4" width="9.140625" style="15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4"/>
      <c r="C2" s="4"/>
      <c r="D2" s="5"/>
      <c r="E2" s="4"/>
    </row>
    <row r="3" spans="1:5" x14ac:dyDescent="0.25">
      <c r="A3" s="6" t="s">
        <v>26</v>
      </c>
      <c r="B3" s="7">
        <v>430</v>
      </c>
      <c r="C3" s="7">
        <v>75</v>
      </c>
      <c r="D3" s="8" t="s">
        <v>6</v>
      </c>
      <c r="E3" s="7">
        <f t="shared" ref="E3:E22" si="0">C3*B3</f>
        <v>32250</v>
      </c>
    </row>
    <row r="4" spans="1:5" x14ac:dyDescent="0.25">
      <c r="A4" s="6" t="s">
        <v>49</v>
      </c>
      <c r="B4" s="7">
        <v>600</v>
      </c>
      <c r="C4" s="7">
        <v>75</v>
      </c>
      <c r="D4" s="8" t="s">
        <v>7</v>
      </c>
      <c r="E4" s="7">
        <f t="shared" si="0"/>
        <v>45000</v>
      </c>
    </row>
    <row r="5" spans="1:5" x14ac:dyDescent="0.25">
      <c r="A5" s="6" t="s">
        <v>27</v>
      </c>
      <c r="B5" s="6">
        <v>74</v>
      </c>
      <c r="C5" s="6">
        <f>C6*2</f>
        <v>200</v>
      </c>
      <c r="D5" s="23" t="s">
        <v>7</v>
      </c>
      <c r="E5" s="6">
        <f>B5*C5</f>
        <v>14800</v>
      </c>
    </row>
    <row r="6" spans="1:5" x14ac:dyDescent="0.25">
      <c r="A6" s="6" t="s">
        <v>8</v>
      </c>
      <c r="B6" s="6">
        <v>362.25</v>
      </c>
      <c r="C6" s="6">
        <v>100</v>
      </c>
      <c r="D6" s="23" t="s">
        <v>7</v>
      </c>
      <c r="E6" s="6">
        <f>B6*C6</f>
        <v>36225</v>
      </c>
    </row>
    <row r="7" spans="1:5" x14ac:dyDescent="0.25">
      <c r="A7" s="6" t="s">
        <v>9</v>
      </c>
      <c r="B7" s="6">
        <v>1250</v>
      </c>
      <c r="C7" s="6">
        <v>160</v>
      </c>
      <c r="D7" s="23" t="s">
        <v>6</v>
      </c>
      <c r="E7" s="6">
        <f>C7*B7</f>
        <v>200000</v>
      </c>
    </row>
    <row r="8" spans="1:5" x14ac:dyDescent="0.25">
      <c r="A8" s="6" t="s">
        <v>10</v>
      </c>
      <c r="B8" s="1">
        <v>180</v>
      </c>
      <c r="C8" s="1">
        <v>10</v>
      </c>
      <c r="D8" s="2" t="s">
        <v>7</v>
      </c>
      <c r="E8" s="1">
        <f t="shared" si="0"/>
        <v>1800</v>
      </c>
    </row>
    <row r="9" spans="1:5" x14ac:dyDescent="0.25">
      <c r="A9" s="6" t="s">
        <v>11</v>
      </c>
      <c r="B9" s="1">
        <v>70</v>
      </c>
      <c r="C9" s="1">
        <v>80</v>
      </c>
      <c r="D9" s="2" t="s">
        <v>7</v>
      </c>
      <c r="E9" s="1">
        <f t="shared" si="0"/>
        <v>5600</v>
      </c>
    </row>
    <row r="10" spans="1:5" x14ac:dyDescent="0.25">
      <c r="A10" s="6" t="s">
        <v>28</v>
      </c>
      <c r="B10" s="1">
        <v>170</v>
      </c>
      <c r="C10" s="1">
        <v>80</v>
      </c>
      <c r="D10" s="2" t="s">
        <v>7</v>
      </c>
      <c r="E10" s="1">
        <f t="shared" si="0"/>
        <v>13600</v>
      </c>
    </row>
    <row r="11" spans="1:5" x14ac:dyDescent="0.25">
      <c r="A11" s="6" t="s">
        <v>51</v>
      </c>
      <c r="B11" s="1">
        <v>1400</v>
      </c>
      <c r="C11" s="1">
        <v>10</v>
      </c>
      <c r="D11" s="2" t="s">
        <v>7</v>
      </c>
      <c r="E11" s="1">
        <f t="shared" si="0"/>
        <v>14000</v>
      </c>
    </row>
    <row r="12" spans="1:5" x14ac:dyDescent="0.25">
      <c r="A12" s="6" t="s">
        <v>52</v>
      </c>
      <c r="B12" s="1">
        <v>900</v>
      </c>
      <c r="C12" s="1">
        <v>10</v>
      </c>
      <c r="D12" s="2" t="s">
        <v>7</v>
      </c>
      <c r="E12" s="1">
        <f t="shared" si="0"/>
        <v>9000</v>
      </c>
    </row>
    <row r="13" spans="1:5" x14ac:dyDescent="0.25">
      <c r="A13" s="6" t="s">
        <v>53</v>
      </c>
      <c r="B13" s="1">
        <v>2500</v>
      </c>
      <c r="C13" s="1">
        <v>10</v>
      </c>
      <c r="D13" s="2" t="s">
        <v>7</v>
      </c>
      <c r="E13" s="1">
        <f t="shared" si="0"/>
        <v>25000</v>
      </c>
    </row>
    <row r="14" spans="1:5" x14ac:dyDescent="0.25">
      <c r="A14" s="6" t="s">
        <v>55</v>
      </c>
      <c r="B14" s="1">
        <v>900</v>
      </c>
      <c r="C14" s="1">
        <v>10</v>
      </c>
      <c r="D14" s="2" t="s">
        <v>7</v>
      </c>
      <c r="E14" s="1">
        <f t="shared" si="0"/>
        <v>9000</v>
      </c>
    </row>
    <row r="15" spans="1:5" x14ac:dyDescent="0.25">
      <c r="A15" s="6" t="s">
        <v>54</v>
      </c>
      <c r="B15" s="1">
        <v>190</v>
      </c>
      <c r="C15" s="1">
        <v>105</v>
      </c>
      <c r="D15" s="2" t="s">
        <v>7</v>
      </c>
      <c r="E15" s="1">
        <f t="shared" si="0"/>
        <v>19950</v>
      </c>
    </row>
    <row r="16" spans="1:5" x14ac:dyDescent="0.25">
      <c r="A16" s="6" t="s">
        <v>29</v>
      </c>
      <c r="B16" s="7">
        <v>720</v>
      </c>
      <c r="C16" s="7">
        <v>210</v>
      </c>
      <c r="D16" s="8" t="s">
        <v>7</v>
      </c>
      <c r="E16" s="7">
        <f t="shared" si="0"/>
        <v>151200</v>
      </c>
    </row>
    <row r="17" spans="1:5" x14ac:dyDescent="0.25">
      <c r="A17" s="6" t="s">
        <v>12</v>
      </c>
      <c r="B17" s="9">
        <v>16000</v>
      </c>
      <c r="C17" s="1">
        <v>21</v>
      </c>
      <c r="D17" s="2" t="s">
        <v>13</v>
      </c>
      <c r="E17" s="1">
        <f>C17*B17</f>
        <v>336000</v>
      </c>
    </row>
    <row r="18" spans="1:5" x14ac:dyDescent="0.25">
      <c r="A18" s="1" t="s">
        <v>14</v>
      </c>
      <c r="B18" s="1">
        <v>2600</v>
      </c>
      <c r="C18" s="1">
        <v>8</v>
      </c>
      <c r="D18" s="2" t="s">
        <v>7</v>
      </c>
      <c r="E18" s="1">
        <f t="shared" si="0"/>
        <v>20800</v>
      </c>
    </row>
    <row r="19" spans="1:5" x14ac:dyDescent="0.25">
      <c r="A19" s="1" t="s">
        <v>15</v>
      </c>
      <c r="B19" s="1">
        <v>700</v>
      </c>
      <c r="C19" s="1">
        <v>8</v>
      </c>
      <c r="D19" s="2" t="s">
        <v>7</v>
      </c>
      <c r="E19" s="1">
        <f t="shared" si="0"/>
        <v>5600</v>
      </c>
    </row>
    <row r="20" spans="1:5" x14ac:dyDescent="0.25">
      <c r="A20" s="1" t="s">
        <v>16</v>
      </c>
      <c r="B20" s="1">
        <v>1600</v>
      </c>
      <c r="C20" s="1">
        <v>2</v>
      </c>
      <c r="D20" s="2" t="s">
        <v>7</v>
      </c>
      <c r="E20" s="1">
        <f t="shared" si="0"/>
        <v>3200</v>
      </c>
    </row>
    <row r="21" spans="1:5" x14ac:dyDescent="0.25">
      <c r="A21" s="1" t="s">
        <v>17</v>
      </c>
      <c r="B21" s="1">
        <v>190</v>
      </c>
      <c r="C21" s="1">
        <v>210</v>
      </c>
      <c r="D21" s="2" t="s">
        <v>7</v>
      </c>
      <c r="E21" s="1">
        <f t="shared" si="0"/>
        <v>39900</v>
      </c>
    </row>
    <row r="22" spans="1:5" x14ac:dyDescent="0.25">
      <c r="A22" s="1" t="s">
        <v>18</v>
      </c>
      <c r="B22" s="1">
        <v>120</v>
      </c>
      <c r="C22" s="1">
        <v>210</v>
      </c>
      <c r="D22" s="2" t="s">
        <v>7</v>
      </c>
      <c r="E22" s="1">
        <f t="shared" si="0"/>
        <v>25200</v>
      </c>
    </row>
    <row r="23" spans="1:5" x14ac:dyDescent="0.25">
      <c r="A23" s="6" t="s">
        <v>19</v>
      </c>
      <c r="B23" s="1">
        <v>30000</v>
      </c>
      <c r="C23" s="1">
        <v>1</v>
      </c>
      <c r="D23" s="2" t="s">
        <v>7</v>
      </c>
      <c r="E23" s="1">
        <f>C23*B23</f>
        <v>30000</v>
      </c>
    </row>
    <row r="24" spans="1:5" x14ac:dyDescent="0.25">
      <c r="A24" s="10" t="s">
        <v>20</v>
      </c>
      <c r="B24" s="1">
        <v>40000</v>
      </c>
      <c r="C24" s="1">
        <v>5</v>
      </c>
      <c r="D24" s="2" t="s">
        <v>7</v>
      </c>
      <c r="E24" s="1">
        <f t="shared" ref="E24" si="1">C24*B24</f>
        <v>200000</v>
      </c>
    </row>
    <row r="25" spans="1:5" x14ac:dyDescent="0.25">
      <c r="A25" s="6" t="s">
        <v>21</v>
      </c>
      <c r="B25" s="1">
        <v>0</v>
      </c>
      <c r="C25" s="1">
        <v>1</v>
      </c>
      <c r="D25" s="2"/>
      <c r="E25" s="1">
        <f>C25*B25</f>
        <v>0</v>
      </c>
    </row>
    <row r="26" spans="1:5" x14ac:dyDescent="0.25">
      <c r="A26" s="11" t="s">
        <v>22</v>
      </c>
      <c r="B26" s="11">
        <v>255500</v>
      </c>
      <c r="C26" s="11">
        <v>1</v>
      </c>
      <c r="D26" s="12"/>
      <c r="E26" s="11">
        <f>C26*B26*1.271</f>
        <v>324740.5</v>
      </c>
    </row>
    <row r="27" spans="1:5" x14ac:dyDescent="0.25">
      <c r="A27" s="13" t="s">
        <v>23</v>
      </c>
      <c r="B27" s="13"/>
      <c r="C27" s="13"/>
      <c r="D27" s="14"/>
      <c r="E27" s="13">
        <f>SUM(E3:E26)</f>
        <v>1562865.5</v>
      </c>
    </row>
    <row r="29" spans="1:5" x14ac:dyDescent="0.25">
      <c r="A29" s="3" t="s">
        <v>24</v>
      </c>
      <c r="B29" s="4"/>
      <c r="C29" s="4"/>
      <c r="D29" s="4"/>
      <c r="E29" s="4"/>
    </row>
    <row r="30" spans="1:5" x14ac:dyDescent="0.25">
      <c r="A30" s="6" t="s">
        <v>36</v>
      </c>
      <c r="B30" s="1">
        <v>350</v>
      </c>
      <c r="C30" s="1">
        <v>100</v>
      </c>
      <c r="D30" s="16" t="s">
        <v>7</v>
      </c>
      <c r="E30" s="1">
        <f t="shared" ref="E30:E36" si="2">C30*B30</f>
        <v>35000</v>
      </c>
    </row>
    <row r="31" spans="1:5" x14ac:dyDescent="0.25">
      <c r="A31" s="6" t="s">
        <v>35</v>
      </c>
      <c r="B31" s="1">
        <v>1900</v>
      </c>
      <c r="C31" s="1">
        <v>100</v>
      </c>
      <c r="D31" s="16" t="s">
        <v>7</v>
      </c>
      <c r="E31" s="1">
        <f t="shared" si="2"/>
        <v>190000</v>
      </c>
    </row>
    <row r="32" spans="1:5" x14ac:dyDescent="0.25">
      <c r="A32" s="6" t="s">
        <v>30</v>
      </c>
      <c r="B32" s="1">
        <v>75</v>
      </c>
      <c r="C32" s="1">
        <v>200</v>
      </c>
      <c r="D32" s="16" t="s">
        <v>6</v>
      </c>
      <c r="E32" s="1">
        <f t="shared" si="2"/>
        <v>15000</v>
      </c>
    </row>
    <row r="33" spans="1:5" x14ac:dyDescent="0.25">
      <c r="A33" s="6" t="s">
        <v>31</v>
      </c>
      <c r="B33" s="1">
        <v>70</v>
      </c>
      <c r="C33" s="1">
        <v>10</v>
      </c>
      <c r="D33" s="16" t="s">
        <v>7</v>
      </c>
      <c r="E33" s="1">
        <f t="shared" si="2"/>
        <v>700</v>
      </c>
    </row>
    <row r="34" spans="1:5" x14ac:dyDescent="0.25">
      <c r="A34" s="17" t="s">
        <v>32</v>
      </c>
      <c r="B34" s="1">
        <v>15</v>
      </c>
      <c r="C34" s="1">
        <v>100</v>
      </c>
      <c r="D34" s="16" t="s">
        <v>6</v>
      </c>
      <c r="E34" s="1">
        <f t="shared" si="2"/>
        <v>1500</v>
      </c>
    </row>
    <row r="35" spans="1:5" x14ac:dyDescent="0.25">
      <c r="A35" s="17" t="s">
        <v>33</v>
      </c>
      <c r="B35" s="1">
        <v>165</v>
      </c>
      <c r="C35" s="1">
        <v>12</v>
      </c>
      <c r="D35" s="16" t="s">
        <v>7</v>
      </c>
      <c r="E35" s="1">
        <f t="shared" si="2"/>
        <v>1980</v>
      </c>
    </row>
    <row r="36" spans="1:5" x14ac:dyDescent="0.25">
      <c r="A36" s="18" t="s">
        <v>34</v>
      </c>
      <c r="B36" s="1">
        <v>2000</v>
      </c>
      <c r="C36" s="1">
        <v>1</v>
      </c>
      <c r="D36" s="16" t="s">
        <v>7</v>
      </c>
      <c r="E36" s="1">
        <f t="shared" si="2"/>
        <v>2000</v>
      </c>
    </row>
    <row r="37" spans="1:5" x14ac:dyDescent="0.25">
      <c r="A37" s="11" t="s">
        <v>25</v>
      </c>
      <c r="B37" s="11">
        <v>120000</v>
      </c>
      <c r="C37" s="11">
        <v>1</v>
      </c>
      <c r="D37" s="19"/>
      <c r="E37" s="11">
        <f>C37*B37*1.271</f>
        <v>152520</v>
      </c>
    </row>
    <row r="38" spans="1:5" x14ac:dyDescent="0.25">
      <c r="E38" s="20">
        <f>SUM(E30:E37)</f>
        <v>398700</v>
      </c>
    </row>
    <row r="40" spans="1:5" x14ac:dyDescent="0.25">
      <c r="E40">
        <f>E27+E38</f>
        <v>1961565.5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стоимости работ</vt:lpstr>
      <vt:lpstr>Смета СКС Wirpoll</vt:lpstr>
      <vt:lpstr>'Смета СКС Wirpoll'!Область_печати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Скоробогатов Юрий Анатольевич</dc:creator>
  <cp:lastModifiedBy>Скоробогатов Юрий Анатольевич</cp:lastModifiedBy>
  <dcterms:created xsi:type="dcterms:W3CDTF">2021-08-05T13:01:48Z</dcterms:created>
  <dcterms:modified xsi:type="dcterms:W3CDTF">2021-08-09T08:37:06Z</dcterms:modified>
</cp:coreProperties>
</file>