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 activeTab="2"/>
  </bookViews>
  <sheets>
    <sheet name="Solar" sheetId="1" r:id="rId1"/>
    <sheet name="Wind" sheetId="2" r:id="rId2"/>
    <sheet name="Cum_solar" sheetId="3" r:id="rId3"/>
    <sheet name="Cum_wind" sheetId="4" r:id="rId4"/>
    <sheet name="Categories" sheetId="5" r:id="rId5"/>
    <sheet name="Sheet1" sheetId="6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<sst xmlns="http://schemas.openxmlformats.org/spreadsheetml/2006/main" count="814" uniqueCount="429">
  <si>
    <t>Year</t>
  </si>
  <si>
    <t>Australia</t>
  </si>
  <si>
    <t>China</t>
  </si>
  <si>
    <t>France</t>
  </si>
  <si>
    <t>Germany</t>
  </si>
  <si>
    <t>India</t>
  </si>
  <si>
    <t>Italy</t>
  </si>
  <si>
    <t>Japan</t>
  </si>
  <si>
    <t>South Korea</t>
  </si>
  <si>
    <t>Spain</t>
  </si>
  <si>
    <t>United Kingdom</t>
  </si>
  <si>
    <t>United States</t>
  </si>
  <si>
    <t>Others_ed</t>
  </si>
  <si>
    <t>Others_ing</t>
  </si>
  <si>
    <t>World_ed</t>
  </si>
  <si>
    <t>World_ing</t>
  </si>
  <si>
    <t>unit GW</t>
  </si>
  <si>
    <t>Developed</t>
  </si>
  <si>
    <t>NE</t>
  </si>
  <si>
    <t>unit $/kW</t>
  </si>
  <si>
    <t>NE savings</t>
  </si>
  <si>
    <t>unit million $</t>
  </si>
  <si>
    <t>sum</t>
  </si>
  <si>
    <t>GE</t>
  </si>
  <si>
    <t>GE savings</t>
  </si>
  <si>
    <t>Brazil</t>
  </si>
  <si>
    <t>Canada</t>
  </si>
  <si>
    <t>Denmark</t>
  </si>
  <si>
    <t>Sweden</t>
  </si>
  <si>
    <t>Turkey</t>
  </si>
  <si>
    <t>Cumulative</t>
  </si>
  <si>
    <t>NEing</t>
  </si>
  <si>
    <t>NEed</t>
  </si>
  <si>
    <t>GEing</t>
  </si>
  <si>
    <t>GEed</t>
  </si>
  <si>
    <t>Annual NE</t>
  </si>
  <si>
    <t>Developing</t>
  </si>
  <si>
    <t>Annual GE</t>
  </si>
  <si>
    <t>ISO3</t>
  </si>
  <si>
    <t>Country</t>
  </si>
  <si>
    <t>World Bank income classification</t>
  </si>
  <si>
    <t>GDP(PPP)($)</t>
  </si>
  <si>
    <t>NE_solar</t>
  </si>
  <si>
    <t>NE_wind</t>
  </si>
  <si>
    <t>NE_total</t>
  </si>
  <si>
    <t>GE_solar</t>
  </si>
  <si>
    <t>GE_wind</t>
  </si>
  <si>
    <t>GE_total</t>
  </si>
  <si>
    <t>CHN</t>
  </si>
  <si>
    <t>Upper middle income</t>
  </si>
  <si>
    <t>USA</t>
  </si>
  <si>
    <t>High income</t>
  </si>
  <si>
    <t>JPN</t>
  </si>
  <si>
    <t>IND</t>
  </si>
  <si>
    <t>Lower middle income</t>
  </si>
  <si>
    <t>DEU</t>
  </si>
  <si>
    <t>AUS</t>
  </si>
  <si>
    <t>BRA</t>
  </si>
  <si>
    <t>NLD</t>
  </si>
  <si>
    <t>Netherlands</t>
  </si>
  <si>
    <t>ITA</t>
  </si>
  <si>
    <t>KOR</t>
  </si>
  <si>
    <t>VNM</t>
  </si>
  <si>
    <t>Vietnam</t>
  </si>
  <si>
    <t>FRA</t>
  </si>
  <si>
    <t>ESP</t>
  </si>
  <si>
    <t>GBR</t>
  </si>
  <si>
    <t>POL</t>
  </si>
  <si>
    <t>Poland</t>
  </si>
  <si>
    <t>MEX</t>
  </si>
  <si>
    <t>Mexico</t>
  </si>
  <si>
    <t>UKR</t>
  </si>
  <si>
    <t>Ukraine</t>
  </si>
  <si>
    <t>ZAF</t>
  </si>
  <si>
    <t>South Africa</t>
  </si>
  <si>
    <t>CHL</t>
  </si>
  <si>
    <t>Chile</t>
  </si>
  <si>
    <t>BEL</t>
  </si>
  <si>
    <t>Belgium</t>
  </si>
  <si>
    <t>GRC</t>
  </si>
  <si>
    <t>Greece</t>
  </si>
  <si>
    <t>ISR</t>
  </si>
  <si>
    <t>Israel</t>
  </si>
  <si>
    <t>CAN</t>
  </si>
  <si>
    <t>CHE</t>
  </si>
  <si>
    <t>Switzerland</t>
  </si>
  <si>
    <t>AUT</t>
  </si>
  <si>
    <t>Austria</t>
  </si>
  <si>
    <t>ARE</t>
  </si>
  <si>
    <t>United Arab Emirates</t>
  </si>
  <si>
    <t>THA</t>
  </si>
  <si>
    <t>Thailand</t>
  </si>
  <si>
    <t>HUN</t>
  </si>
  <si>
    <t>Hungary</t>
  </si>
  <si>
    <t>SWE</t>
  </si>
  <si>
    <t>DNK</t>
  </si>
  <si>
    <t>PRT</t>
  </si>
  <si>
    <t>Portugal</t>
  </si>
  <si>
    <t>KAZ</t>
  </si>
  <si>
    <t>Kazakhstan</t>
  </si>
  <si>
    <t>MYS</t>
  </si>
  <si>
    <t>Malaysia</t>
  </si>
  <si>
    <t>BGR</t>
  </si>
  <si>
    <t>Bulgaria</t>
  </si>
  <si>
    <t>JOR</t>
  </si>
  <si>
    <t>Jordan</t>
  </si>
  <si>
    <t>RUS</t>
  </si>
  <si>
    <t>Russia</t>
  </si>
  <si>
    <t>EGY</t>
  </si>
  <si>
    <t>Egypt</t>
  </si>
  <si>
    <t>PHL</t>
  </si>
  <si>
    <t>Philippines</t>
  </si>
  <si>
    <t>ROU</t>
  </si>
  <si>
    <t>Romania</t>
  </si>
  <si>
    <t>PAK</t>
  </si>
  <si>
    <t>Pakistan</t>
  </si>
  <si>
    <t>ARG</t>
  </si>
  <si>
    <t>Argentina</t>
  </si>
  <si>
    <t>CZE</t>
  </si>
  <si>
    <t>Czechia</t>
  </si>
  <si>
    <t>MAR</t>
  </si>
  <si>
    <t>Morocco</t>
  </si>
  <si>
    <t>QAT</t>
  </si>
  <si>
    <t>Qatar</t>
  </si>
  <si>
    <t>DOM</t>
  </si>
  <si>
    <t>Dominican Republic</t>
  </si>
  <si>
    <t>LKA</t>
  </si>
  <si>
    <t>Sri Lanka</t>
  </si>
  <si>
    <t>SLV</t>
  </si>
  <si>
    <t>El Salvador</t>
  </si>
  <si>
    <t>OMN</t>
  </si>
  <si>
    <t>Oman</t>
  </si>
  <si>
    <t>SVN</t>
  </si>
  <si>
    <t>Slovenia</t>
  </si>
  <si>
    <t>FIN</t>
  </si>
  <si>
    <t>Finland</t>
  </si>
  <si>
    <t>SGP</t>
  </si>
  <si>
    <t>Singapore</t>
  </si>
  <si>
    <t>LTU</t>
  </si>
  <si>
    <t>Lithuania</t>
  </si>
  <si>
    <t>IRN</t>
  </si>
  <si>
    <t>Iran</t>
  </si>
  <si>
    <t>EST</t>
  </si>
  <si>
    <t>Estonia</t>
  </si>
  <si>
    <t>HND</t>
  </si>
  <si>
    <t>Honduras</t>
  </si>
  <si>
    <t>PAN</t>
  </si>
  <si>
    <t>Panama</t>
  </si>
  <si>
    <t>SVK</t>
  </si>
  <si>
    <t>Slovakia</t>
  </si>
  <si>
    <t>BGD</t>
  </si>
  <si>
    <t>Bangladesh</t>
  </si>
  <si>
    <t>CYP</t>
  </si>
  <si>
    <t>Cyprus</t>
  </si>
  <si>
    <t>COL</t>
  </si>
  <si>
    <t>Colombia</t>
  </si>
  <si>
    <t>KHM</t>
  </si>
  <si>
    <t>Cambodia</t>
  </si>
  <si>
    <t>LBN</t>
  </si>
  <si>
    <t>Lebanon</t>
  </si>
  <si>
    <t>SAU</t>
  </si>
  <si>
    <t>Saudi Arabia</t>
  </si>
  <si>
    <t>DZA</t>
  </si>
  <si>
    <t>Algeria</t>
  </si>
  <si>
    <t>PER</t>
  </si>
  <si>
    <t>Peru</t>
  </si>
  <si>
    <t>NOR</t>
  </si>
  <si>
    <t>Norway</t>
  </si>
  <si>
    <t>KEN</t>
  </si>
  <si>
    <t>Kenya</t>
  </si>
  <si>
    <t>ARM</t>
  </si>
  <si>
    <t>Armenia</t>
  </si>
  <si>
    <t>NZL</t>
  </si>
  <si>
    <t>New Zealand</t>
  </si>
  <si>
    <t>AGO</t>
  </si>
  <si>
    <t>Angola</t>
  </si>
  <si>
    <t>LUX</t>
  </si>
  <si>
    <t>Luxembourg</t>
  </si>
  <si>
    <t>IDN</t>
  </si>
  <si>
    <t>Indonesia</t>
  </si>
  <si>
    <t>URY</t>
  </si>
  <si>
    <t>Uruguay</t>
  </si>
  <si>
    <t>BLR</t>
  </si>
  <si>
    <t>Belarus</t>
  </si>
  <si>
    <t>SEN</t>
  </si>
  <si>
    <t>Senegal</t>
  </si>
  <si>
    <t>CUB</t>
  </si>
  <si>
    <t>Cuba</t>
  </si>
  <si>
    <t>YEM</t>
  </si>
  <si>
    <t>Yemen</t>
  </si>
  <si>
    <t>Low income</t>
  </si>
  <si>
    <t>UZB</t>
  </si>
  <si>
    <t>Uzbekistan</t>
  </si>
  <si>
    <t>MLI</t>
  </si>
  <si>
    <t>Mali</t>
  </si>
  <si>
    <t>MLT</t>
  </si>
  <si>
    <t>Malta</t>
  </si>
  <si>
    <t>TUN</t>
  </si>
  <si>
    <t>Tunisia</t>
  </si>
  <si>
    <t>MNG</t>
  </si>
  <si>
    <t>Mongolia</t>
  </si>
  <si>
    <t>SDN</t>
  </si>
  <si>
    <t>Sudan</t>
  </si>
  <si>
    <t>HRV</t>
  </si>
  <si>
    <t>Croatia</t>
  </si>
  <si>
    <t>NAM</t>
  </si>
  <si>
    <t>Namibia</t>
  </si>
  <si>
    <t>BOL</t>
  </si>
  <si>
    <t>Bolivia</t>
  </si>
  <si>
    <t>MWI</t>
  </si>
  <si>
    <t>Malawi</t>
  </si>
  <si>
    <t>IRL</t>
  </si>
  <si>
    <t>Ireland</t>
  </si>
  <si>
    <t>SRB</t>
  </si>
  <si>
    <t>Serbia</t>
  </si>
  <si>
    <t>NPL</t>
  </si>
  <si>
    <t>Nepal</t>
  </si>
  <si>
    <t>MUS</t>
  </si>
  <si>
    <t>Mauritius</t>
  </si>
  <si>
    <t>MOZ</t>
  </si>
  <si>
    <t>Mozambique</t>
  </si>
  <si>
    <t>BIH</t>
  </si>
  <si>
    <t>Bosnia and Herzegovina</t>
  </si>
  <si>
    <t>GTM</t>
  </si>
  <si>
    <t>Guatemala</t>
  </si>
  <si>
    <t>MMR</t>
  </si>
  <si>
    <t>Myanmar</t>
  </si>
  <si>
    <t>GHA</t>
  </si>
  <si>
    <t>Ghana</t>
  </si>
  <si>
    <t>ZMB</t>
  </si>
  <si>
    <t>Zambia</t>
  </si>
  <si>
    <t>MKD</t>
  </si>
  <si>
    <t>North Macedonia</t>
  </si>
  <si>
    <t>KWT</t>
  </si>
  <si>
    <t>Kuwait</t>
  </si>
  <si>
    <t>JAM</t>
  </si>
  <si>
    <t>Jamaica</t>
  </si>
  <si>
    <t>MRT</t>
  </si>
  <si>
    <t>Mauritania</t>
  </si>
  <si>
    <t>BFA</t>
  </si>
  <si>
    <t>Burkina Faso</t>
  </si>
  <si>
    <t>UGA</t>
  </si>
  <si>
    <t>Uganda</t>
  </si>
  <si>
    <t>BRB</t>
  </si>
  <si>
    <t>Barbados</t>
  </si>
  <si>
    <t>CRI</t>
  </si>
  <si>
    <t>Costa Rica</t>
  </si>
  <si>
    <t>SYR</t>
  </si>
  <si>
    <t>Syria</t>
  </si>
  <si>
    <t>NER</t>
  </si>
  <si>
    <t>Niger</t>
  </si>
  <si>
    <t>TGO</t>
  </si>
  <si>
    <t>Togo</t>
  </si>
  <si>
    <t>LVA</t>
  </si>
  <si>
    <t>Latvia</t>
  </si>
  <si>
    <t>PRK</t>
  </si>
  <si>
    <t>North Korea</t>
  </si>
  <si>
    <t>AZE</t>
  </si>
  <si>
    <t>Azerbaijan</t>
  </si>
  <si>
    <t>SOM</t>
  </si>
  <si>
    <t>Somalia</t>
  </si>
  <si>
    <t>IRQ</t>
  </si>
  <si>
    <t>Iraq</t>
  </si>
  <si>
    <t>ZWE</t>
  </si>
  <si>
    <t>Zimbabwe</t>
  </si>
  <si>
    <t>NGA</t>
  </si>
  <si>
    <t>Nigeria</t>
  </si>
  <si>
    <t>MDV</t>
  </si>
  <si>
    <t>Maldives</t>
  </si>
  <si>
    <t>LAO</t>
  </si>
  <si>
    <t>Laos</t>
  </si>
  <si>
    <t>AFG</t>
  </si>
  <si>
    <t>Afghanistan</t>
  </si>
  <si>
    <t>MDG</t>
  </si>
  <si>
    <t>Madagascar</t>
  </si>
  <si>
    <t>ECU</t>
  </si>
  <si>
    <t>Ecuador</t>
  </si>
  <si>
    <t>ALB</t>
  </si>
  <si>
    <t>Albania</t>
  </si>
  <si>
    <t>BEN</t>
  </si>
  <si>
    <t>Benin</t>
  </si>
  <si>
    <t>MNE</t>
  </si>
  <si>
    <t>Montenegro</t>
  </si>
  <si>
    <t>RWA</t>
  </si>
  <si>
    <t>Rwanda</t>
  </si>
  <si>
    <t>ETH</t>
  </si>
  <si>
    <t>Ethiopia</t>
  </si>
  <si>
    <t>MDA</t>
  </si>
  <si>
    <t>Moldova</t>
  </si>
  <si>
    <t>SYC</t>
  </si>
  <si>
    <t>Seychelles</t>
  </si>
  <si>
    <t>GEO</t>
  </si>
  <si>
    <t>Georgia</t>
  </si>
  <si>
    <t>NIC</t>
  </si>
  <si>
    <t>Nicaragua</t>
  </si>
  <si>
    <t>TZA</t>
  </si>
  <si>
    <t>Tanzania</t>
  </si>
  <si>
    <t>SSD</t>
  </si>
  <si>
    <t>South Sudan</t>
  </si>
  <si>
    <t>WSM</t>
  </si>
  <si>
    <t>Samoa</t>
  </si>
  <si>
    <t>TON</t>
  </si>
  <si>
    <t>Tonga</t>
  </si>
  <si>
    <t>CMR</t>
  </si>
  <si>
    <t>Cameroon</t>
  </si>
  <si>
    <t>ATG</t>
  </si>
  <si>
    <t>Antigua and Barbuda</t>
  </si>
  <si>
    <t>BDI</t>
  </si>
  <si>
    <t>Burundi</t>
  </si>
  <si>
    <t>BHR</t>
  </si>
  <si>
    <t>Bahrain</t>
  </si>
  <si>
    <t>CIV</t>
  </si>
  <si>
    <t>Cote d'Ivoire</t>
  </si>
  <si>
    <t>SUR</t>
  </si>
  <si>
    <t>Suriname</t>
  </si>
  <si>
    <t>ERI</t>
  </si>
  <si>
    <t>Eritrea</t>
  </si>
  <si>
    <t>SWZ</t>
  </si>
  <si>
    <t>Eswatini</t>
  </si>
  <si>
    <t>SLE</t>
  </si>
  <si>
    <t>Sierra Leone</t>
  </si>
  <si>
    <t>FJI</t>
  </si>
  <si>
    <t>Fiji</t>
  </si>
  <si>
    <t>GUY</t>
  </si>
  <si>
    <t>Guyana</t>
  </si>
  <si>
    <t>ISL</t>
  </si>
  <si>
    <t>Iceland</t>
  </si>
  <si>
    <t>BLZ</t>
  </si>
  <si>
    <t>Belize</t>
  </si>
  <si>
    <t>BWA</t>
  </si>
  <si>
    <t>Botswana</t>
  </si>
  <si>
    <t>COK</t>
  </si>
  <si>
    <t>Cook Islands</t>
  </si>
  <si>
    <t>Not classified</t>
  </si>
  <si>
    <t>VUT</t>
  </si>
  <si>
    <t>Vanuatu</t>
  </si>
  <si>
    <t>SLB</t>
  </si>
  <si>
    <t>Solomon Islands</t>
  </si>
  <si>
    <t>COM</t>
  </si>
  <si>
    <t>Comoros</t>
  </si>
  <si>
    <t>AND</t>
  </si>
  <si>
    <t>Andorra</t>
  </si>
  <si>
    <t>PLW</t>
  </si>
  <si>
    <t>Palau</t>
  </si>
  <si>
    <t>PNG</t>
  </si>
  <si>
    <t>Papua New Guinea</t>
  </si>
  <si>
    <t>VEN</t>
  </si>
  <si>
    <t>Venezuela</t>
  </si>
  <si>
    <t>GRD</t>
  </si>
  <si>
    <t>Grenada</t>
  </si>
  <si>
    <t>NRU</t>
  </si>
  <si>
    <t>Nauru</t>
  </si>
  <si>
    <t>LBY</t>
  </si>
  <si>
    <t>Libya</t>
  </si>
  <si>
    <t>LBR</t>
  </si>
  <si>
    <t>Liberia</t>
  </si>
  <si>
    <t>KIR</t>
  </si>
  <si>
    <t>Kiribati</t>
  </si>
  <si>
    <t>FSM</t>
  </si>
  <si>
    <t>Micronesia (country)</t>
  </si>
  <si>
    <t>KNA</t>
  </si>
  <si>
    <t>Saint Kitts and Nevis</t>
  </si>
  <si>
    <t>BHS</t>
  </si>
  <si>
    <t>Bahamas</t>
  </si>
  <si>
    <t>TUV</t>
  </si>
  <si>
    <t>Tuvalu</t>
  </si>
  <si>
    <t>CPV</t>
  </si>
  <si>
    <t>Cape Verde</t>
  </si>
  <si>
    <t>HTI</t>
  </si>
  <si>
    <t>Haiti</t>
  </si>
  <si>
    <t>GIN</t>
  </si>
  <si>
    <t>Guinea</t>
  </si>
  <si>
    <t>MHL</t>
  </si>
  <si>
    <t>Marshall Islands</t>
  </si>
  <si>
    <t>GNB</t>
  </si>
  <si>
    <t>Guinea-Bissau</t>
  </si>
  <si>
    <t>TTO</t>
  </si>
  <si>
    <t>Trinidad and Tobago</t>
  </si>
  <si>
    <t>GMB</t>
  </si>
  <si>
    <t>Gambia</t>
  </si>
  <si>
    <t>NIU</t>
  </si>
  <si>
    <t>Niue</t>
  </si>
  <si>
    <t>TCD</t>
  </si>
  <si>
    <t>Chad</t>
  </si>
  <si>
    <t>LSO</t>
  </si>
  <si>
    <t>Lesotho</t>
  </si>
  <si>
    <t>DJI</t>
  </si>
  <si>
    <t>Djibouti</t>
  </si>
  <si>
    <t>STP</t>
  </si>
  <si>
    <t>Sao Tome and Principe</t>
  </si>
  <si>
    <t>TJK</t>
  </si>
  <si>
    <t>Tajikistan</t>
  </si>
  <si>
    <t>CAF</t>
  </si>
  <si>
    <t>Central African Republic</t>
  </si>
  <si>
    <t>GNQ</t>
  </si>
  <si>
    <t>Equatorial Guinea</t>
  </si>
  <si>
    <t>BTN</t>
  </si>
  <si>
    <t>Bhutan</t>
  </si>
  <si>
    <t>DMA</t>
  </si>
  <si>
    <t>Dominica</t>
  </si>
  <si>
    <t>PRY</t>
  </si>
  <si>
    <t>Paraguay</t>
  </si>
  <si>
    <t>BRN</t>
  </si>
  <si>
    <t>Brunei Darussalam</t>
  </si>
  <si>
    <t>COD</t>
  </si>
  <si>
    <t>DR Congo</t>
  </si>
  <si>
    <t>COG</t>
  </si>
  <si>
    <t>Congo Republic</t>
  </si>
  <si>
    <t>GAB</t>
  </si>
  <si>
    <t>Gabon</t>
  </si>
  <si>
    <t>KGZ</t>
  </si>
  <si>
    <t>Kyrgyz Republic</t>
  </si>
  <si>
    <t>LCA</t>
  </si>
  <si>
    <t>St. Lucia</t>
  </si>
  <si>
    <t>LIE</t>
  </si>
  <si>
    <t>Liechtenstein</t>
  </si>
  <si>
    <t>MCO</t>
  </si>
  <si>
    <t>Monaco</t>
  </si>
  <si>
    <t>SMR</t>
  </si>
  <si>
    <t>San Marino</t>
  </si>
  <si>
    <t>TKM</t>
  </si>
  <si>
    <t>Turkmenistan</t>
  </si>
  <si>
    <t>TLS</t>
  </si>
  <si>
    <t>Timor-Leste</t>
  </si>
  <si>
    <t>TUR</t>
  </si>
  <si>
    <t>Türkiye</t>
  </si>
  <si>
    <t>VCT</t>
  </si>
  <si>
    <t>St. Vincent and the Grenadines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</si>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</sst>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Savings_ne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all"/>
      <sheetName val="Categories"/>
      <sheetName val="Capacity_solar"/>
      <sheetName val="Capacity_wind"/>
      <sheetName val="CostRed_solar"/>
      <sheetName val="CostRed_wind"/>
      <sheetName val="Savings_solar"/>
      <sheetName val="Savings_wind"/>
    </sheetNames>
    <sheetDataSet>
      <sheetData sheetId="0"/>
      <sheetData sheetId="1"/>
      <sheetData sheetId="2">
        <row r="3">
          <cell r="AC3">
            <v>0.020938</v>
          </cell>
        </row>
        <row r="3">
          <cell r="AE3">
            <v>0</v>
          </cell>
        </row>
        <row r="4">
          <cell r="AC4">
            <v>0.178133998</v>
          </cell>
        </row>
        <row r="4">
          <cell r="AE4">
            <v>1</v>
          </cell>
        </row>
        <row r="5">
          <cell r="AC5">
            <v>0</v>
          </cell>
        </row>
        <row r="5">
          <cell r="AE5">
            <v>0</v>
          </cell>
        </row>
        <row r="6">
          <cell r="AC6">
            <v>0.00195</v>
          </cell>
        </row>
        <row r="6">
          <cell r="AE6">
            <v>0</v>
          </cell>
        </row>
        <row r="7">
          <cell r="AC7">
            <v>0.0049</v>
          </cell>
        </row>
        <row r="7">
          <cell r="AE7">
            <v>1</v>
          </cell>
        </row>
        <row r="8">
          <cell r="AC8">
            <v>0.01308298</v>
          </cell>
        </row>
        <row r="8">
          <cell r="AE8">
            <v>0</v>
          </cell>
        </row>
        <row r="9">
          <cell r="AC9">
            <v>3.1e-5</v>
          </cell>
        </row>
        <row r="9">
          <cell r="AE9">
            <v>0</v>
          </cell>
        </row>
        <row r="10">
          <cell r="AC10">
            <v>0.002719999</v>
          </cell>
        </row>
        <row r="10">
          <cell r="AE10">
            <v>0</v>
          </cell>
        </row>
        <row r="11">
          <cell r="AC11">
            <v>0.301281</v>
          </cell>
        </row>
        <row r="11">
          <cell r="AE11">
            <v>0</v>
          </cell>
        </row>
        <row r="12">
          <cell r="AC12">
            <v>0.095775</v>
          </cell>
        </row>
        <row r="12">
          <cell r="AE12">
            <v>0</v>
          </cell>
        </row>
        <row r="13">
          <cell r="AC13">
            <v>0.001203999</v>
          </cell>
        </row>
        <row r="13">
          <cell r="AE13">
            <v>0</v>
          </cell>
        </row>
        <row r="14">
          <cell r="AC14">
            <v>6.486998</v>
          </cell>
        </row>
        <row r="14">
          <cell r="AE14">
            <v>1</v>
          </cell>
        </row>
        <row r="15">
          <cell r="AC15">
            <v>2.7833908</v>
          </cell>
        </row>
        <row r="15">
          <cell r="AE15">
            <v>1</v>
          </cell>
        </row>
        <row r="16">
          <cell r="AC16">
            <v>0.230899995</v>
          </cell>
        </row>
        <row r="16">
          <cell r="AE16">
            <v>0</v>
          </cell>
        </row>
        <row r="17">
          <cell r="AC17">
            <v>0.012802</v>
          </cell>
        </row>
        <row r="17">
          <cell r="AE17">
            <v>0</v>
          </cell>
        </row>
        <row r="18">
          <cell r="AC18">
            <v>0.044951</v>
          </cell>
        </row>
        <row r="18">
          <cell r="AE18">
            <v>0</v>
          </cell>
        </row>
        <row r="19">
          <cell r="AC19">
            <v>0.20866997</v>
          </cell>
        </row>
        <row r="19">
          <cell r="AE19">
            <v>0</v>
          </cell>
        </row>
        <row r="20">
          <cell r="AC20">
            <v>0.000457990000000005</v>
          </cell>
        </row>
        <row r="20">
          <cell r="AE20">
            <v>0</v>
          </cell>
        </row>
        <row r="21">
          <cell r="AC21">
            <v>0.00369997999999999</v>
          </cell>
        </row>
        <row r="21">
          <cell r="AE21">
            <v>1</v>
          </cell>
        </row>
        <row r="22">
          <cell r="AC22">
            <v>1.4534997</v>
          </cell>
        </row>
        <row r="22">
          <cell r="AE22">
            <v>1</v>
          </cell>
        </row>
        <row r="23">
          <cell r="AC23">
            <v>0.000408999</v>
          </cell>
        </row>
        <row r="23">
          <cell r="AE23">
            <v>0</v>
          </cell>
        </row>
        <row r="24">
          <cell r="AC24">
            <v>0.00731799900000001</v>
          </cell>
        </row>
        <row r="24">
          <cell r="AE24">
            <v>0</v>
          </cell>
        </row>
        <row r="25">
          <cell r="AC25">
            <v>0.000815</v>
          </cell>
        </row>
        <row r="25">
          <cell r="AE25">
            <v>0</v>
          </cell>
        </row>
        <row r="26">
          <cell r="AC26">
            <v>0.00298499999999999</v>
          </cell>
        </row>
        <row r="26">
          <cell r="AE26">
            <v>0</v>
          </cell>
        </row>
        <row r="27">
          <cell r="AC27">
            <v>0.00113</v>
          </cell>
        </row>
        <row r="27">
          <cell r="AE27">
            <v>0</v>
          </cell>
        </row>
        <row r="28">
          <cell r="AC28">
            <v>0.104725</v>
          </cell>
        </row>
        <row r="28">
          <cell r="AE28">
            <v>1</v>
          </cell>
        </row>
        <row r="29">
          <cell r="AC29">
            <v>0.004030999</v>
          </cell>
        </row>
        <row r="29">
          <cell r="AE29">
            <v>0</v>
          </cell>
        </row>
        <row r="30">
          <cell r="AC30">
            <v>13.861605</v>
          </cell>
        </row>
        <row r="30">
          <cell r="AE30">
            <v>0</v>
          </cell>
        </row>
        <row r="31">
          <cell r="AC31">
            <v>0.001352</v>
          </cell>
        </row>
        <row r="31">
          <cell r="AE31">
            <v>0</v>
          </cell>
        </row>
        <row r="32">
          <cell r="AC32">
            <v>0.000156000000000001</v>
          </cell>
        </row>
        <row r="32">
          <cell r="AE32">
            <v>1</v>
          </cell>
        </row>
        <row r="33">
          <cell r="AC33">
            <v>0.9597719</v>
          </cell>
        </row>
        <row r="33">
          <cell r="AE33">
            <v>1</v>
          </cell>
        </row>
        <row r="34">
          <cell r="AC34">
            <v>0.084654994</v>
          </cell>
        </row>
        <row r="34">
          <cell r="AE34">
            <v>0</v>
          </cell>
        </row>
        <row r="35">
          <cell r="AC35">
            <v>0</v>
          </cell>
        </row>
        <row r="35">
          <cell r="AE35">
            <v>0</v>
          </cell>
        </row>
        <row r="36">
          <cell r="AC36">
            <v>0.03153397</v>
          </cell>
        </row>
        <row r="36">
          <cell r="AE36">
            <v>0</v>
          </cell>
        </row>
        <row r="37">
          <cell r="AC37">
            <v>0.048334999</v>
          </cell>
        </row>
        <row r="37">
          <cell r="AE37">
            <v>0</v>
          </cell>
        </row>
        <row r="38">
          <cell r="AC38">
            <v>1.4830577</v>
          </cell>
        </row>
        <row r="38">
          <cell r="AE38">
            <v>1</v>
          </cell>
        </row>
        <row r="39">
          <cell r="AC39">
            <v>0.018462</v>
          </cell>
        </row>
        <row r="39">
          <cell r="AE39">
            <v>0</v>
          </cell>
        </row>
        <row r="40">
          <cell r="AC40">
            <v>0.000398998999999999</v>
          </cell>
        </row>
        <row r="40">
          <cell r="AE40">
            <v>0</v>
          </cell>
        </row>
        <row r="41">
          <cell r="AC41">
            <v>0.040107</v>
          </cell>
        </row>
        <row r="41">
          <cell r="AE41">
            <v>0</v>
          </cell>
        </row>
        <row r="42">
          <cell r="AC42">
            <v>0.000935</v>
          </cell>
        </row>
        <row r="42">
          <cell r="AE42">
            <v>0</v>
          </cell>
        </row>
        <row r="43">
          <cell r="AC43">
            <v>2.5264726</v>
          </cell>
        </row>
        <row r="43">
          <cell r="AE43">
            <v>0</v>
          </cell>
        </row>
        <row r="44">
          <cell r="AC44">
            <v>216.31897</v>
          </cell>
        </row>
        <row r="44">
          <cell r="AE44">
            <v>0</v>
          </cell>
        </row>
        <row r="45">
          <cell r="AC45">
            <v>0.25855498</v>
          </cell>
        </row>
        <row r="45">
          <cell r="AE45">
            <v>0</v>
          </cell>
        </row>
        <row r="46">
          <cell r="AC46">
            <v>0</v>
          </cell>
        </row>
        <row r="46">
          <cell r="AE46">
            <v>0</v>
          </cell>
        </row>
        <row r="47">
          <cell r="AC47">
            <v>2.29999999999999e-5</v>
          </cell>
        </row>
        <row r="47">
          <cell r="AE47">
            <v>0</v>
          </cell>
        </row>
        <row r="48">
          <cell r="AC48">
            <v>0</v>
          </cell>
        </row>
        <row r="48">
          <cell r="AE48">
            <v>0</v>
          </cell>
        </row>
        <row r="49">
          <cell r="AC49">
            <v>0</v>
          </cell>
        </row>
        <row r="49">
          <cell r="AE49">
            <v>0</v>
          </cell>
        </row>
        <row r="50">
          <cell r="AC50">
            <v>0.026932</v>
          </cell>
        </row>
        <row r="50">
          <cell r="AE50">
            <v>0</v>
          </cell>
        </row>
        <row r="51">
          <cell r="AC51">
            <v>0.28019998</v>
          </cell>
        </row>
        <row r="51">
          <cell r="AE51">
            <v>1</v>
          </cell>
        </row>
        <row r="52">
          <cell r="AC52">
            <v>0.021696</v>
          </cell>
        </row>
        <row r="52">
          <cell r="AE52">
            <v>0</v>
          </cell>
        </row>
        <row r="53">
          <cell r="AC53">
            <v>0</v>
          </cell>
        </row>
        <row r="53">
          <cell r="AE53">
            <v>0</v>
          </cell>
        </row>
        <row r="54">
          <cell r="AC54">
            <v>0.116295</v>
          </cell>
        </row>
        <row r="54">
          <cell r="AE54">
            <v>1</v>
          </cell>
        </row>
        <row r="55">
          <cell r="AC55">
            <v>0.623876</v>
          </cell>
        </row>
        <row r="55">
          <cell r="AE55">
            <v>1</v>
          </cell>
        </row>
        <row r="56">
          <cell r="AC56">
            <v>0.005251</v>
          </cell>
        </row>
        <row r="56">
          <cell r="AE56">
            <v>0</v>
          </cell>
        </row>
        <row r="57">
          <cell r="AC57">
            <v>1.038959</v>
          </cell>
        </row>
        <row r="57">
          <cell r="AE57">
            <v>1</v>
          </cell>
        </row>
        <row r="58">
          <cell r="AC58">
            <v>0</v>
          </cell>
        </row>
        <row r="58">
          <cell r="AE58">
            <v>0</v>
          </cell>
        </row>
        <row r="59">
          <cell r="AC59">
            <v>0</v>
          </cell>
        </row>
        <row r="59">
          <cell r="AE59">
            <v>0</v>
          </cell>
        </row>
        <row r="60">
          <cell r="AC60">
            <v>0.33517796</v>
          </cell>
        </row>
        <row r="60">
          <cell r="AE60">
            <v>0</v>
          </cell>
        </row>
        <row r="61">
          <cell r="AC61">
            <v>0</v>
          </cell>
        </row>
        <row r="61">
          <cell r="AE61">
            <v>0</v>
          </cell>
        </row>
        <row r="62">
          <cell r="AC62">
            <v>0.002825999</v>
          </cell>
        </row>
        <row r="62">
          <cell r="AE62">
            <v>0</v>
          </cell>
        </row>
        <row r="63">
          <cell r="AC63">
            <v>0.1122799</v>
          </cell>
        </row>
        <row r="63">
          <cell r="AE63">
            <v>0</v>
          </cell>
        </row>
        <row r="64">
          <cell r="AC64">
            <v>0</v>
          </cell>
        </row>
        <row r="64">
          <cell r="AE64">
            <v>0</v>
          </cell>
        </row>
        <row r="65">
          <cell r="AC65">
            <v>0</v>
          </cell>
        </row>
        <row r="65">
          <cell r="AE65">
            <v>0</v>
          </cell>
        </row>
        <row r="66">
          <cell r="AC66">
            <v>0.013977999</v>
          </cell>
        </row>
        <row r="66">
          <cell r="AE66">
            <v>0</v>
          </cell>
        </row>
        <row r="67">
          <cell r="AC67">
            <v>0.2782299</v>
          </cell>
        </row>
        <row r="67">
          <cell r="AE67">
            <v>1</v>
          </cell>
        </row>
        <row r="68">
          <cell r="AC68">
            <v>0</v>
          </cell>
        </row>
        <row r="68">
          <cell r="AE68">
            <v>0</v>
          </cell>
        </row>
        <row r="69">
          <cell r="AC69">
            <v>0</v>
          </cell>
        </row>
        <row r="69">
          <cell r="AE69">
            <v>0</v>
          </cell>
        </row>
        <row r="70">
          <cell r="AC70">
            <v>0</v>
          </cell>
        </row>
        <row r="70">
          <cell r="AE70">
            <v>0</v>
          </cell>
        </row>
        <row r="71">
          <cell r="AC71">
            <v>0</v>
          </cell>
        </row>
        <row r="71">
          <cell r="AE71">
            <v>0</v>
          </cell>
        </row>
        <row r="72">
          <cell r="AC72">
            <v>0.001453</v>
          </cell>
        </row>
        <row r="72">
          <cell r="AE72">
            <v>0</v>
          </cell>
        </row>
        <row r="73">
          <cell r="AC73">
            <v>0.395606</v>
          </cell>
        </row>
        <row r="73">
          <cell r="AE73">
            <v>1</v>
          </cell>
        </row>
        <row r="74">
          <cell r="AC74">
            <v>0</v>
          </cell>
        </row>
        <row r="74">
          <cell r="AE74">
            <v>1</v>
          </cell>
        </row>
        <row r="75">
          <cell r="AC75">
            <v>0.000330994000000001</v>
          </cell>
        </row>
        <row r="75">
          <cell r="AE75">
            <v>1</v>
          </cell>
        </row>
        <row r="76">
          <cell r="AC76">
            <v>0.00719299800000001</v>
          </cell>
        </row>
        <row r="76">
          <cell r="AE76">
            <v>1</v>
          </cell>
        </row>
        <row r="77">
          <cell r="AC77">
            <v>0</v>
          </cell>
        </row>
        <row r="77">
          <cell r="AE77">
            <v>0</v>
          </cell>
        </row>
        <row r="78">
          <cell r="AC78">
            <v>0</v>
          </cell>
        </row>
        <row r="78">
          <cell r="AE78">
            <v>0</v>
          </cell>
        </row>
        <row r="79">
          <cell r="AC79">
            <v>0.04571</v>
          </cell>
        </row>
        <row r="79">
          <cell r="AE79">
            <v>0</v>
          </cell>
        </row>
        <row r="80">
          <cell r="AC80">
            <v>8.328</v>
          </cell>
        </row>
        <row r="80">
          <cell r="AE80">
            <v>1</v>
          </cell>
        </row>
        <row r="81">
          <cell r="AC81">
            <v>0.089646995</v>
          </cell>
        </row>
        <row r="81">
          <cell r="AE81">
            <v>0</v>
          </cell>
        </row>
        <row r="82">
          <cell r="AC82">
            <v>1.1312827</v>
          </cell>
        </row>
        <row r="82">
          <cell r="AE82">
            <v>1</v>
          </cell>
        </row>
        <row r="83">
          <cell r="AC83">
            <v>3e-5</v>
          </cell>
        </row>
        <row r="83">
          <cell r="AE83">
            <v>1</v>
          </cell>
        </row>
        <row r="84">
          <cell r="AC84">
            <v>0.000126</v>
          </cell>
        </row>
        <row r="84">
          <cell r="AE84">
            <v>0</v>
          </cell>
        </row>
        <row r="85">
          <cell r="AC85">
            <v>0.005</v>
          </cell>
        </row>
        <row r="85">
          <cell r="AE85">
            <v>0</v>
          </cell>
        </row>
        <row r="86">
          <cell r="AC86">
            <v>0.000117000000000006</v>
          </cell>
        </row>
        <row r="86">
          <cell r="AE86">
            <v>0</v>
          </cell>
        </row>
        <row r="87">
          <cell r="AC87">
            <v>0</v>
          </cell>
        </row>
        <row r="87">
          <cell r="AE87">
            <v>0</v>
          </cell>
        </row>
        <row r="88">
          <cell r="AC88">
            <v>0.014463</v>
          </cell>
        </row>
        <row r="88">
          <cell r="AE88">
            <v>0</v>
          </cell>
        </row>
        <row r="89">
          <cell r="AC89">
            <v>0.000811</v>
          </cell>
        </row>
        <row r="89">
          <cell r="AE89">
            <v>0</v>
          </cell>
        </row>
        <row r="90">
          <cell r="AC90">
            <v>0.008911</v>
          </cell>
        </row>
        <row r="90">
          <cell r="AE90">
            <v>0</v>
          </cell>
        </row>
        <row r="91">
          <cell r="AC91">
            <v>0.001271</v>
          </cell>
        </row>
        <row r="91">
          <cell r="AE91">
            <v>0</v>
          </cell>
        </row>
        <row r="92">
          <cell r="AC92">
            <v>0.000157960000000013</v>
          </cell>
        </row>
        <row r="92">
          <cell r="AE92">
            <v>0</v>
          </cell>
        </row>
        <row r="93">
          <cell r="AC93">
            <v>2.9219998</v>
          </cell>
        </row>
        <row r="93">
          <cell r="AE93">
            <v>1</v>
          </cell>
        </row>
        <row r="94">
          <cell r="AC94">
            <v>3.59990000000001e-5</v>
          </cell>
        </row>
        <row r="94">
          <cell r="AE94">
            <v>1</v>
          </cell>
        </row>
        <row r="95">
          <cell r="AC95">
            <v>9.37069700000001</v>
          </cell>
        </row>
        <row r="95">
          <cell r="AE95">
            <v>0</v>
          </cell>
        </row>
        <row r="96">
          <cell r="AC96">
            <v>0.33961697</v>
          </cell>
        </row>
        <row r="96">
          <cell r="AE96">
            <v>0</v>
          </cell>
        </row>
        <row r="97">
          <cell r="AC97">
            <v>0.05565</v>
          </cell>
        </row>
        <row r="97">
          <cell r="AE97">
            <v>0</v>
          </cell>
        </row>
        <row r="98">
          <cell r="AC98">
            <v>0</v>
          </cell>
        </row>
        <row r="98">
          <cell r="AE98">
            <v>0</v>
          </cell>
        </row>
        <row r="99">
          <cell r="AC99">
            <v>0.75285398</v>
          </cell>
        </row>
        <row r="99">
          <cell r="AE99">
            <v>1</v>
          </cell>
        </row>
        <row r="100">
          <cell r="AC100">
            <v>0.8629997</v>
          </cell>
        </row>
        <row r="100">
          <cell r="AE100">
            <v>1</v>
          </cell>
        </row>
        <row r="101">
          <cell r="AC101">
            <v>4.268768</v>
          </cell>
        </row>
        <row r="101">
          <cell r="AE101">
            <v>1</v>
          </cell>
        </row>
        <row r="102">
          <cell r="AC102">
            <v>0.02049999</v>
          </cell>
        </row>
        <row r="102">
          <cell r="AE102">
            <v>0</v>
          </cell>
        </row>
        <row r="103">
          <cell r="AC103">
            <v>10.244</v>
          </cell>
        </row>
        <row r="103">
          <cell r="AE103">
            <v>1</v>
          </cell>
        </row>
        <row r="104">
          <cell r="AC104">
            <v>0.0755498999999999</v>
          </cell>
        </row>
        <row r="104">
          <cell r="AE104">
            <v>0</v>
          </cell>
        </row>
        <row r="105">
          <cell r="AC105">
            <v>0</v>
          </cell>
        </row>
        <row r="105">
          <cell r="AE105">
            <v>0</v>
          </cell>
        </row>
        <row r="106">
          <cell r="AC106">
            <v>0.061663</v>
          </cell>
        </row>
        <row r="106">
          <cell r="AE106">
            <v>0</v>
          </cell>
        </row>
        <row r="107">
          <cell r="AC107">
            <v>0</v>
          </cell>
        </row>
        <row r="107">
          <cell r="AE107">
            <v>0</v>
          </cell>
        </row>
        <row r="108">
          <cell r="AC108">
            <v>0.009547999</v>
          </cell>
        </row>
        <row r="108">
          <cell r="AE108">
            <v>0</v>
          </cell>
        </row>
        <row r="109">
          <cell r="AC109">
            <v>0</v>
          </cell>
        </row>
        <row r="109">
          <cell r="AE109">
            <v>0</v>
          </cell>
        </row>
        <row r="110">
          <cell r="AC110">
            <v>0.024056997</v>
          </cell>
        </row>
        <row r="110">
          <cell r="AE110">
            <v>0</v>
          </cell>
        </row>
        <row r="111">
          <cell r="AC111">
            <v>0.262845</v>
          </cell>
        </row>
        <row r="111">
          <cell r="AE111">
            <v>1</v>
          </cell>
        </row>
        <row r="112">
          <cell r="AC112">
            <v>0.56504998</v>
          </cell>
        </row>
        <row r="112">
          <cell r="AE112">
            <v>0</v>
          </cell>
        </row>
        <row r="113">
          <cell r="AC113">
            <v>0.028382</v>
          </cell>
        </row>
        <row r="113">
          <cell r="AE113">
            <v>0</v>
          </cell>
        </row>
        <row r="114">
          <cell r="AC114">
            <v>0.001042</v>
          </cell>
        </row>
        <row r="114">
          <cell r="AE114">
            <v>0</v>
          </cell>
        </row>
        <row r="115">
          <cell r="AC115">
            <v>0.001999999</v>
          </cell>
        </row>
        <row r="115">
          <cell r="AE115">
            <v>0</v>
          </cell>
        </row>
        <row r="116">
          <cell r="AC116">
            <v>0.756</v>
          </cell>
        </row>
        <row r="116">
          <cell r="AE116">
            <v>1</v>
          </cell>
        </row>
        <row r="117">
          <cell r="AC117">
            <v>0.07509497</v>
          </cell>
        </row>
        <row r="117">
          <cell r="AE117">
            <v>1</v>
          </cell>
        </row>
        <row r="118">
          <cell r="AC118">
            <v>0.025022</v>
          </cell>
        </row>
        <row r="118">
          <cell r="AE118">
            <v>0</v>
          </cell>
        </row>
        <row r="119">
          <cell r="AC119">
            <v>0</v>
          </cell>
        </row>
        <row r="119">
          <cell r="AE119">
            <v>0</v>
          </cell>
        </row>
        <row r="120">
          <cell r="AC120">
            <v>0.2131228</v>
          </cell>
        </row>
        <row r="120">
          <cell r="AE120">
            <v>0</v>
          </cell>
        </row>
        <row r="121">
          <cell r="AC121">
            <v>0.019195</v>
          </cell>
        </row>
        <row r="121">
          <cell r="AE121">
            <v>0</v>
          </cell>
        </row>
        <row r="122">
          <cell r="AC122">
            <v>0</v>
          </cell>
        </row>
        <row r="122">
          <cell r="AE122">
            <v>0</v>
          </cell>
        </row>
        <row r="123">
          <cell r="AC123">
            <v>0.02009199</v>
          </cell>
        </row>
        <row r="123">
          <cell r="AE123">
            <v>1</v>
          </cell>
        </row>
        <row r="124">
          <cell r="AC124">
            <v>0.000114</v>
          </cell>
        </row>
        <row r="124">
          <cell r="AE124">
            <v>0</v>
          </cell>
        </row>
        <row r="125">
          <cell r="AC125">
            <v>0.01018599</v>
          </cell>
        </row>
        <row r="125">
          <cell r="AE125">
            <v>0</v>
          </cell>
        </row>
        <row r="126">
          <cell r="AC126">
            <v>0.03399999</v>
          </cell>
        </row>
        <row r="126">
          <cell r="AE126">
            <v>0</v>
          </cell>
        </row>
        <row r="127">
          <cell r="AC127">
            <v>0.01544499</v>
          </cell>
        </row>
        <row r="127">
          <cell r="AE127">
            <v>0</v>
          </cell>
        </row>
        <row r="128">
          <cell r="AC128">
            <v>0.001199998</v>
          </cell>
        </row>
        <row r="128">
          <cell r="AE128">
            <v>0</v>
          </cell>
        </row>
        <row r="129">
          <cell r="AC129">
            <v>1.866343</v>
          </cell>
        </row>
        <row r="129">
          <cell r="AE129">
            <v>0</v>
          </cell>
        </row>
        <row r="130">
          <cell r="AC130">
            <v>0.002042</v>
          </cell>
        </row>
        <row r="130">
          <cell r="AE130">
            <v>0</v>
          </cell>
        </row>
        <row r="131">
          <cell r="AC131">
            <v>0.18176</v>
          </cell>
        </row>
        <row r="131">
          <cell r="AE131">
            <v>1</v>
          </cell>
        </row>
        <row r="132">
          <cell r="AC132">
            <v>0</v>
          </cell>
        </row>
        <row r="132">
          <cell r="AE132">
            <v>0</v>
          </cell>
        </row>
        <row r="133">
          <cell r="AC133">
            <v>0</v>
          </cell>
        </row>
        <row r="133">
          <cell r="AE133">
            <v>1</v>
          </cell>
        </row>
        <row r="134">
          <cell r="AC134">
            <v>1.8e-5</v>
          </cell>
        </row>
        <row r="134">
          <cell r="AE134">
            <v>0</v>
          </cell>
        </row>
        <row r="135">
          <cell r="AC135">
            <v>0</v>
          </cell>
        </row>
        <row r="135">
          <cell r="AE135">
            <v>0</v>
          </cell>
        </row>
        <row r="136">
          <cell r="AC136">
            <v>0</v>
          </cell>
        </row>
        <row r="136">
          <cell r="AE136">
            <v>0</v>
          </cell>
        </row>
        <row r="137">
          <cell r="AC137">
            <v>0.077653</v>
          </cell>
        </row>
        <row r="137">
          <cell r="AE137">
            <v>0</v>
          </cell>
        </row>
        <row r="138">
          <cell r="AC138">
            <v>0</v>
          </cell>
        </row>
        <row r="138">
          <cell r="AE138">
            <v>0</v>
          </cell>
        </row>
        <row r="139">
          <cell r="AC139">
            <v>0</v>
          </cell>
        </row>
        <row r="139">
          <cell r="AE139">
            <v>0</v>
          </cell>
        </row>
        <row r="140">
          <cell r="AC140">
            <v>9.70000000000137e-5</v>
          </cell>
        </row>
        <row r="140">
          <cell r="AE140">
            <v>0</v>
          </cell>
        </row>
        <row r="141">
          <cell r="AC141">
            <v>0</v>
          </cell>
        </row>
        <row r="141">
          <cell r="AE141">
            <v>1</v>
          </cell>
        </row>
        <row r="142">
          <cell r="AC142">
            <v>0.140470995</v>
          </cell>
        </row>
        <row r="142">
          <cell r="AE142">
            <v>0</v>
          </cell>
        </row>
        <row r="143">
          <cell r="AC143">
            <v>0.06039997</v>
          </cell>
        </row>
        <row r="143">
          <cell r="AE143">
            <v>1</v>
          </cell>
        </row>
        <row r="144">
          <cell r="AC144">
            <v>0.002198998</v>
          </cell>
        </row>
        <row r="144">
          <cell r="AE144">
            <v>0</v>
          </cell>
        </row>
        <row r="145">
          <cell r="AC145">
            <v>0.020950997</v>
          </cell>
        </row>
        <row r="145">
          <cell r="AE145">
            <v>0</v>
          </cell>
        </row>
        <row r="146">
          <cell r="AC146">
            <v>0.106860997</v>
          </cell>
        </row>
        <row r="146">
          <cell r="AE146">
            <v>0</v>
          </cell>
        </row>
        <row r="147">
          <cell r="AC147">
            <v>0</v>
          </cell>
        </row>
        <row r="147">
          <cell r="AE147">
            <v>0</v>
          </cell>
        </row>
        <row r="148">
          <cell r="AC148">
            <v>0.077407</v>
          </cell>
        </row>
        <row r="148">
          <cell r="AE148">
            <v>0</v>
          </cell>
        </row>
        <row r="149">
          <cell r="AC149">
            <v>0.41179499</v>
          </cell>
        </row>
        <row r="149">
          <cell r="AE149">
            <v>1</v>
          </cell>
        </row>
        <row r="150">
          <cell r="AC150">
            <v>0.33164898</v>
          </cell>
        </row>
        <row r="150">
          <cell r="AE150">
            <v>1</v>
          </cell>
        </row>
        <row r="151">
          <cell r="AC151">
            <v>0.0345029400000001</v>
          </cell>
        </row>
        <row r="151">
          <cell r="AE151">
            <v>0</v>
          </cell>
        </row>
        <row r="152">
          <cell r="AC152">
            <v>0</v>
          </cell>
        </row>
        <row r="152">
          <cell r="AE152">
            <v>0</v>
          </cell>
        </row>
        <row r="153">
          <cell r="AC153">
            <v>0.015583</v>
          </cell>
        </row>
        <row r="153">
          <cell r="AE153">
            <v>0</v>
          </cell>
        </row>
        <row r="154">
          <cell r="AC154">
            <v>0</v>
          </cell>
        </row>
        <row r="154">
          <cell r="AE154">
            <v>0</v>
          </cell>
        </row>
        <row r="155">
          <cell r="AC155">
            <v>0.124073</v>
          </cell>
        </row>
        <row r="155">
          <cell r="AE155">
            <v>0</v>
          </cell>
        </row>
        <row r="156">
          <cell r="AC156">
            <v>0</v>
          </cell>
        </row>
        <row r="156">
          <cell r="AE156">
            <v>0</v>
          </cell>
        </row>
        <row r="157">
          <cell r="AC157">
            <v>0.001109</v>
          </cell>
        </row>
        <row r="157">
          <cell r="AE157">
            <v>0</v>
          </cell>
        </row>
        <row r="158">
          <cell r="AC158">
            <v>0.11489097</v>
          </cell>
        </row>
        <row r="158">
          <cell r="AE158">
            <v>0</v>
          </cell>
        </row>
        <row r="159">
          <cell r="AC159">
            <v>0.1778759</v>
          </cell>
        </row>
        <row r="159">
          <cell r="AE159">
            <v>0</v>
          </cell>
        </row>
        <row r="160">
          <cell r="AC160">
            <v>5.261008</v>
          </cell>
        </row>
        <row r="160">
          <cell r="AE160">
            <v>1</v>
          </cell>
        </row>
        <row r="161">
          <cell r="AC161">
            <v>1.504007</v>
          </cell>
        </row>
        <row r="161">
          <cell r="AE161">
            <v>1</v>
          </cell>
        </row>
        <row r="162">
          <cell r="AC162">
            <v>0.31580996</v>
          </cell>
        </row>
        <row r="162">
          <cell r="AE162">
            <v>0</v>
          </cell>
        </row>
        <row r="163">
          <cell r="AC163">
            <v>0</v>
          </cell>
        </row>
        <row r="163">
          <cell r="AE163">
            <v>0</v>
          </cell>
        </row>
        <row r="164">
          <cell r="AC164">
            <v>0.014561</v>
          </cell>
        </row>
        <row r="164">
          <cell r="AE164">
            <v>0</v>
          </cell>
        </row>
        <row r="165">
          <cell r="AC165">
            <v>1.5740549</v>
          </cell>
        </row>
        <row r="165">
          <cell r="AE165">
            <v>1</v>
          </cell>
        </row>
        <row r="166">
          <cell r="AC166">
            <v>0.3768999</v>
          </cell>
        </row>
        <row r="166">
          <cell r="AE166">
            <v>1</v>
          </cell>
        </row>
        <row r="167">
          <cell r="AC167">
            <v>0.002374</v>
          </cell>
        </row>
        <row r="167">
          <cell r="AE167">
            <v>0</v>
          </cell>
        </row>
        <row r="168">
          <cell r="AC168">
            <v>1.9e-5</v>
          </cell>
        </row>
        <row r="168">
          <cell r="AE168">
            <v>0</v>
          </cell>
        </row>
        <row r="169">
          <cell r="AC169">
            <v>0.000763</v>
          </cell>
        </row>
        <row r="169">
          <cell r="AE169">
            <v>0</v>
          </cell>
        </row>
        <row r="170">
          <cell r="AC170">
            <v>0.000404</v>
          </cell>
        </row>
        <row r="170">
          <cell r="AE170">
            <v>0</v>
          </cell>
        </row>
        <row r="171">
          <cell r="AC171">
            <v>0.0011</v>
          </cell>
        </row>
        <row r="171">
          <cell r="AE171">
            <v>0</v>
          </cell>
        </row>
        <row r="172">
          <cell r="AC172">
            <v>0.001123</v>
          </cell>
        </row>
        <row r="172">
          <cell r="AE172">
            <v>0</v>
          </cell>
        </row>
        <row r="173">
          <cell r="AC173">
            <v>0.001961999</v>
          </cell>
        </row>
        <row r="173">
          <cell r="AE173">
            <v>0</v>
          </cell>
        </row>
        <row r="174">
          <cell r="AC174">
            <v>0.000219</v>
          </cell>
        </row>
        <row r="174">
          <cell r="AE174">
            <v>0</v>
          </cell>
        </row>
        <row r="175">
          <cell r="AC175">
            <v>2.09548597</v>
          </cell>
        </row>
        <row r="175">
          <cell r="AE175">
            <v>0</v>
          </cell>
        </row>
        <row r="176">
          <cell r="AC176">
            <v>0</v>
          </cell>
        </row>
        <row r="176">
          <cell r="AE176">
            <v>0</v>
          </cell>
        </row>
        <row r="177">
          <cell r="AC177">
            <v>0.06006799</v>
          </cell>
        </row>
        <row r="177">
          <cell r="AE177">
            <v>1</v>
          </cell>
        </row>
        <row r="178">
          <cell r="AC178">
            <v>0</v>
          </cell>
        </row>
        <row r="178">
          <cell r="AE178">
            <v>0</v>
          </cell>
        </row>
        <row r="179">
          <cell r="AC179">
            <v>0.011009</v>
          </cell>
        </row>
        <row r="179">
          <cell r="AE179">
            <v>0</v>
          </cell>
        </row>
        <row r="180">
          <cell r="AC180">
            <v>0.347</v>
          </cell>
        </row>
        <row r="180">
          <cell r="AE180">
            <v>0</v>
          </cell>
        </row>
        <row r="181">
          <cell r="AC181">
            <v>0.0559999999999999</v>
          </cell>
        </row>
        <row r="181">
          <cell r="AE181">
            <v>1</v>
          </cell>
        </row>
        <row r="182">
          <cell r="AC182">
            <v>0.39903594</v>
          </cell>
        </row>
        <row r="182">
          <cell r="AE182">
            <v>1</v>
          </cell>
        </row>
        <row r="183">
          <cell r="AC183">
            <v>0.002059999</v>
          </cell>
        </row>
        <row r="183">
          <cell r="AE183">
            <v>0</v>
          </cell>
        </row>
        <row r="184">
          <cell r="AC184">
            <v>0</v>
          </cell>
        </row>
        <row r="184">
          <cell r="AE184">
            <v>0</v>
          </cell>
        </row>
        <row r="185">
          <cell r="AC185">
            <v>0</v>
          </cell>
        </row>
        <row r="185">
          <cell r="AE185">
            <v>0</v>
          </cell>
        </row>
        <row r="186">
          <cell r="AC186">
            <v>2.518363</v>
          </cell>
        </row>
        <row r="186">
          <cell r="AE186">
            <v>1</v>
          </cell>
        </row>
        <row r="187">
          <cell r="AC187">
            <v>0.002408</v>
          </cell>
        </row>
        <row r="187">
          <cell r="AE187">
            <v>0</v>
          </cell>
        </row>
        <row r="188">
          <cell r="AC188">
            <v>9.098863</v>
          </cell>
        </row>
        <row r="188">
          <cell r="AE188">
            <v>1</v>
          </cell>
        </row>
        <row r="189">
          <cell r="AC189">
            <v>0.24357897</v>
          </cell>
        </row>
        <row r="189">
          <cell r="AE189">
            <v>0</v>
          </cell>
        </row>
        <row r="190">
          <cell r="AC190">
            <v>0</v>
          </cell>
        </row>
        <row r="190">
          <cell r="AE190">
            <v>0</v>
          </cell>
        </row>
        <row r="191">
          <cell r="AC191">
            <v>0</v>
          </cell>
        </row>
        <row r="191">
          <cell r="AE191">
            <v>0</v>
          </cell>
        </row>
        <row r="192">
          <cell r="AC192">
            <v>1.3869998</v>
          </cell>
        </row>
        <row r="192">
          <cell r="AE192">
            <v>1</v>
          </cell>
        </row>
        <row r="193">
          <cell r="AC193">
            <v>1.9601286</v>
          </cell>
        </row>
        <row r="193">
          <cell r="AE193">
            <v>1</v>
          </cell>
        </row>
        <row r="194">
          <cell r="AC194">
            <v>0</v>
          </cell>
        </row>
        <row r="194">
          <cell r="AE194">
            <v>0</v>
          </cell>
        </row>
        <row r="195">
          <cell r="AC195">
            <v>0</v>
          </cell>
        </row>
        <row r="195">
          <cell r="AE195">
            <v>0</v>
          </cell>
        </row>
        <row r="196">
          <cell r="AC196">
            <v>0.004384999</v>
          </cell>
        </row>
        <row r="196">
          <cell r="AE196">
            <v>0</v>
          </cell>
        </row>
        <row r="197">
          <cell r="AC197">
            <v>0.2299358</v>
          </cell>
        </row>
        <row r="197">
          <cell r="AE197">
            <v>0</v>
          </cell>
        </row>
        <row r="198">
          <cell r="AC198">
            <v>0.009708997</v>
          </cell>
        </row>
        <row r="198">
          <cell r="AE198">
            <v>0</v>
          </cell>
        </row>
        <row r="199">
          <cell r="AC199">
            <v>0</v>
          </cell>
        </row>
        <row r="199">
          <cell r="AE199">
            <v>0</v>
          </cell>
        </row>
        <row r="200">
          <cell r="AC200">
            <v>0.001303999</v>
          </cell>
        </row>
        <row r="200">
          <cell r="AE200">
            <v>0</v>
          </cell>
        </row>
        <row r="201">
          <cell r="AC201">
            <v>0.000106</v>
          </cell>
        </row>
        <row r="201">
          <cell r="AE201">
            <v>0</v>
          </cell>
        </row>
        <row r="202">
          <cell r="AC202">
            <v>0.30899999</v>
          </cell>
        </row>
        <row r="202">
          <cell r="AE202">
            <v>0</v>
          </cell>
        </row>
        <row r="203">
          <cell r="AC203">
            <v>1.866022</v>
          </cell>
        </row>
        <row r="203">
          <cell r="AE203">
            <v>0</v>
          </cell>
        </row>
        <row r="204">
          <cell r="AC204">
            <v>0.00258</v>
          </cell>
        </row>
        <row r="204">
          <cell r="AE204">
            <v>0</v>
          </cell>
        </row>
        <row r="205">
          <cell r="AC205">
            <v>0.001517</v>
          </cell>
        </row>
        <row r="205">
          <cell r="AE205">
            <v>0</v>
          </cell>
        </row>
        <row r="206">
          <cell r="AC206">
            <v>0</v>
          </cell>
        </row>
        <row r="206">
          <cell r="AE206">
            <v>0</v>
          </cell>
        </row>
        <row r="207">
          <cell r="AC207">
            <v>0</v>
          </cell>
        </row>
        <row r="207">
          <cell r="AE207">
            <v>1</v>
          </cell>
        </row>
        <row r="208">
          <cell r="AC208">
            <v>2.3022489</v>
          </cell>
        </row>
        <row r="208">
          <cell r="AE208">
            <v>0</v>
          </cell>
        </row>
        <row r="209">
          <cell r="AC209">
            <v>1.863342</v>
          </cell>
        </row>
        <row r="209">
          <cell r="AE209">
            <v>1</v>
          </cell>
        </row>
        <row r="210">
          <cell r="AC210">
            <v>24.710227</v>
          </cell>
        </row>
        <row r="210">
          <cell r="AE210">
            <v>1</v>
          </cell>
        </row>
        <row r="211">
          <cell r="AC211">
            <v>0</v>
          </cell>
        </row>
        <row r="211">
          <cell r="AE211">
            <v>1</v>
          </cell>
        </row>
        <row r="212">
          <cell r="AC212">
            <v>0.030081</v>
          </cell>
        </row>
        <row r="212">
          <cell r="AE212">
            <v>0</v>
          </cell>
        </row>
        <row r="213">
          <cell r="AC213">
            <v>0.222</v>
          </cell>
        </row>
        <row r="213">
          <cell r="AE213">
            <v>0</v>
          </cell>
        </row>
        <row r="214">
          <cell r="AC214">
            <v>0.001249</v>
          </cell>
        </row>
        <row r="214">
          <cell r="AE214">
            <v>0</v>
          </cell>
        </row>
        <row r="215">
          <cell r="AC215">
            <v>0</v>
          </cell>
        </row>
        <row r="215">
          <cell r="AE215">
            <v>0</v>
          </cell>
        </row>
        <row r="216">
          <cell r="AC216">
            <v>0.113918999999999</v>
          </cell>
        </row>
        <row r="216">
          <cell r="AE216">
            <v>0</v>
          </cell>
        </row>
        <row r="217">
          <cell r="AC217">
            <v>0.033208</v>
          </cell>
        </row>
        <row r="217">
          <cell r="AE217">
            <v>0</v>
          </cell>
        </row>
        <row r="218">
          <cell r="AC218">
            <v>0.037383995</v>
          </cell>
        </row>
        <row r="218">
          <cell r="AE218">
            <v>0</v>
          </cell>
        </row>
        <row r="219">
          <cell r="AC219">
            <v>0.00492599699999999</v>
          </cell>
        </row>
        <row r="219">
          <cell r="AE219">
            <v>0</v>
          </cell>
        </row>
      </sheetData>
      <sheetData sheetId="3">
        <row r="3">
          <cell r="AC3">
            <v>0</v>
          </cell>
        </row>
        <row r="3">
          <cell r="AE3">
            <v>0</v>
          </cell>
        </row>
        <row r="4">
          <cell r="AC4">
            <v>0</v>
          </cell>
        </row>
        <row r="4">
          <cell r="AE4">
            <v>0</v>
          </cell>
        </row>
        <row r="5">
          <cell r="AC5">
            <v>0</v>
          </cell>
        </row>
        <row r="5">
          <cell r="AE5">
            <v>0</v>
          </cell>
        </row>
        <row r="6">
          <cell r="AC6">
            <v>0.3970048</v>
          </cell>
        </row>
        <row r="6">
          <cell r="AE6">
            <v>0</v>
          </cell>
        </row>
        <row r="7">
          <cell r="AC7">
            <v>0</v>
          </cell>
        </row>
        <row r="7">
          <cell r="AE7">
            <v>0</v>
          </cell>
        </row>
        <row r="8">
          <cell r="AC8">
            <v>0</v>
          </cell>
        </row>
        <row r="8">
          <cell r="AE8">
            <v>0</v>
          </cell>
        </row>
        <row r="9">
          <cell r="AC9">
            <v>2.773999</v>
          </cell>
        </row>
        <row r="9">
          <cell r="AE9">
            <v>1</v>
          </cell>
        </row>
        <row r="10">
          <cell r="AC10">
            <v>0.1604828</v>
          </cell>
        </row>
        <row r="10">
          <cell r="AE10">
            <v>1</v>
          </cell>
        </row>
        <row r="11">
          <cell r="AC11">
            <v>0.0005</v>
          </cell>
        </row>
        <row r="11">
          <cell r="AE11">
            <v>0</v>
          </cell>
        </row>
        <row r="12">
          <cell r="AC12">
            <v>0.001935</v>
          </cell>
        </row>
        <row r="12">
          <cell r="AE12">
            <v>0</v>
          </cell>
        </row>
        <row r="13">
          <cell r="AC13">
            <v>0</v>
          </cell>
        </row>
        <row r="13">
          <cell r="AE13">
            <v>0</v>
          </cell>
        </row>
        <row r="14">
          <cell r="AC14">
            <v>0</v>
          </cell>
        </row>
        <row r="14">
          <cell r="AE14">
            <v>0</v>
          </cell>
        </row>
        <row r="15">
          <cell r="AC15">
            <v>0.010299994</v>
          </cell>
        </row>
        <row r="15">
          <cell r="AE15">
            <v>1</v>
          </cell>
        </row>
        <row r="16">
          <cell r="AC16">
            <v>0</v>
          </cell>
        </row>
        <row r="16">
          <cell r="AE16">
            <v>1</v>
          </cell>
        </row>
        <row r="17">
          <cell r="AC17">
            <v>0</v>
          </cell>
        </row>
        <row r="17">
          <cell r="AE17">
            <v>0</v>
          </cell>
        </row>
        <row r="18">
          <cell r="AC18">
            <v>0</v>
          </cell>
        </row>
        <row r="18">
          <cell r="AE18">
            <v>0</v>
          </cell>
        </row>
        <row r="19">
          <cell r="AC19">
            <v>0.00360000000000002</v>
          </cell>
        </row>
        <row r="19">
          <cell r="AE19">
            <v>0</v>
          </cell>
        </row>
        <row r="20">
          <cell r="AC20">
            <v>0</v>
          </cell>
        </row>
        <row r="20">
          <cell r="AE20">
            <v>0</v>
          </cell>
        </row>
        <row r="21">
          <cell r="AC21">
            <v>0</v>
          </cell>
        </row>
        <row r="21">
          <cell r="AE21">
            <v>1</v>
          </cell>
        </row>
        <row r="22">
          <cell r="AC22">
            <v>4.949749</v>
          </cell>
        </row>
        <row r="22">
          <cell r="AE22">
            <v>0</v>
          </cell>
        </row>
        <row r="23">
          <cell r="AC23">
            <v>0</v>
          </cell>
        </row>
        <row r="23">
          <cell r="AE23">
            <v>0</v>
          </cell>
        </row>
        <row r="24">
          <cell r="AC24">
            <v>0</v>
          </cell>
        </row>
        <row r="24">
          <cell r="AE24">
            <v>1</v>
          </cell>
        </row>
        <row r="25">
          <cell r="AC25">
            <v>0</v>
          </cell>
        </row>
        <row r="25">
          <cell r="AE25">
            <v>0</v>
          </cell>
        </row>
        <row r="26">
          <cell r="AC26">
            <v>1.693957</v>
          </cell>
        </row>
        <row r="26">
          <cell r="AE26">
            <v>1</v>
          </cell>
        </row>
        <row r="27">
          <cell r="AC27">
            <v>0</v>
          </cell>
        </row>
        <row r="27">
          <cell r="AE27">
            <v>0</v>
          </cell>
        </row>
        <row r="28">
          <cell r="AC28">
            <v>0</v>
          </cell>
        </row>
        <row r="28">
          <cell r="AE28">
            <v>0</v>
          </cell>
        </row>
        <row r="29">
          <cell r="AC29">
            <v>0.793391699999999</v>
          </cell>
        </row>
        <row r="29">
          <cell r="AE29">
            <v>0</v>
          </cell>
        </row>
        <row r="30">
          <cell r="AC30">
            <v>69.10076</v>
          </cell>
        </row>
        <row r="30">
          <cell r="AE30">
            <v>0</v>
          </cell>
        </row>
        <row r="31">
          <cell r="AC31">
            <v>0.015379999</v>
          </cell>
        </row>
        <row r="31">
          <cell r="AE31">
            <v>0</v>
          </cell>
        </row>
        <row r="32">
          <cell r="AC32">
            <v>0</v>
          </cell>
        </row>
        <row r="32">
          <cell r="AE32">
            <v>0</v>
          </cell>
        </row>
        <row r="33">
          <cell r="AC33">
            <v>0.01739998</v>
          </cell>
        </row>
        <row r="33">
          <cell r="AE33">
            <v>0</v>
          </cell>
        </row>
        <row r="34">
          <cell r="AC34">
            <v>0.1172999</v>
          </cell>
        </row>
        <row r="34">
          <cell r="AE34">
            <v>1</v>
          </cell>
        </row>
        <row r="35">
          <cell r="AC35">
            <v>0.004249999</v>
          </cell>
        </row>
        <row r="35">
          <cell r="AE35">
            <v>0</v>
          </cell>
        </row>
        <row r="36">
          <cell r="AC36">
            <v>0</v>
          </cell>
        </row>
        <row r="36">
          <cell r="AE36">
            <v>0</v>
          </cell>
        </row>
        <row r="37">
          <cell r="AC37">
            <v>0</v>
          </cell>
        </row>
        <row r="37">
          <cell r="AE37">
            <v>1</v>
          </cell>
        </row>
        <row r="38">
          <cell r="AC38">
            <v>0.00308597000000005</v>
          </cell>
        </row>
        <row r="38">
          <cell r="AE38">
            <v>1</v>
          </cell>
        </row>
        <row r="39">
          <cell r="AC39">
            <v>0</v>
          </cell>
        </row>
        <row r="39">
          <cell r="AE39">
            <v>1</v>
          </cell>
        </row>
        <row r="40">
          <cell r="AC40">
            <v>0.059999999</v>
          </cell>
        </row>
        <row r="40">
          <cell r="AE40">
            <v>0</v>
          </cell>
        </row>
        <row r="41">
          <cell r="AC41">
            <v>0</v>
          </cell>
        </row>
        <row r="41">
          <cell r="AE41">
            <v>0</v>
          </cell>
        </row>
        <row r="42">
          <cell r="AC42">
            <v>5.000000000005e-5</v>
          </cell>
        </row>
        <row r="42">
          <cell r="AE42">
            <v>0</v>
          </cell>
        </row>
        <row r="43">
          <cell r="AC43">
            <v>0.04998</v>
          </cell>
        </row>
        <row r="43">
          <cell r="AE43">
            <v>0</v>
          </cell>
        </row>
        <row r="44">
          <cell r="AC44">
            <v>0.2475</v>
          </cell>
        </row>
        <row r="44">
          <cell r="AE44">
            <v>0</v>
          </cell>
        </row>
        <row r="45">
          <cell r="AC45">
            <v>0</v>
          </cell>
        </row>
        <row r="45">
          <cell r="AE45">
            <v>0</v>
          </cell>
        </row>
        <row r="46">
          <cell r="AC46">
            <v>0</v>
          </cell>
        </row>
        <row r="46">
          <cell r="AE46">
            <v>0</v>
          </cell>
        </row>
        <row r="47">
          <cell r="AC47">
            <v>0.02199997</v>
          </cell>
        </row>
        <row r="47">
          <cell r="AE47">
            <v>1</v>
          </cell>
        </row>
        <row r="48">
          <cell r="AC48">
            <v>0</v>
          </cell>
        </row>
        <row r="48">
          <cell r="AE48">
            <v>0</v>
          </cell>
        </row>
        <row r="49">
          <cell r="AC49">
            <v>0</v>
          </cell>
        </row>
        <row r="49">
          <cell r="AE49">
            <v>0</v>
          </cell>
        </row>
        <row r="50">
          <cell r="AC50">
            <v>0.0432</v>
          </cell>
        </row>
        <row r="50">
          <cell r="AE50">
            <v>0</v>
          </cell>
        </row>
        <row r="51">
          <cell r="AC51">
            <v>0</v>
          </cell>
        </row>
        <row r="51">
          <cell r="AE51">
            <v>0</v>
          </cell>
        </row>
        <row r="52">
          <cell r="AC52">
            <v>1.2999997</v>
          </cell>
        </row>
        <row r="52">
          <cell r="AE52">
            <v>1</v>
          </cell>
        </row>
        <row r="53">
          <cell r="AC53">
            <v>0.525134000000001</v>
          </cell>
        </row>
        <row r="53">
          <cell r="AE53">
            <v>1</v>
          </cell>
        </row>
        <row r="54">
          <cell r="AC54">
            <v>0</v>
          </cell>
        </row>
        <row r="54">
          <cell r="AE54">
            <v>1</v>
          </cell>
        </row>
        <row r="55">
          <cell r="AC55">
            <v>0</v>
          </cell>
        </row>
        <row r="55">
          <cell r="AE55">
            <v>0</v>
          </cell>
        </row>
        <row r="56">
          <cell r="AC56">
            <v>0</v>
          </cell>
        </row>
        <row r="56">
          <cell r="AE56">
            <v>0</v>
          </cell>
        </row>
        <row r="57">
          <cell r="AC57">
            <v>0</v>
          </cell>
        </row>
        <row r="57">
          <cell r="AE57">
            <v>1</v>
          </cell>
        </row>
        <row r="58">
          <cell r="AC58">
            <v>0</v>
          </cell>
        </row>
        <row r="58">
          <cell r="AE58">
            <v>0</v>
          </cell>
        </row>
        <row r="59">
          <cell r="AC59">
            <v>0.352573</v>
          </cell>
        </row>
        <row r="59">
          <cell r="AE59">
            <v>1</v>
          </cell>
        </row>
        <row r="60">
          <cell r="AC60">
            <v>0.00051</v>
          </cell>
        </row>
        <row r="60">
          <cell r="AE60">
            <v>1</v>
          </cell>
        </row>
        <row r="61">
          <cell r="AC61">
            <v>0</v>
          </cell>
        </row>
        <row r="61">
          <cell r="AE61">
            <v>0</v>
          </cell>
        </row>
        <row r="62">
          <cell r="AC62">
            <v>0.004449995</v>
          </cell>
        </row>
        <row r="62">
          <cell r="AE62">
            <v>0</v>
          </cell>
        </row>
        <row r="63">
          <cell r="AC63">
            <v>0</v>
          </cell>
        </row>
        <row r="63">
          <cell r="AE63">
            <v>0</v>
          </cell>
        </row>
        <row r="64">
          <cell r="AC64">
            <v>0</v>
          </cell>
        </row>
        <row r="64">
          <cell r="AE64">
            <v>0</v>
          </cell>
        </row>
        <row r="65">
          <cell r="AC65">
            <v>0</v>
          </cell>
        </row>
        <row r="65">
          <cell r="AE65">
            <v>0</v>
          </cell>
        </row>
        <row r="66">
          <cell r="AC66">
            <v>0</v>
          </cell>
        </row>
        <row r="66">
          <cell r="AE66">
            <v>0</v>
          </cell>
        </row>
        <row r="67">
          <cell r="AC67">
            <v>0</v>
          </cell>
        </row>
        <row r="67">
          <cell r="AE67">
            <v>0</v>
          </cell>
        </row>
        <row r="68">
          <cell r="AC68">
            <v>0</v>
          </cell>
        </row>
        <row r="68">
          <cell r="AE68">
            <v>1</v>
          </cell>
        </row>
        <row r="69">
          <cell r="AC69">
            <v>0.00184</v>
          </cell>
        </row>
        <row r="69">
          <cell r="AE69">
            <v>1</v>
          </cell>
        </row>
        <row r="70">
          <cell r="AC70">
            <v>2.80645699999999</v>
          </cell>
        </row>
        <row r="70">
          <cell r="AE70">
            <v>0</v>
          </cell>
        </row>
        <row r="71">
          <cell r="AC71">
            <v>0</v>
          </cell>
        </row>
        <row r="71">
          <cell r="AE71">
            <v>0</v>
          </cell>
        </row>
        <row r="72">
          <cell r="AC72">
            <v>0.02289</v>
          </cell>
        </row>
        <row r="72">
          <cell r="AE72">
            <v>0</v>
          </cell>
        </row>
        <row r="73">
          <cell r="AC73">
            <v>0.0950096</v>
          </cell>
        </row>
        <row r="73">
          <cell r="AE73">
            <v>1</v>
          </cell>
        </row>
        <row r="74">
          <cell r="AC74">
            <v>0.315999999</v>
          </cell>
        </row>
        <row r="74">
          <cell r="AE74">
            <v>1</v>
          </cell>
        </row>
        <row r="75">
          <cell r="AC75">
            <v>0.496572</v>
          </cell>
        </row>
        <row r="75">
          <cell r="AE75">
            <v>1</v>
          </cell>
        </row>
        <row r="76">
          <cell r="AC76">
            <v>0.00299998999999999</v>
          </cell>
        </row>
        <row r="76">
          <cell r="AE76">
            <v>0</v>
          </cell>
        </row>
        <row r="77">
          <cell r="AC77">
            <v>0.576</v>
          </cell>
        </row>
        <row r="77">
          <cell r="AE77">
            <v>1</v>
          </cell>
        </row>
        <row r="78">
          <cell r="AC78">
            <v>0.01709996</v>
          </cell>
        </row>
        <row r="78">
          <cell r="AE78">
            <v>0</v>
          </cell>
        </row>
        <row r="79">
          <cell r="AC79">
            <v>0.33225</v>
          </cell>
        </row>
        <row r="79">
          <cell r="AE79">
            <v>0</v>
          </cell>
        </row>
        <row r="80">
          <cell r="AC80">
            <v>0</v>
          </cell>
        </row>
        <row r="80">
          <cell r="AE80">
            <v>0</v>
          </cell>
        </row>
        <row r="81">
          <cell r="AC81">
            <v>0</v>
          </cell>
        </row>
        <row r="81">
          <cell r="AE81">
            <v>0</v>
          </cell>
        </row>
        <row r="82">
          <cell r="AC82">
            <v>0</v>
          </cell>
        </row>
        <row r="82">
          <cell r="AE82">
            <v>0</v>
          </cell>
        </row>
        <row r="83">
          <cell r="AC83">
            <v>0</v>
          </cell>
        </row>
        <row r="83">
          <cell r="AE83">
            <v>1</v>
          </cell>
        </row>
        <row r="84">
          <cell r="AC84">
            <v>0</v>
          </cell>
        </row>
        <row r="84">
          <cell r="AE84">
            <v>0</v>
          </cell>
        </row>
        <row r="85">
          <cell r="AC85">
            <v>0.47</v>
          </cell>
        </row>
        <row r="85">
          <cell r="AE85">
            <v>1</v>
          </cell>
        </row>
        <row r="86">
          <cell r="AC86">
            <v>0.041891</v>
          </cell>
        </row>
        <row r="86">
          <cell r="AE86">
            <v>1</v>
          </cell>
        </row>
        <row r="87">
          <cell r="AC87">
            <v>0</v>
          </cell>
        </row>
        <row r="87">
          <cell r="AE87">
            <v>0</v>
          </cell>
        </row>
        <row r="88">
          <cell r="AC88">
            <v>0</v>
          </cell>
        </row>
        <row r="88">
          <cell r="AE88">
            <v>0</v>
          </cell>
        </row>
        <row r="89">
          <cell r="AC89">
            <v>0</v>
          </cell>
        </row>
        <row r="89">
          <cell r="AE89">
            <v>1</v>
          </cell>
        </row>
        <row r="90">
          <cell r="AC90">
            <v>1e-5</v>
          </cell>
        </row>
        <row r="90">
          <cell r="AE90">
            <v>0</v>
          </cell>
        </row>
        <row r="91">
          <cell r="AC91">
            <v>0</v>
          </cell>
        </row>
        <row r="91">
          <cell r="AE91">
            <v>0</v>
          </cell>
        </row>
        <row r="92">
          <cell r="AC92">
            <v>0.102374995</v>
          </cell>
        </row>
        <row r="92">
          <cell r="AE92">
            <v>0</v>
          </cell>
        </row>
        <row r="93">
          <cell r="AC93">
            <v>0</v>
          </cell>
        </row>
        <row r="93">
          <cell r="AE93">
            <v>0</v>
          </cell>
        </row>
        <row r="94">
          <cell r="AC94">
            <v>0.00561960000000017</v>
          </cell>
        </row>
        <row r="94">
          <cell r="AE94">
            <v>0</v>
          </cell>
        </row>
        <row r="95">
          <cell r="AC95">
            <v>0</v>
          </cell>
        </row>
        <row r="95">
          <cell r="AE95">
            <v>0</v>
          </cell>
        </row>
        <row r="96">
          <cell r="AC96">
            <v>0.039769995</v>
          </cell>
        </row>
        <row r="96">
          <cell r="AE96">
            <v>1</v>
          </cell>
        </row>
        <row r="97">
          <cell r="AC97">
            <v>0</v>
          </cell>
        </row>
        <row r="97">
          <cell r="AE97">
            <v>0</v>
          </cell>
        </row>
        <row r="98">
          <cell r="AC98">
            <v>0</v>
          </cell>
        </row>
        <row r="98">
          <cell r="AE98">
            <v>1</v>
          </cell>
        </row>
        <row r="99">
          <cell r="AC99">
            <v>0.3019999</v>
          </cell>
        </row>
        <row r="99">
          <cell r="AE99">
            <v>0</v>
          </cell>
        </row>
        <row r="100">
          <cell r="AC100">
            <v>0</v>
          </cell>
        </row>
        <row r="100">
          <cell r="AE100">
            <v>0</v>
          </cell>
        </row>
        <row r="101">
          <cell r="AC101">
            <v>0</v>
          </cell>
        </row>
        <row r="101">
          <cell r="AE101">
            <v>0</v>
          </cell>
        </row>
        <row r="102">
          <cell r="AC102">
            <v>0</v>
          </cell>
        </row>
        <row r="102">
          <cell r="AE102">
            <v>0</v>
          </cell>
        </row>
        <row r="103">
          <cell r="AC103">
            <v>0</v>
          </cell>
        </row>
        <row r="103">
          <cell r="AE103">
            <v>1</v>
          </cell>
        </row>
        <row r="104">
          <cell r="AC104">
            <v>0.0204</v>
          </cell>
        </row>
        <row r="104">
          <cell r="AE104">
            <v>0</v>
          </cell>
        </row>
        <row r="105">
          <cell r="AC105">
            <v>0.14699994</v>
          </cell>
        </row>
        <row r="105">
          <cell r="AE105">
            <v>1</v>
          </cell>
        </row>
        <row r="106">
          <cell r="AC106">
            <v>0</v>
          </cell>
        </row>
        <row r="106">
          <cell r="AE106">
            <v>0</v>
          </cell>
        </row>
        <row r="107">
          <cell r="AC107">
            <v>0</v>
          </cell>
        </row>
        <row r="107">
          <cell r="AE107">
            <v>0</v>
          </cell>
        </row>
        <row r="108">
          <cell r="AC108">
            <v>0.001</v>
          </cell>
        </row>
        <row r="108">
          <cell r="AE108">
            <v>0</v>
          </cell>
        </row>
        <row r="109">
          <cell r="AC109">
            <v>0.0366</v>
          </cell>
        </row>
        <row r="109">
          <cell r="AE109">
            <v>1</v>
          </cell>
        </row>
        <row r="110">
          <cell r="AC110">
            <v>0</v>
          </cell>
        </row>
        <row r="110">
          <cell r="AE110">
            <v>1</v>
          </cell>
        </row>
        <row r="111">
          <cell r="AC111">
            <v>0</v>
          </cell>
        </row>
        <row r="111">
          <cell r="AE111">
            <v>0</v>
          </cell>
        </row>
        <row r="112">
          <cell r="AC112">
            <v>0.4099998</v>
          </cell>
        </row>
        <row r="112">
          <cell r="AE112">
            <v>0</v>
          </cell>
        </row>
        <row r="113">
          <cell r="AC113">
            <v>0.066</v>
          </cell>
        </row>
        <row r="113">
          <cell r="AE113">
            <v>0</v>
          </cell>
        </row>
        <row r="114">
          <cell r="AC114">
            <v>0.606</v>
          </cell>
        </row>
        <row r="114">
          <cell r="AE114">
            <v>0</v>
          </cell>
        </row>
        <row r="115">
          <cell r="AC115">
            <v>0.000559999999999949</v>
          </cell>
        </row>
        <row r="115">
          <cell r="AE115">
            <v>0</v>
          </cell>
        </row>
        <row r="116">
          <cell r="AC116">
            <v>1.355982</v>
          </cell>
        </row>
        <row r="116">
          <cell r="AE116">
            <v>1</v>
          </cell>
        </row>
        <row r="117">
          <cell r="AC117">
            <v>0.0578143999999989</v>
          </cell>
        </row>
        <row r="117">
          <cell r="AE117">
            <v>1</v>
          </cell>
        </row>
        <row r="118">
          <cell r="AC118">
            <v>0</v>
          </cell>
        </row>
        <row r="118">
          <cell r="AE118">
            <v>0</v>
          </cell>
        </row>
        <row r="119">
          <cell r="AC119">
            <v>0</v>
          </cell>
        </row>
        <row r="119">
          <cell r="AE119">
            <v>0</v>
          </cell>
        </row>
        <row r="120">
          <cell r="AC120">
            <v>0.0118059000000001</v>
          </cell>
        </row>
        <row r="120">
          <cell r="AE120">
            <v>1</v>
          </cell>
        </row>
        <row r="121">
          <cell r="AC121">
            <v>0.3143998</v>
          </cell>
        </row>
        <row r="121">
          <cell r="AE121">
            <v>1</v>
          </cell>
        </row>
        <row r="122">
          <cell r="AC122">
            <v>0</v>
          </cell>
        </row>
        <row r="122">
          <cell r="AE122">
            <v>0</v>
          </cell>
        </row>
        <row r="123">
          <cell r="AC123">
            <v>0</v>
          </cell>
        </row>
        <row r="123">
          <cell r="AE123">
            <v>0</v>
          </cell>
        </row>
        <row r="124">
          <cell r="AC124">
            <v>0</v>
          </cell>
        </row>
        <row r="124">
          <cell r="AE124">
            <v>0</v>
          </cell>
        </row>
        <row r="125">
          <cell r="AC125">
            <v>0.39975</v>
          </cell>
        </row>
        <row r="125">
          <cell r="AE125">
            <v>0</v>
          </cell>
        </row>
        <row r="126">
          <cell r="AC126">
            <v>0</v>
          </cell>
        </row>
        <row r="126">
          <cell r="AE126">
            <v>0</v>
          </cell>
        </row>
        <row r="127">
          <cell r="AC127">
            <v>0.11199997</v>
          </cell>
        </row>
        <row r="127">
          <cell r="AE127">
            <v>1</v>
          </cell>
        </row>
        <row r="128">
          <cell r="AC128">
            <v>0</v>
          </cell>
        </row>
        <row r="128">
          <cell r="AE128">
            <v>0</v>
          </cell>
        </row>
        <row r="129">
          <cell r="AC129">
            <v>0</v>
          </cell>
        </row>
        <row r="129">
          <cell r="AE129">
            <v>0</v>
          </cell>
        </row>
        <row r="130">
          <cell r="AC130">
            <v>0</v>
          </cell>
        </row>
        <row r="130">
          <cell r="AE130">
            <v>1</v>
          </cell>
        </row>
        <row r="131">
          <cell r="AC131">
            <v>0</v>
          </cell>
        </row>
        <row r="131">
          <cell r="AE131">
            <v>1</v>
          </cell>
        </row>
        <row r="132">
          <cell r="AC132">
            <v>0</v>
          </cell>
        </row>
        <row r="132">
          <cell r="AE132">
            <v>0</v>
          </cell>
        </row>
        <row r="133">
          <cell r="AC133">
            <v>0.3394998</v>
          </cell>
        </row>
        <row r="133">
          <cell r="AE133">
            <v>0</v>
          </cell>
        </row>
        <row r="134">
          <cell r="AC134">
            <v>0</v>
          </cell>
        </row>
        <row r="134">
          <cell r="AE134">
            <v>0</v>
          </cell>
        </row>
        <row r="135">
          <cell r="AC135">
            <v>0.1763579</v>
          </cell>
        </row>
        <row r="135">
          <cell r="AE135">
            <v>1</v>
          </cell>
        </row>
        <row r="136">
          <cell r="AC136">
            <v>1.555658</v>
          </cell>
        </row>
        <row r="136">
          <cell r="AE136">
            <v>1</v>
          </cell>
        </row>
        <row r="137">
          <cell r="AC137">
            <v>0.015</v>
          </cell>
        </row>
        <row r="137">
          <cell r="AE137">
            <v>0</v>
          </cell>
        </row>
        <row r="138">
          <cell r="AC138">
            <v>1.473999</v>
          </cell>
        </row>
        <row r="138">
          <cell r="AE138">
            <v>1</v>
          </cell>
        </row>
        <row r="139">
          <cell r="AC139">
            <v>0.000879995999999994</v>
          </cell>
        </row>
        <row r="139">
          <cell r="AE139">
            <v>1</v>
          </cell>
        </row>
        <row r="140">
          <cell r="AC140">
            <v>0</v>
          </cell>
        </row>
        <row r="140">
          <cell r="AE140">
            <v>0</v>
          </cell>
        </row>
        <row r="141">
          <cell r="AC141">
            <v>0</v>
          </cell>
        </row>
        <row r="141">
          <cell r="AE141">
            <v>0</v>
          </cell>
        </row>
        <row r="142">
          <cell r="AC142">
            <v>0</v>
          </cell>
        </row>
        <row r="142">
          <cell r="AE142">
            <v>0</v>
          </cell>
        </row>
        <row r="143">
          <cell r="AC143">
            <v>0</v>
          </cell>
        </row>
        <row r="143">
          <cell r="AE143">
            <v>0</v>
          </cell>
        </row>
        <row r="144">
          <cell r="AC144">
            <v>7.5e-5</v>
          </cell>
        </row>
        <row r="144">
          <cell r="AE144">
            <v>0</v>
          </cell>
        </row>
        <row r="145">
          <cell r="AC145">
            <v>0</v>
          </cell>
        </row>
        <row r="145">
          <cell r="AE145">
            <v>0</v>
          </cell>
        </row>
        <row r="146">
          <cell r="AC146">
            <v>0</v>
          </cell>
        </row>
        <row r="146">
          <cell r="AE146">
            <v>0</v>
          </cell>
        </row>
        <row r="147">
          <cell r="AC147">
            <v>0.409875</v>
          </cell>
        </row>
        <row r="147">
          <cell r="AE147">
            <v>0</v>
          </cell>
        </row>
        <row r="148">
          <cell r="AC148">
            <v>0</v>
          </cell>
        </row>
        <row r="148">
          <cell r="AE148">
            <v>1</v>
          </cell>
        </row>
        <row r="149">
          <cell r="AC149">
            <v>0.0991</v>
          </cell>
        </row>
        <row r="149">
          <cell r="AE149">
            <v>0</v>
          </cell>
        </row>
        <row r="150">
          <cell r="AC150">
            <v>0</v>
          </cell>
        </row>
        <row r="150">
          <cell r="AE150">
            <v>1</v>
          </cell>
        </row>
        <row r="151">
          <cell r="AC151">
            <v>7.116941</v>
          </cell>
        </row>
        <row r="151">
          <cell r="AE151">
            <v>1</v>
          </cell>
        </row>
        <row r="152">
          <cell r="AC152">
            <v>0</v>
          </cell>
        </row>
        <row r="152">
          <cell r="AE152">
            <v>1</v>
          </cell>
        </row>
        <row r="153">
          <cell r="AC153">
            <v>0.0098119000000001</v>
          </cell>
        </row>
        <row r="153">
          <cell r="AE153">
            <v>0</v>
          </cell>
        </row>
        <row r="154">
          <cell r="AC154">
            <v>0</v>
          </cell>
        </row>
        <row r="154">
          <cell r="AE154">
            <v>0</v>
          </cell>
        </row>
        <row r="155">
          <cell r="AC155">
            <v>0</v>
          </cell>
        </row>
        <row r="155">
          <cell r="AE155">
            <v>0</v>
          </cell>
        </row>
        <row r="156">
          <cell r="AC156">
            <v>0</v>
          </cell>
        </row>
        <row r="156">
          <cell r="AE156">
            <v>0</v>
          </cell>
        </row>
        <row r="157">
          <cell r="AC157">
            <v>0.1559997</v>
          </cell>
        </row>
        <row r="157">
          <cell r="AE157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80"/>
  <sheetViews>
    <sheetView topLeftCell="A13" workbookViewId="0">
      <selection activeCell="D82" sqref="D82"/>
    </sheetView>
  </sheetViews>
  <sheetFormatPr defaultColWidth="9" defaultRowHeight="13.5"/>
  <cols>
    <col min="1" max="1" width="15.2083333333333" customWidth="1"/>
    <col min="2" max="13" width="12.8166666666667"/>
    <col min="14" max="14" width="14.625" customWidth="1"/>
    <col min="15" max="17" width="12.625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4">
      <c r="A2" t="s">
        <v>17</v>
      </c>
      <c r="B2">
        <v>1</v>
      </c>
      <c r="C2">
        <v>0</v>
      </c>
      <c r="D2"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</row>
    <row r="3" spans="1:16">
      <c r="A3">
        <v>2010</v>
      </c>
      <c r="B3">
        <v>0.75900008</v>
      </c>
      <c r="C3">
        <v>0.60699998</v>
      </c>
      <c r="D3">
        <v>0.767</v>
      </c>
      <c r="E3">
        <v>7.439999</v>
      </c>
      <c r="F3">
        <v>0.025999998</v>
      </c>
      <c r="G3">
        <v>2.3327202</v>
      </c>
      <c r="H3">
        <v>0.9910003</v>
      </c>
      <c r="I3">
        <v>0.12599999</v>
      </c>
      <c r="J3">
        <v>0.8999998</v>
      </c>
      <c r="K3">
        <v>0.068000006</v>
      </c>
      <c r="L3">
        <v>1.2950001</v>
      </c>
      <c r="O3">
        <v>39.922677974</v>
      </c>
      <c r="P3">
        <v>1.635933017</v>
      </c>
    </row>
    <row r="4" spans="1:16">
      <c r="A4">
        <v>2011</v>
      </c>
      <c r="B4">
        <v>1.3819999</v>
      </c>
      <c r="C4">
        <v>2.0860002</v>
      </c>
      <c r="D4">
        <v>1.9595741</v>
      </c>
      <c r="E4">
        <v>7.91</v>
      </c>
      <c r="F4">
        <v>0.50045303</v>
      </c>
      <c r="G4">
        <v>9.5389998</v>
      </c>
      <c r="H4">
        <v>1.2959997</v>
      </c>
      <c r="I4">
        <v>0.08020001</v>
      </c>
      <c r="J4">
        <v>0.827</v>
      </c>
      <c r="K4">
        <v>0.904999994</v>
      </c>
      <c r="L4">
        <v>2.2615001</v>
      </c>
      <c r="M4">
        <f>O4-SUMIF(B$2:L$2,1,B4:L4)</f>
        <v>3.033389081</v>
      </c>
      <c r="N4">
        <f>P4-SUMIF(B$2:L$2,0,B4:L4)</f>
        <v>0.440835023</v>
      </c>
      <c r="O4">
        <v>29.193662685</v>
      </c>
      <c r="P4">
        <v>3.027288253</v>
      </c>
    </row>
    <row r="5" spans="1:16">
      <c r="A5">
        <v>2012</v>
      </c>
      <c r="B5">
        <v>1.3260003</v>
      </c>
      <c r="C5">
        <v>3.6109998</v>
      </c>
      <c r="D5">
        <v>1.3551799</v>
      </c>
      <c r="E5">
        <v>8.161003</v>
      </c>
      <c r="F5">
        <v>0.41626697</v>
      </c>
      <c r="G5">
        <v>3.654002</v>
      </c>
      <c r="H5">
        <v>1.7180004</v>
      </c>
      <c r="I5">
        <v>0.29399995</v>
      </c>
      <c r="J5">
        <v>1.1370002</v>
      </c>
      <c r="K5">
        <v>0.7540001</v>
      </c>
      <c r="L5">
        <v>2.9695007</v>
      </c>
      <c r="M5">
        <f t="shared" ref="M5:M16" si="0">O5-SUMIF(B$2:L$2,1,B5:L5)</f>
        <v>3.850858139</v>
      </c>
      <c r="N5">
        <f t="shared" ref="N5:N15" si="1">P5-SUMIF(B$2:L$2,0,B5:L5)</f>
        <v>0.95432106799999</v>
      </c>
      <c r="O5">
        <v>25.219544689</v>
      </c>
      <c r="P5">
        <v>4.98158783799999</v>
      </c>
    </row>
    <row r="6" spans="1:16">
      <c r="A6">
        <v>2013</v>
      </c>
      <c r="B6">
        <v>0.769</v>
      </c>
      <c r="C6">
        <v>11.040002</v>
      </c>
      <c r="D6">
        <v>0.9185354</v>
      </c>
      <c r="E6">
        <v>2.633</v>
      </c>
      <c r="F6">
        <v>0.6172451</v>
      </c>
      <c r="G6">
        <v>1.400349</v>
      </c>
      <c r="H6">
        <v>6.9670006</v>
      </c>
      <c r="I6">
        <v>0.531</v>
      </c>
      <c r="J6">
        <v>0.4250632</v>
      </c>
      <c r="K6">
        <v>1.1829999</v>
      </c>
      <c r="L6">
        <v>3.712879</v>
      </c>
      <c r="M6">
        <f t="shared" si="0"/>
        <v>3.490281467</v>
      </c>
      <c r="N6">
        <f t="shared" si="1"/>
        <v>2.436498045</v>
      </c>
      <c r="O6">
        <v>22.030108567</v>
      </c>
      <c r="P6">
        <v>14.093745145</v>
      </c>
    </row>
    <row r="7" spans="1:16">
      <c r="A7">
        <v>2014</v>
      </c>
      <c r="B7">
        <v>0.7189997</v>
      </c>
      <c r="C7">
        <v>10.64</v>
      </c>
      <c r="D7">
        <v>0.7571286</v>
      </c>
      <c r="E7">
        <v>1.189997</v>
      </c>
      <c r="F7">
        <v>2.173181</v>
      </c>
      <c r="G7">
        <v>0.409998999999999</v>
      </c>
      <c r="H7">
        <v>9.739999</v>
      </c>
      <c r="I7">
        <v>0.926</v>
      </c>
      <c r="J7">
        <v>0.00699990000000028</v>
      </c>
      <c r="K7">
        <v>2.5910004</v>
      </c>
      <c r="L7">
        <v>5.78625</v>
      </c>
      <c r="M7">
        <f t="shared" si="0"/>
        <v>2.180544851</v>
      </c>
      <c r="N7">
        <f t="shared" si="1"/>
        <v>2.85142905</v>
      </c>
      <c r="O7">
        <v>24.306918451</v>
      </c>
      <c r="P7">
        <v>15.66461005</v>
      </c>
    </row>
    <row r="8" spans="1:16">
      <c r="A8">
        <v>2015</v>
      </c>
      <c r="B8">
        <v>0.659</v>
      </c>
      <c r="C8">
        <v>15.149998</v>
      </c>
      <c r="D8">
        <v>1.1030995</v>
      </c>
      <c r="E8">
        <v>1.324003</v>
      </c>
      <c r="F8">
        <v>1.9209762</v>
      </c>
      <c r="G8">
        <v>0.307002000000001</v>
      </c>
      <c r="H8">
        <v>10.811</v>
      </c>
      <c r="I8">
        <v>1.134</v>
      </c>
      <c r="J8">
        <v>0.00699999999999967</v>
      </c>
      <c r="K8">
        <v>4.0732196</v>
      </c>
      <c r="L8">
        <v>6.124717</v>
      </c>
      <c r="M8">
        <f t="shared" si="0"/>
        <v>2.4684597580001</v>
      </c>
      <c r="N8">
        <f t="shared" si="1"/>
        <v>2.876712116</v>
      </c>
      <c r="O8">
        <v>28.0115008580001</v>
      </c>
      <c r="P8">
        <v>19.947686316</v>
      </c>
    </row>
    <row r="9" spans="1:16">
      <c r="A9">
        <v>2016</v>
      </c>
      <c r="B9">
        <v>0.743</v>
      </c>
      <c r="C9">
        <v>34.27</v>
      </c>
      <c r="D9">
        <v>0.564563499999999</v>
      </c>
      <c r="E9">
        <v>1.454997</v>
      </c>
      <c r="F9">
        <v>4.2855377</v>
      </c>
      <c r="G9">
        <v>0.382000000000001</v>
      </c>
      <c r="H9">
        <v>7.89</v>
      </c>
      <c r="I9">
        <v>0.8870006</v>
      </c>
      <c r="J9">
        <v>0.00899970000000039</v>
      </c>
      <c r="K9">
        <v>2.312801</v>
      </c>
      <c r="L9">
        <v>11.196831</v>
      </c>
      <c r="M9">
        <f t="shared" si="0"/>
        <v>1.9518913619999</v>
      </c>
      <c r="N9">
        <f t="shared" si="1"/>
        <v>5.8542944839999</v>
      </c>
      <c r="O9">
        <v>27.3920841619999</v>
      </c>
      <c r="P9">
        <v>44.4098321839999</v>
      </c>
    </row>
    <row r="10" spans="1:16">
      <c r="A10">
        <v>2017</v>
      </c>
      <c r="B10">
        <v>0.6650006</v>
      </c>
      <c r="C10">
        <v>53.01349</v>
      </c>
      <c r="D10">
        <v>0.908355999999999</v>
      </c>
      <c r="E10">
        <v>1.614003</v>
      </c>
      <c r="F10">
        <v>8.272735</v>
      </c>
      <c r="G10">
        <v>0.399291999999999</v>
      </c>
      <c r="H10">
        <v>7.460004</v>
      </c>
      <c r="I10">
        <v>1.3329997</v>
      </c>
      <c r="J10">
        <v>0.0100004</v>
      </c>
      <c r="K10">
        <v>0.845999000000001</v>
      </c>
      <c r="L10">
        <v>8.336162</v>
      </c>
      <c r="M10">
        <f t="shared" si="0"/>
        <v>2.460550327</v>
      </c>
      <c r="N10">
        <f t="shared" si="1"/>
        <v>9.0221059640001</v>
      </c>
      <c r="O10">
        <v>24.032367027</v>
      </c>
      <c r="P10">
        <v>70.3083309640001</v>
      </c>
    </row>
    <row r="11" spans="1:16">
      <c r="A11">
        <v>2018</v>
      </c>
      <c r="B11">
        <v>1.2719994</v>
      </c>
      <c r="C11">
        <v>44.42958</v>
      </c>
      <c r="D11">
        <v>1.06186</v>
      </c>
      <c r="E11">
        <v>2.864997</v>
      </c>
      <c r="F11">
        <v>9.201341</v>
      </c>
      <c r="G11">
        <v>0.425294999999998</v>
      </c>
      <c r="H11">
        <v>6.661999</v>
      </c>
      <c r="I11">
        <v>2.2637997</v>
      </c>
      <c r="J11">
        <v>0.0406068999999993</v>
      </c>
      <c r="K11">
        <v>0.299050999999999</v>
      </c>
      <c r="L11">
        <v>8.217156</v>
      </c>
      <c r="M11">
        <f t="shared" si="0"/>
        <v>4.27560447500001</v>
      </c>
      <c r="N11">
        <f t="shared" si="1"/>
        <v>11.3757112359999</v>
      </c>
      <c r="O11">
        <v>27.382368475</v>
      </c>
      <c r="P11">
        <v>65.0066322359999</v>
      </c>
    </row>
    <row r="12" spans="1:16">
      <c r="A12">
        <v>2019</v>
      </c>
      <c r="B12">
        <v>4.344</v>
      </c>
      <c r="C12">
        <v>29.70894</v>
      </c>
      <c r="D12">
        <v>1.1445775</v>
      </c>
      <c r="E12">
        <v>3.756</v>
      </c>
      <c r="F12">
        <v>7.750309</v>
      </c>
      <c r="G12">
        <v>0.757688000000002</v>
      </c>
      <c r="H12">
        <v>7.029997</v>
      </c>
      <c r="I12">
        <v>3.853001</v>
      </c>
      <c r="J12">
        <v>4.0435407</v>
      </c>
      <c r="K12">
        <v>0.1649595</v>
      </c>
      <c r="L12">
        <v>9.600238</v>
      </c>
      <c r="M12">
        <f t="shared" si="0"/>
        <v>7.9701042870001</v>
      </c>
      <c r="N12">
        <f>P12-SUMIF(B$2:L$2,0,B12:L12)</f>
        <v>21.3158762520002</v>
      </c>
      <c r="O12">
        <v>42.6641059870001</v>
      </c>
      <c r="P12">
        <v>58.7751252520002</v>
      </c>
    </row>
    <row r="13" spans="1:16">
      <c r="A13">
        <v>2020</v>
      </c>
      <c r="B13">
        <v>5.016</v>
      </c>
      <c r="C13">
        <v>48.99299</v>
      </c>
      <c r="D13">
        <v>1.2481005</v>
      </c>
      <c r="E13">
        <v>4.757</v>
      </c>
      <c r="F13">
        <v>4.181753</v>
      </c>
      <c r="G13">
        <v>0.784763000000002</v>
      </c>
      <c r="H13">
        <v>6.572</v>
      </c>
      <c r="I13">
        <v>2.622791</v>
      </c>
      <c r="J13">
        <v>1.32839</v>
      </c>
      <c r="K13">
        <v>0.238451000000001</v>
      </c>
      <c r="L13">
        <v>14.853866</v>
      </c>
      <c r="M13">
        <f t="shared" si="0"/>
        <v>11.277724997</v>
      </c>
      <c r="N13">
        <f t="shared" si="1"/>
        <v>24.6405838599997</v>
      </c>
      <c r="O13">
        <v>48.699086497</v>
      </c>
      <c r="P13">
        <v>77.8153268599997</v>
      </c>
    </row>
    <row r="14" spans="1:16">
      <c r="A14">
        <v>2021</v>
      </c>
      <c r="B14">
        <v>4.884</v>
      </c>
      <c r="C14">
        <v>53.00904</v>
      </c>
      <c r="D14">
        <v>2.754409</v>
      </c>
      <c r="E14">
        <v>5.702</v>
      </c>
      <c r="F14">
        <v>10.29885</v>
      </c>
      <c r="G14">
        <v>0.944216999999998</v>
      </c>
      <c r="H14">
        <v>4.42700000000001</v>
      </c>
      <c r="I14">
        <v>3.585784</v>
      </c>
      <c r="J14">
        <v>3.579608</v>
      </c>
      <c r="K14">
        <v>0.3365385</v>
      </c>
      <c r="L14">
        <v>18.949815</v>
      </c>
      <c r="M14">
        <f t="shared" si="0"/>
        <v>14.67643631</v>
      </c>
      <c r="N14">
        <f t="shared" si="1"/>
        <v>16.0735164969999</v>
      </c>
      <c r="O14">
        <v>59.83980781</v>
      </c>
      <c r="P14">
        <v>79.3814064969999</v>
      </c>
    </row>
    <row r="15" spans="1:16">
      <c r="A15">
        <v>2022</v>
      </c>
      <c r="B15">
        <v>3.922002</v>
      </c>
      <c r="C15">
        <v>86.05899</v>
      </c>
      <c r="D15">
        <v>2.6</v>
      </c>
      <c r="E15">
        <v>7.181</v>
      </c>
      <c r="F15">
        <v>13.462074</v>
      </c>
      <c r="G15">
        <v>2.482301</v>
      </c>
      <c r="H15">
        <v>4.642</v>
      </c>
      <c r="I15">
        <v>2.814146</v>
      </c>
      <c r="J15">
        <v>4.498331</v>
      </c>
      <c r="K15">
        <v>0.612900999999999</v>
      </c>
      <c r="L15">
        <v>17.624135</v>
      </c>
      <c r="M15">
        <f t="shared" si="0"/>
        <v>21.6849113889999</v>
      </c>
      <c r="N15">
        <f t="shared" si="1"/>
        <v>21.971715412</v>
      </c>
      <c r="O15">
        <v>68.0617273889999</v>
      </c>
      <c r="P15">
        <v>121.492779412</v>
      </c>
    </row>
    <row r="16" spans="1:16">
      <c r="A16">
        <v>2023</v>
      </c>
      <c r="B16">
        <v>3.725</v>
      </c>
      <c r="C16">
        <v>216.88</v>
      </c>
      <c r="D16">
        <v>3.201</v>
      </c>
      <c r="E16">
        <v>14.26</v>
      </c>
      <c r="F16">
        <v>9.48853</v>
      </c>
      <c r="G16">
        <v>5.234</v>
      </c>
      <c r="H16">
        <v>4.011</v>
      </c>
      <c r="I16">
        <v>2.968086</v>
      </c>
      <c r="J16">
        <v>5.401</v>
      </c>
      <c r="K16">
        <v>1.0055</v>
      </c>
      <c r="L16">
        <v>24.84433</v>
      </c>
      <c r="M16">
        <f t="shared" si="0"/>
        <v>32.927710159</v>
      </c>
      <c r="N16">
        <f>P16-SUMIF(B$2:L$2,0,B16:L16)</f>
        <v>30.3037022600001</v>
      </c>
      <c r="O16">
        <f>SUMIF([1]Capacity_solar!$AE$3:$AE$219,1,[1]Capacity_solar!$AC$3:$AC$219)</f>
        <v>97.577626159</v>
      </c>
      <c r="P16">
        <f>SUMIF([1]Capacity_solar!$AE$3:$AE$219,0,[1]Capacity_solar!$AC$3:$AC$219)</f>
        <v>256.67223226</v>
      </c>
    </row>
    <row r="18" spans="1:17">
      <c r="A18" t="s">
        <v>18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Q18" t="s">
        <v>19</v>
      </c>
    </row>
    <row r="19" spans="1:14">
      <c r="A19">
        <v>2011</v>
      </c>
      <c r="B19">
        <v>192.525262188859</v>
      </c>
      <c r="C19">
        <v>137.933417517334</v>
      </c>
      <c r="D19">
        <v>203.132534804786</v>
      </c>
      <c r="E19">
        <v>330.224245532407</v>
      </c>
      <c r="F19">
        <v>44.6704300867268</v>
      </c>
      <c r="G19">
        <v>660.050527991703</v>
      </c>
      <c r="H19">
        <v>70.465261632472</v>
      </c>
      <c r="I19">
        <v>7.19432887744642</v>
      </c>
      <c r="J19">
        <v>58.5397350030544</v>
      </c>
      <c r="K19">
        <v>70.8328888254891</v>
      </c>
      <c r="L19">
        <v>208.031991554899</v>
      </c>
      <c r="M19">
        <v>284.605763309257</v>
      </c>
      <c r="N19">
        <v>284.605763309257</v>
      </c>
    </row>
    <row r="20" spans="1:14">
      <c r="A20">
        <v>2012</v>
      </c>
      <c r="B20">
        <v>348.314752383278</v>
      </c>
      <c r="C20">
        <v>336.100231467576</v>
      </c>
      <c r="D20">
        <v>280.778963282247</v>
      </c>
      <c r="E20">
        <v>524.438278704601</v>
      </c>
      <c r="F20">
        <v>74.5840747131851</v>
      </c>
      <c r="G20">
        <v>703.245903206966</v>
      </c>
      <c r="H20">
        <v>144.044438985492</v>
      </c>
      <c r="I20">
        <v>24.6948039512217</v>
      </c>
      <c r="J20">
        <v>117.56839460887</v>
      </c>
      <c r="K20">
        <v>108.072078026275</v>
      </c>
      <c r="L20">
        <v>494.405421264275</v>
      </c>
      <c r="M20">
        <v>517.755987657345</v>
      </c>
      <c r="N20">
        <v>517.755987657345</v>
      </c>
    </row>
    <row r="21" spans="1:14">
      <c r="A21">
        <v>2013</v>
      </c>
      <c r="B21">
        <v>433.708978037224</v>
      </c>
      <c r="C21">
        <v>820.960341882866</v>
      </c>
      <c r="D21">
        <v>334.525424753124</v>
      </c>
      <c r="E21">
        <v>567.181544956559</v>
      </c>
      <c r="F21">
        <v>120.2295261054</v>
      </c>
      <c r="G21">
        <v>716.667880972225</v>
      </c>
      <c r="H21">
        <v>418.726760066327</v>
      </c>
      <c r="I21">
        <v>54.0594128959474</v>
      </c>
      <c r="J21">
        <v>135.805331443603</v>
      </c>
      <c r="K21">
        <v>172.311604563238</v>
      </c>
      <c r="L21">
        <v>814.242220848578</v>
      </c>
      <c r="M21">
        <v>770.490192151487</v>
      </c>
      <c r="N21">
        <v>770.490192151487</v>
      </c>
    </row>
    <row r="22" spans="1:14">
      <c r="A22">
        <v>2014</v>
      </c>
      <c r="B22">
        <v>521.69767866589</v>
      </c>
      <c r="C22">
        <v>1181.72165922663</v>
      </c>
      <c r="D22">
        <v>402.009277295633</v>
      </c>
      <c r="E22">
        <v>608.884151376029</v>
      </c>
      <c r="F22">
        <v>283.247337547275</v>
      </c>
      <c r="G22">
        <v>760.565477147239</v>
      </c>
      <c r="H22">
        <v>747.021770283285</v>
      </c>
      <c r="I22">
        <v>113.708829158316</v>
      </c>
      <c r="J22">
        <v>139.87650439075</v>
      </c>
      <c r="K22">
        <v>325.237909218853</v>
      </c>
      <c r="L22">
        <v>1210.81681852926</v>
      </c>
      <c r="M22">
        <v>1011.89840508649</v>
      </c>
      <c r="N22">
        <v>1011.89840508649</v>
      </c>
    </row>
    <row r="23" spans="1:14">
      <c r="A23">
        <v>2015</v>
      </c>
      <c r="B23">
        <v>587.240598713405</v>
      </c>
      <c r="C23">
        <v>1535.12358116151</v>
      </c>
      <c r="D23">
        <v>457.885080905837</v>
      </c>
      <c r="E23">
        <v>615.267059307855</v>
      </c>
      <c r="F23">
        <v>405.458352080685</v>
      </c>
      <c r="G23">
        <v>728.468831841052</v>
      </c>
      <c r="H23">
        <v>1000.82403313279</v>
      </c>
      <c r="I23">
        <v>165.687242489631</v>
      </c>
      <c r="J23">
        <v>134.487169613957</v>
      </c>
      <c r="K23">
        <v>508.232128630292</v>
      </c>
      <c r="L23">
        <v>1612.33250356209</v>
      </c>
      <c r="M23">
        <v>1148.32766536646</v>
      </c>
      <c r="N23">
        <v>1148.32766536646</v>
      </c>
    </row>
    <row r="24" spans="1:14">
      <c r="A24">
        <v>2016</v>
      </c>
      <c r="B24">
        <v>666.15572876483</v>
      </c>
      <c r="C24">
        <v>2073.33152553897</v>
      </c>
      <c r="D24">
        <v>490.6761980247</v>
      </c>
      <c r="E24">
        <v>641.324566323145</v>
      </c>
      <c r="F24">
        <v>660.98193114994</v>
      </c>
      <c r="G24">
        <v>734.0848661849</v>
      </c>
      <c r="H24">
        <v>1162.06498093522</v>
      </c>
      <c r="I24">
        <v>208.544934837024</v>
      </c>
      <c r="J24">
        <v>133.854818801799</v>
      </c>
      <c r="K24">
        <v>604.642774306544</v>
      </c>
      <c r="L24">
        <v>2173.69196081555</v>
      </c>
      <c r="M24">
        <v>1371.03365344855</v>
      </c>
      <c r="N24">
        <v>1371.03365344855</v>
      </c>
    </row>
    <row r="25" spans="1:14">
      <c r="A25">
        <v>2017</v>
      </c>
      <c r="B25">
        <v>738.908318262156</v>
      </c>
      <c r="C25">
        <v>2557.00396159282</v>
      </c>
      <c r="D25">
        <v>554.877955523571</v>
      </c>
      <c r="E25">
        <v>679.182755425116</v>
      </c>
      <c r="F25">
        <v>1074.74571899232</v>
      </c>
      <c r="G25">
        <v>757.372149970789</v>
      </c>
      <c r="H25">
        <v>1308.19911361736</v>
      </c>
      <c r="I25">
        <v>279.459540836576</v>
      </c>
      <c r="J25">
        <v>135.504690236048</v>
      </c>
      <c r="K25">
        <v>646.196041368169</v>
      </c>
      <c r="L25">
        <v>2494.87482790187</v>
      </c>
      <c r="M25">
        <v>1671.5074221846</v>
      </c>
      <c r="N25">
        <v>1671.5074221846</v>
      </c>
    </row>
    <row r="26" spans="1:14">
      <c r="A26">
        <v>2018</v>
      </c>
      <c r="B26">
        <v>858.079024793091</v>
      </c>
      <c r="C26">
        <v>2771.21974275454</v>
      </c>
      <c r="D26">
        <v>595.335152220986</v>
      </c>
      <c r="E26">
        <v>711.454317605859</v>
      </c>
      <c r="F26">
        <v>1403.72539847994</v>
      </c>
      <c r="G26">
        <v>734.513150715441</v>
      </c>
      <c r="H26">
        <v>1384.37378314271</v>
      </c>
      <c r="I26">
        <v>359.760476601106</v>
      </c>
      <c r="J26">
        <v>132.775720062413</v>
      </c>
      <c r="K26">
        <v>631.559687657247</v>
      </c>
      <c r="L26">
        <v>2827.41479340762</v>
      </c>
      <c r="M26">
        <v>1891.96241679021</v>
      </c>
      <c r="N26">
        <v>1891.96241679021</v>
      </c>
    </row>
    <row r="27" spans="1:14">
      <c r="A27">
        <v>2019</v>
      </c>
      <c r="B27">
        <v>1231.27949303019</v>
      </c>
      <c r="C27">
        <v>2833.66238335832</v>
      </c>
      <c r="D27">
        <v>614.279430284761</v>
      </c>
      <c r="E27">
        <v>735.235332176426</v>
      </c>
      <c r="F27">
        <v>1586.53806730285</v>
      </c>
      <c r="G27">
        <v>696.772141463773</v>
      </c>
      <c r="H27">
        <v>1425.36215329399</v>
      </c>
      <c r="I27">
        <v>453.929604415714</v>
      </c>
      <c r="J27">
        <v>307.6656496274</v>
      </c>
      <c r="K27">
        <v>593.783141392899</v>
      </c>
      <c r="L27">
        <v>3216.70361099677</v>
      </c>
      <c r="M27">
        <v>2111.99143659462</v>
      </c>
      <c r="N27">
        <v>2111.99143659462</v>
      </c>
    </row>
    <row r="28" spans="1:14">
      <c r="A28">
        <v>2020</v>
      </c>
      <c r="B28">
        <v>1623.81930304622</v>
      </c>
      <c r="C28">
        <v>2989.51916209217</v>
      </c>
      <c r="D28">
        <v>679.471853560339</v>
      </c>
      <c r="E28">
        <v>807.88925882198</v>
      </c>
      <c r="F28">
        <v>1696.29914090097</v>
      </c>
      <c r="G28">
        <v>720.764580291196</v>
      </c>
      <c r="H28">
        <v>1510.38340727749</v>
      </c>
      <c r="I28">
        <v>539.238311827989</v>
      </c>
      <c r="J28">
        <v>362.605405769663</v>
      </c>
      <c r="K28">
        <v>602.516548413494</v>
      </c>
      <c r="L28">
        <v>3590.65808367991</v>
      </c>
      <c r="M28">
        <v>2415.64997201949</v>
      </c>
      <c r="N28">
        <v>2415.64997201949</v>
      </c>
    </row>
    <row r="29" spans="1:14">
      <c r="A29">
        <v>2021</v>
      </c>
      <c r="B29">
        <v>2069.68212293594</v>
      </c>
      <c r="C29">
        <v>3285.09808780396</v>
      </c>
      <c r="D29">
        <v>979.715472307471</v>
      </c>
      <c r="E29">
        <v>1017.02423144042</v>
      </c>
      <c r="F29">
        <v>2107.22761117294</v>
      </c>
      <c r="G29">
        <v>927.509604222041</v>
      </c>
      <c r="H29">
        <v>1738.71378648128</v>
      </c>
      <c r="I29">
        <v>884.217219257122</v>
      </c>
      <c r="J29">
        <v>582.066600680754</v>
      </c>
      <c r="K29">
        <v>733.254257104151</v>
      </c>
      <c r="L29">
        <v>3654.98388576716</v>
      </c>
      <c r="M29">
        <v>3167.67964511708</v>
      </c>
      <c r="N29">
        <v>3167.67964511708</v>
      </c>
    </row>
    <row r="30" spans="1:14">
      <c r="A30">
        <v>2022</v>
      </c>
      <c r="B30">
        <v>2355.47405082277</v>
      </c>
      <c r="C30">
        <v>3493.45034327896</v>
      </c>
      <c r="D30">
        <v>1177.43303299037</v>
      </c>
      <c r="E30">
        <v>1159.60581177402</v>
      </c>
      <c r="F30">
        <v>2432.19723587745</v>
      </c>
      <c r="G30">
        <v>1073.81870239577</v>
      </c>
      <c r="H30">
        <v>1848.17440203951</v>
      </c>
      <c r="I30">
        <v>1075.00058782637</v>
      </c>
      <c r="J30">
        <v>791.39358043129</v>
      </c>
      <c r="K30">
        <v>795.269078419386</v>
      </c>
      <c r="L30">
        <v>3831.59831156408</v>
      </c>
      <c r="M30">
        <v>3591.67484949728</v>
      </c>
      <c r="N30">
        <v>3591.67484949728</v>
      </c>
    </row>
    <row r="31" spans="1:14">
      <c r="A31">
        <v>2023</v>
      </c>
      <c r="B31">
        <v>2454.52783275743</v>
      </c>
      <c r="C31">
        <v>3578.86995624581</v>
      </c>
      <c r="D31">
        <v>1151.68477446611</v>
      </c>
      <c r="E31">
        <v>1189.1671736574</v>
      </c>
      <c r="F31">
        <v>2407.10920623712</v>
      </c>
      <c r="G31">
        <v>1043.69015924821</v>
      </c>
      <c r="H31">
        <v>1733.85777578068</v>
      </c>
      <c r="I31">
        <v>910.304974166479</v>
      </c>
      <c r="J31">
        <v>866.283727416859</v>
      </c>
      <c r="K31">
        <v>722.135823691845</v>
      </c>
      <c r="L31">
        <v>4419.54567023828</v>
      </c>
      <c r="M31">
        <v>3237.2485522514</v>
      </c>
      <c r="N31">
        <v>3237.2485522514</v>
      </c>
    </row>
    <row r="33" spans="1:17">
      <c r="A33" t="s">
        <v>20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Q33" t="s">
        <v>21</v>
      </c>
    </row>
    <row r="34" spans="1:14">
      <c r="A34">
        <v>2011</v>
      </c>
      <c r="B34">
        <f>B4*B19</f>
        <v>266.069893092477</v>
      </c>
      <c r="C34">
        <f t="shared" ref="C34:N34" si="2">C4*C19</f>
        <v>287.729136527841</v>
      </c>
      <c r="D34">
        <f t="shared" si="2"/>
        <v>398.053254070807</v>
      </c>
      <c r="E34">
        <f t="shared" si="2"/>
        <v>2612.07378216134</v>
      </c>
      <c r="F34">
        <f t="shared" si="2"/>
        <v>22.3554520883056</v>
      </c>
      <c r="G34">
        <f t="shared" si="2"/>
        <v>6296.22185450275</v>
      </c>
      <c r="H34">
        <f t="shared" si="2"/>
        <v>91.3229579361052</v>
      </c>
      <c r="I34">
        <f t="shared" si="2"/>
        <v>0.576985247914492</v>
      </c>
      <c r="J34">
        <f t="shared" si="2"/>
        <v>48.412360847526</v>
      </c>
      <c r="K34">
        <f t="shared" si="2"/>
        <v>64.1037639620703</v>
      </c>
      <c r="L34">
        <f t="shared" si="2"/>
        <v>470.464369704603</v>
      </c>
      <c r="M34">
        <f t="shared" si="2"/>
        <v>863.320014811971</v>
      </c>
      <c r="N34">
        <f t="shared" si="2"/>
        <v>125.464188214369</v>
      </c>
    </row>
    <row r="35" spans="1:14">
      <c r="A35">
        <v>2012</v>
      </c>
      <c r="B35">
        <f t="shared" ref="B35:B45" si="3">B5*B20</f>
        <v>461.865466154652</v>
      </c>
      <c r="C35">
        <f t="shared" ref="C35:N35" si="4">C5*C20</f>
        <v>1213.65786860937</v>
      </c>
      <c r="D35">
        <f t="shared" si="4"/>
        <v>380.506007382939</v>
      </c>
      <c r="E35">
        <f t="shared" si="4"/>
        <v>4279.94236582308</v>
      </c>
      <c r="F35">
        <f t="shared" si="4"/>
        <v>31.0468867911112</v>
      </c>
      <c r="G35">
        <f t="shared" si="4"/>
        <v>2569.66193681006</v>
      </c>
      <c r="H35">
        <f t="shared" si="4"/>
        <v>247.468403794851</v>
      </c>
      <c r="I35">
        <f t="shared" si="4"/>
        <v>7.26027112691899</v>
      </c>
      <c r="J35">
        <f t="shared" si="4"/>
        <v>133.675288183964</v>
      </c>
      <c r="K35">
        <f t="shared" si="4"/>
        <v>81.4863576390195</v>
      </c>
      <c r="L35">
        <f t="shared" si="4"/>
        <v>1468.13724452806</v>
      </c>
      <c r="M35">
        <f t="shared" si="4"/>
        <v>1993.80485908627</v>
      </c>
      <c r="N35">
        <f t="shared" si="4"/>
        <v>494.105447104547</v>
      </c>
    </row>
    <row r="36" spans="1:14">
      <c r="A36">
        <v>2013</v>
      </c>
      <c r="B36">
        <f t="shared" si="3"/>
        <v>333.522204110625</v>
      </c>
      <c r="C36">
        <f t="shared" ref="C36:N36" si="5">C6*C21</f>
        <v>9063.40381630752</v>
      </c>
      <c r="D36">
        <f t="shared" si="5"/>
        <v>307.27344483578</v>
      </c>
      <c r="E36">
        <f t="shared" si="5"/>
        <v>1493.38900787062</v>
      </c>
      <c r="F36">
        <f t="shared" si="5"/>
        <v>74.21108586388</v>
      </c>
      <c r="G36">
        <f t="shared" si="5"/>
        <v>1003.58515045157</v>
      </c>
      <c r="H36">
        <f t="shared" si="5"/>
        <v>2917.26958861816</v>
      </c>
      <c r="I36">
        <f t="shared" si="5"/>
        <v>28.7055482477481</v>
      </c>
      <c r="J36">
        <f t="shared" si="5"/>
        <v>57.7258487604785</v>
      </c>
      <c r="K36">
        <f t="shared" si="5"/>
        <v>203.84461096715</v>
      </c>
      <c r="L36">
        <f t="shared" si="5"/>
        <v>3023.18284270205</v>
      </c>
      <c r="M36">
        <f t="shared" si="5"/>
        <v>2689.2276381716</v>
      </c>
      <c r="N36">
        <f t="shared" si="5"/>
        <v>1877.29784686877</v>
      </c>
    </row>
    <row r="37" spans="1:14">
      <c r="A37">
        <v>2014</v>
      </c>
      <c r="B37">
        <f t="shared" si="3"/>
        <v>375.100474451471</v>
      </c>
      <c r="C37">
        <f t="shared" ref="C37:N37" si="6">C7*C22</f>
        <v>12573.5184541714</v>
      </c>
      <c r="D37">
        <f t="shared" si="6"/>
        <v>304.372721305855</v>
      </c>
      <c r="E37">
        <f t="shared" si="6"/>
        <v>724.57031348502</v>
      </c>
      <c r="F37">
        <f t="shared" si="6"/>
        <v>615.547732258326</v>
      </c>
      <c r="G37">
        <f t="shared" si="6"/>
        <v>311.83108506489</v>
      </c>
      <c r="H37">
        <f t="shared" si="6"/>
        <v>7275.99129553743</v>
      </c>
      <c r="I37">
        <f t="shared" si="6"/>
        <v>105.294375800601</v>
      </c>
      <c r="J37">
        <f t="shared" si="6"/>
        <v>0.979121543084848</v>
      </c>
      <c r="K37">
        <f t="shared" si="6"/>
        <v>842.691552881212</v>
      </c>
      <c r="L37">
        <f t="shared" si="6"/>
        <v>7006.08881621494</v>
      </c>
      <c r="M37">
        <f t="shared" si="6"/>
        <v>2206.48985694646</v>
      </c>
      <c r="N37">
        <f t="shared" si="6"/>
        <v>2885.35650791228</v>
      </c>
    </row>
    <row r="38" spans="1:14">
      <c r="A38">
        <v>2015</v>
      </c>
      <c r="B38">
        <f t="shared" si="3"/>
        <v>386.991554552134</v>
      </c>
      <c r="C38">
        <f t="shared" ref="C38:N38" si="7">C8*C23</f>
        <v>23257.1191843498</v>
      </c>
      <c r="D38">
        <f t="shared" si="7"/>
        <v>505.092803804688</v>
      </c>
      <c r="E38">
        <f t="shared" si="7"/>
        <v>814.615432324778</v>
      </c>
      <c r="F38">
        <f t="shared" si="7"/>
        <v>778.875844438216</v>
      </c>
      <c r="G38">
        <f t="shared" si="7"/>
        <v>223.641388312867</v>
      </c>
      <c r="H38">
        <f t="shared" si="7"/>
        <v>10819.9086221986</v>
      </c>
      <c r="I38">
        <f t="shared" si="7"/>
        <v>187.889332983242</v>
      </c>
      <c r="J38">
        <f t="shared" si="7"/>
        <v>0.941410187297655</v>
      </c>
      <c r="K38">
        <f t="shared" si="7"/>
        <v>2070.14106768663</v>
      </c>
      <c r="L38">
        <f t="shared" si="7"/>
        <v>9875.08029421932</v>
      </c>
      <c r="M38">
        <f t="shared" si="7"/>
        <v>2834.60063095531</v>
      </c>
      <c r="N38">
        <f t="shared" si="7"/>
        <v>3303.40810809769</v>
      </c>
    </row>
    <row r="39" spans="1:14">
      <c r="A39">
        <v>2016</v>
      </c>
      <c r="B39">
        <f t="shared" si="3"/>
        <v>494.953706472269</v>
      </c>
      <c r="C39">
        <f t="shared" ref="C39:N39" si="8">C9*C24</f>
        <v>71053.0713802205</v>
      </c>
      <c r="D39">
        <f t="shared" si="8"/>
        <v>277.017871723517</v>
      </c>
      <c r="E39">
        <f t="shared" si="8"/>
        <v>933.125320026477</v>
      </c>
      <c r="F39">
        <f t="shared" si="8"/>
        <v>2832.66298496187</v>
      </c>
      <c r="G39">
        <f t="shared" si="8"/>
        <v>280.420418882633</v>
      </c>
      <c r="H39">
        <f t="shared" si="8"/>
        <v>9168.6926995789</v>
      </c>
      <c r="I39">
        <f t="shared" si="8"/>
        <v>184.979482327401</v>
      </c>
      <c r="J39">
        <f t="shared" si="8"/>
        <v>1.20465321277061</v>
      </c>
      <c r="K39">
        <f t="shared" si="8"/>
        <v>1398.41841305895</v>
      </c>
      <c r="L39">
        <f t="shared" si="8"/>
        <v>24338.4615313104</v>
      </c>
      <c r="M39">
        <f t="shared" si="8"/>
        <v>2676.1087451774</v>
      </c>
      <c r="N39">
        <f t="shared" si="8"/>
        <v>8026.4347547621</v>
      </c>
    </row>
    <row r="40" spans="1:14">
      <c r="A40">
        <v>2017</v>
      </c>
      <c r="B40">
        <f t="shared" si="3"/>
        <v>491.374474989325</v>
      </c>
      <c r="C40">
        <f t="shared" ref="C40:N40" si="9">C10*C25</f>
        <v>135555.703947861</v>
      </c>
      <c r="D40">
        <f t="shared" si="9"/>
        <v>504.026720167568</v>
      </c>
      <c r="E40">
        <f t="shared" si="9"/>
        <v>1096.2030048044</v>
      </c>
      <c r="F40">
        <f t="shared" si="9"/>
        <v>8891.08652560793</v>
      </c>
      <c r="G40">
        <f t="shared" si="9"/>
        <v>302.412640506135</v>
      </c>
      <c r="H40">
        <f t="shared" si="9"/>
        <v>9759.17062038196</v>
      </c>
      <c r="I40">
        <f t="shared" si="9"/>
        <v>372.519484097293</v>
      </c>
      <c r="J40">
        <f t="shared" si="9"/>
        <v>1.35510110423658</v>
      </c>
      <c r="K40">
        <f t="shared" si="9"/>
        <v>546.68120480143</v>
      </c>
      <c r="L40">
        <f t="shared" si="9"/>
        <v>20797.6807351121</v>
      </c>
      <c r="M40">
        <f t="shared" si="9"/>
        <v>4112.82813423925</v>
      </c>
      <c r="N40">
        <f t="shared" si="9"/>
        <v>15080.5170825622</v>
      </c>
    </row>
    <row r="41" spans="1:14">
      <c r="A41">
        <v>2018</v>
      </c>
      <c r="B41">
        <f t="shared" si="3"/>
        <v>1091.4760046894</v>
      </c>
      <c r="C41">
        <f t="shared" ref="C41:N41" si="10">C11*C26</f>
        <v>123124.129258292</v>
      </c>
      <c r="D41">
        <f t="shared" si="10"/>
        <v>632.162584737376</v>
      </c>
      <c r="E41">
        <f t="shared" si="10"/>
        <v>2038.31448557783</v>
      </c>
      <c r="F41">
        <f t="shared" si="10"/>
        <v>12916.1560617748</v>
      </c>
      <c r="G41">
        <f t="shared" si="10"/>
        <v>312.384770433522</v>
      </c>
      <c r="H41">
        <f t="shared" si="10"/>
        <v>9222.69675892297</v>
      </c>
      <c r="I41">
        <f t="shared" si="10"/>
        <v>814.425659001441</v>
      </c>
      <c r="J41">
        <f t="shared" si="10"/>
        <v>5.39161038700232</v>
      </c>
      <c r="K41">
        <f t="shared" si="10"/>
        <v>188.868556153587</v>
      </c>
      <c r="L41">
        <f t="shared" si="10"/>
        <v>23233.3084341382</v>
      </c>
      <c r="M41">
        <f t="shared" si="10"/>
        <v>8089.28297576004</v>
      </c>
      <c r="N41">
        <f t="shared" si="10"/>
        <v>21522.4181227699</v>
      </c>
    </row>
    <row r="42" spans="1:14">
      <c r="A42">
        <v>2019</v>
      </c>
      <c r="B42">
        <f t="shared" si="3"/>
        <v>5348.67811772314</v>
      </c>
      <c r="C42">
        <f t="shared" ref="C42:N42" si="11">C12*C27</f>
        <v>84185.1057274492</v>
      </c>
      <c r="D42">
        <f t="shared" si="11"/>
        <v>703.090414616756</v>
      </c>
      <c r="E42">
        <f t="shared" si="11"/>
        <v>2761.54390765466</v>
      </c>
      <c r="F42">
        <f t="shared" si="11"/>
        <v>12296.1602618599</v>
      </c>
      <c r="G42">
        <f t="shared" si="11"/>
        <v>527.935890321405</v>
      </c>
      <c r="H42">
        <f t="shared" si="11"/>
        <v>10020.2916615703</v>
      </c>
      <c r="I42">
        <f t="shared" si="11"/>
        <v>1748.99121974335</v>
      </c>
      <c r="J42">
        <f t="shared" si="11"/>
        <v>1244.05857626033</v>
      </c>
      <c r="K42">
        <f t="shared" si="11"/>
        <v>97.950170112602</v>
      </c>
      <c r="L42">
        <f t="shared" si="11"/>
        <v>30881.1202410284</v>
      </c>
      <c r="M42">
        <f t="shared" si="11"/>
        <v>16832.7920029103</v>
      </c>
      <c r="N42">
        <f t="shared" si="11"/>
        <v>45018.9481077351</v>
      </c>
    </row>
    <row r="43" spans="1:14">
      <c r="A43">
        <v>2020</v>
      </c>
      <c r="B43">
        <f t="shared" si="3"/>
        <v>8145.07762407984</v>
      </c>
      <c r="C43">
        <f t="shared" ref="C43:N43" si="12">C13*C28</f>
        <v>146465.48241319</v>
      </c>
      <c r="D43">
        <f t="shared" si="12"/>
        <v>848.049160164586</v>
      </c>
      <c r="E43">
        <f t="shared" si="12"/>
        <v>3843.12920421616</v>
      </c>
      <c r="F43">
        <f t="shared" si="12"/>
        <v>7093.50402136006</v>
      </c>
      <c r="G43">
        <f t="shared" si="12"/>
        <v>565.629374323061</v>
      </c>
      <c r="H43">
        <f t="shared" si="12"/>
        <v>9926.23975262764</v>
      </c>
      <c r="I43">
        <f t="shared" si="12"/>
        <v>1414.30939111764</v>
      </c>
      <c r="J43">
        <f t="shared" si="12"/>
        <v>481.681394970363</v>
      </c>
      <c r="K43">
        <f t="shared" si="12"/>
        <v>143.670673485747</v>
      </c>
      <c r="L43">
        <f t="shared" si="12"/>
        <v>53335.1540267982</v>
      </c>
      <c r="M43">
        <f t="shared" si="12"/>
        <v>27243.0360734466</v>
      </c>
      <c r="N43">
        <f t="shared" si="12"/>
        <v>59523.0257119522</v>
      </c>
    </row>
    <row r="44" spans="1:14">
      <c r="A44">
        <v>2021</v>
      </c>
      <c r="B44">
        <f t="shared" si="3"/>
        <v>10108.3274884191</v>
      </c>
      <c r="C44">
        <f t="shared" ref="C44:N44" si="13">C14*C29</f>
        <v>174139.895940324</v>
      </c>
      <c r="D44">
        <f t="shared" si="13"/>
        <v>2698.53711436295</v>
      </c>
      <c r="E44">
        <f t="shared" si="13"/>
        <v>5799.07216767329</v>
      </c>
      <c r="F44">
        <f t="shared" si="13"/>
        <v>21702.0210833284</v>
      </c>
      <c r="G44">
        <f t="shared" si="13"/>
        <v>875.770335969721</v>
      </c>
      <c r="H44">
        <f t="shared" si="13"/>
        <v>7697.28593275264</v>
      </c>
      <c r="I44">
        <f t="shared" si="13"/>
        <v>3170.61195733668</v>
      </c>
      <c r="J44">
        <f t="shared" si="13"/>
        <v>2083.57026032963</v>
      </c>
      <c r="K44">
        <f t="shared" si="13"/>
        <v>246.768287804445</v>
      </c>
      <c r="L44">
        <f t="shared" si="13"/>
        <v>69261.2684632687</v>
      </c>
      <c r="M44">
        <f t="shared" si="13"/>
        <v>46490.2485620442</v>
      </c>
      <c r="N44">
        <f t="shared" si="13"/>
        <v>50915.7510330002</v>
      </c>
    </row>
    <row r="45" spans="1:14">
      <c r="A45">
        <v>2022</v>
      </c>
      <c r="B45">
        <f t="shared" si="3"/>
        <v>9238.17393827502</v>
      </c>
      <c r="C45">
        <f t="shared" ref="C45:N45" si="14">C15*C30</f>
        <v>300642.80815774</v>
      </c>
      <c r="D45">
        <f t="shared" si="14"/>
        <v>3061.32588577497</v>
      </c>
      <c r="E45">
        <f t="shared" si="14"/>
        <v>8327.12933434922</v>
      </c>
      <c r="F45">
        <f t="shared" si="14"/>
        <v>32742.4191719777</v>
      </c>
      <c r="G45">
        <f t="shared" si="14"/>
        <v>2665.54123877572</v>
      </c>
      <c r="H45">
        <f t="shared" si="14"/>
        <v>8579.22557426739</v>
      </c>
      <c r="I45">
        <f t="shared" si="14"/>
        <v>3025.20860422923</v>
      </c>
      <c r="J45">
        <f t="shared" si="14"/>
        <v>3559.95027605507</v>
      </c>
      <c r="K45">
        <f t="shared" si="14"/>
        <v>487.42121343232</v>
      </c>
      <c r="L45">
        <f t="shared" si="14"/>
        <v>67528.6059087773</v>
      </c>
      <c r="M45">
        <f t="shared" si="14"/>
        <v>77885.150849448</v>
      </c>
      <c r="N45">
        <f t="shared" si="14"/>
        <v>78915.2576455922</v>
      </c>
    </row>
    <row r="46" spans="1:14">
      <c r="A46">
        <v>2023</v>
      </c>
      <c r="B46">
        <f>B16*B31</f>
        <v>9143.11617702143</v>
      </c>
      <c r="C46">
        <f>C16*C31</f>
        <v>776185.316110591</v>
      </c>
      <c r="D46">
        <f>D16*D31</f>
        <v>3686.54296306603</v>
      </c>
      <c r="E46">
        <f>E16*E31</f>
        <v>16957.5238963545</v>
      </c>
      <c r="F46">
        <f>F16*F31</f>
        <v>22839.9279166571</v>
      </c>
      <c r="G46">
        <f>G16*G31</f>
        <v>5462.67429350512</v>
      </c>
      <c r="H46">
        <f>H16*H31</f>
        <v>6954.5035386563</v>
      </c>
      <c r="I46">
        <f>I16*I31</f>
        <v>2701.86344955389</v>
      </c>
      <c r="J46">
        <f>J16*J31</f>
        <v>4678.79841177846</v>
      </c>
      <c r="K46">
        <f>K16*K31</f>
        <v>726.10757072215</v>
      </c>
      <c r="L46">
        <f>L16*L31</f>
        <v>109800.651081471</v>
      </c>
      <c r="M46">
        <f>M16*M31</f>
        <v>106595.182041176</v>
      </c>
      <c r="N46">
        <f>N16*N31</f>
        <v>98100.6162690426</v>
      </c>
    </row>
    <row r="47" spans="1:14">
      <c r="A47" t="s">
        <v>22</v>
      </c>
      <c r="B47">
        <f>SUM(B34:B46)</f>
        <v>45884.7271240309</v>
      </c>
      <c r="C47">
        <f t="shared" ref="C47:N47" si="15">SUM(C34:C46)</f>
        <v>1857746.94139563</v>
      </c>
      <c r="D47">
        <f t="shared" si="15"/>
        <v>14306.0509460138</v>
      </c>
      <c r="E47">
        <f t="shared" si="15"/>
        <v>51680.6322223213</v>
      </c>
      <c r="F47">
        <f t="shared" si="15"/>
        <v>122835.975028968</v>
      </c>
      <c r="G47">
        <f t="shared" si="15"/>
        <v>21397.7103778595</v>
      </c>
      <c r="H47">
        <f t="shared" si="15"/>
        <v>92680.0674068432</v>
      </c>
      <c r="I47">
        <f t="shared" si="15"/>
        <v>13762.6357608133</v>
      </c>
      <c r="J47">
        <f t="shared" si="15"/>
        <v>12297.7443136202</v>
      </c>
      <c r="K47">
        <f t="shared" si="15"/>
        <v>7098.15344270731</v>
      </c>
      <c r="L47">
        <f t="shared" si="15"/>
        <v>421019.203989273</v>
      </c>
      <c r="M47">
        <f t="shared" si="15"/>
        <v>300512.072384174</v>
      </c>
      <c r="N47">
        <f t="shared" si="15"/>
        <v>385788.600825614</v>
      </c>
    </row>
    <row r="49" spans="1:17">
      <c r="A49" t="s">
        <v>23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13</v>
      </c>
      <c r="Q49" t="s">
        <v>19</v>
      </c>
    </row>
    <row r="50" spans="1:14">
      <c r="A50">
        <v>2011</v>
      </c>
      <c r="B50">
        <v>2658.40809440124</v>
      </c>
      <c r="C50">
        <v>1256.29770901831</v>
      </c>
      <c r="D50">
        <v>1979.98942638408</v>
      </c>
      <c r="E50">
        <v>666.220964154058</v>
      </c>
      <c r="F50">
        <v>1750.76140398031</v>
      </c>
      <c r="G50">
        <v>1004.96295094066</v>
      </c>
      <c r="H50">
        <v>1131.29457430614</v>
      </c>
      <c r="I50">
        <v>1873.45786475591</v>
      </c>
      <c r="J50">
        <v>1411.24611138811</v>
      </c>
      <c r="K50">
        <v>1569.28114047129</v>
      </c>
      <c r="L50">
        <v>1737.4974272239</v>
      </c>
      <c r="M50">
        <v>1473.74796028045</v>
      </c>
      <c r="N50">
        <v>1473.74796028045</v>
      </c>
    </row>
    <row r="51" spans="1:14">
      <c r="A51">
        <v>2012</v>
      </c>
      <c r="B51">
        <v>3540.13006363671</v>
      </c>
      <c r="C51">
        <v>1591.7765708575</v>
      </c>
      <c r="D51">
        <v>2379.58849580603</v>
      </c>
      <c r="E51">
        <v>769.607157606879</v>
      </c>
      <c r="F51">
        <v>2301.89038066168</v>
      </c>
      <c r="G51">
        <v>1276.89427537767</v>
      </c>
      <c r="H51">
        <v>1491.88316499062</v>
      </c>
      <c r="I51">
        <v>2033.51385690337</v>
      </c>
      <c r="J51">
        <v>1736.2501451084</v>
      </c>
      <c r="K51">
        <v>1922.16851633186</v>
      </c>
      <c r="L51">
        <v>2569.05821938503</v>
      </c>
      <c r="M51">
        <v>1627.0298279512</v>
      </c>
      <c r="N51">
        <v>1627.0298279512</v>
      </c>
    </row>
    <row r="52" spans="1:14">
      <c r="A52">
        <v>2013</v>
      </c>
      <c r="B52">
        <v>4215.10703084122</v>
      </c>
      <c r="C52">
        <v>1504.71509773983</v>
      </c>
      <c r="D52">
        <v>2756.34482259156</v>
      </c>
      <c r="E52">
        <v>979.738617279908</v>
      </c>
      <c r="F52">
        <v>2695.43596340266</v>
      </c>
      <c r="G52">
        <v>1572.15640988362</v>
      </c>
      <c r="H52">
        <v>1582.80928133097</v>
      </c>
      <c r="I52">
        <v>2281.29328840491</v>
      </c>
      <c r="J52">
        <v>2044.60141926497</v>
      </c>
      <c r="K52">
        <v>2207.5447384162</v>
      </c>
      <c r="L52">
        <v>3028.17206216582</v>
      </c>
      <c r="M52">
        <v>1736.19646572031</v>
      </c>
      <c r="N52">
        <v>1736.19646572031</v>
      </c>
    </row>
    <row r="53" spans="1:14">
      <c r="A53">
        <v>2014</v>
      </c>
      <c r="B53">
        <v>4757.64720128906</v>
      </c>
      <c r="C53">
        <v>1473.58333399882</v>
      </c>
      <c r="D53">
        <v>3210.97332141864</v>
      </c>
      <c r="E53">
        <v>1205.80399460269</v>
      </c>
      <c r="F53">
        <v>2931.70934607861</v>
      </c>
      <c r="G53">
        <v>1936.32247560146</v>
      </c>
      <c r="H53">
        <v>1615.18069375199</v>
      </c>
      <c r="I53">
        <v>2708.91611836677</v>
      </c>
      <c r="J53">
        <v>2400.86889171265</v>
      </c>
      <c r="K53">
        <v>2467.48968412759</v>
      </c>
      <c r="L53">
        <v>3073.39013665451</v>
      </c>
      <c r="M53">
        <v>1944.48659867233</v>
      </c>
      <c r="N53">
        <v>1944.48659867233</v>
      </c>
    </row>
    <row r="54" spans="1:14">
      <c r="A54">
        <v>2015</v>
      </c>
      <c r="B54">
        <v>5070.6905916412</v>
      </c>
      <c r="C54">
        <v>1329.19689860652</v>
      </c>
      <c r="D54">
        <v>3301.65341495531</v>
      </c>
      <c r="E54">
        <v>1317.97232819235</v>
      </c>
      <c r="F54">
        <v>3010.54483692298</v>
      </c>
      <c r="G54">
        <v>2061.65823843853</v>
      </c>
      <c r="H54">
        <v>1563.77726097933</v>
      </c>
      <c r="I54">
        <v>2696.20448654645</v>
      </c>
      <c r="J54">
        <v>2538.35452329305</v>
      </c>
      <c r="K54">
        <v>2417.62696287377</v>
      </c>
      <c r="L54">
        <v>3184.20945537754</v>
      </c>
      <c r="M54">
        <v>1938.49390741949</v>
      </c>
      <c r="N54">
        <v>1938.49390741949</v>
      </c>
    </row>
    <row r="55" spans="1:14">
      <c r="A55">
        <v>2016</v>
      </c>
      <c r="B55">
        <v>5424.39117096091</v>
      </c>
      <c r="C55">
        <v>1028.57742779467</v>
      </c>
      <c r="D55">
        <v>3553.25483518288</v>
      </c>
      <c r="E55">
        <v>1467.62653503694</v>
      </c>
      <c r="F55">
        <v>3009.92343137419</v>
      </c>
      <c r="G55">
        <v>2270.21167781084</v>
      </c>
      <c r="H55">
        <v>1672.78147099171</v>
      </c>
      <c r="I55">
        <v>2880.67611433401</v>
      </c>
      <c r="J55">
        <v>2752.89576587677</v>
      </c>
      <c r="K55">
        <v>2559.89811869409</v>
      </c>
      <c r="L55">
        <v>3058.67635582622</v>
      </c>
      <c r="M55">
        <v>1970.25893967744</v>
      </c>
      <c r="N55">
        <v>1970.25893967744</v>
      </c>
    </row>
    <row r="56" spans="1:14">
      <c r="A56">
        <v>2017</v>
      </c>
      <c r="B56">
        <v>5747.35081555865</v>
      </c>
      <c r="C56">
        <v>763.341023006719</v>
      </c>
      <c r="D56">
        <v>3806.5873351922</v>
      </c>
      <c r="E56">
        <v>1614.16213171489</v>
      </c>
      <c r="F56">
        <v>2841.19563182645</v>
      </c>
      <c r="G56">
        <v>2496.09764127254</v>
      </c>
      <c r="H56">
        <v>1803.25241111039</v>
      </c>
      <c r="I56">
        <v>3108.99623819812</v>
      </c>
      <c r="J56">
        <v>2979.31850650776</v>
      </c>
      <c r="K56">
        <v>2781.57150475683</v>
      </c>
      <c r="L56">
        <v>3064.73785597834</v>
      </c>
      <c r="M56">
        <v>1957.37393852192</v>
      </c>
      <c r="N56">
        <v>1957.37393852192</v>
      </c>
    </row>
    <row r="57" spans="1:14">
      <c r="A57">
        <v>2018</v>
      </c>
      <c r="B57">
        <v>5786.43258378832</v>
      </c>
      <c r="C57">
        <v>646.575257583162</v>
      </c>
      <c r="D57">
        <v>3756.80605297908</v>
      </c>
      <c r="E57">
        <v>1621.00421710663</v>
      </c>
      <c r="F57">
        <v>2578.16826059144</v>
      </c>
      <c r="G57">
        <v>2494.86801750168</v>
      </c>
      <c r="H57">
        <v>1829.56533702493</v>
      </c>
      <c r="I57">
        <v>2943.01496495124</v>
      </c>
      <c r="J57">
        <v>3003.88382679128</v>
      </c>
      <c r="K57">
        <v>2806.97445608198</v>
      </c>
      <c r="L57">
        <v>3081.69123442152</v>
      </c>
      <c r="M57">
        <v>1737.01426166115</v>
      </c>
      <c r="N57">
        <v>1737.01426166115</v>
      </c>
    </row>
    <row r="58" spans="1:14">
      <c r="A58">
        <v>2019</v>
      </c>
      <c r="B58">
        <v>5450.72165058781</v>
      </c>
      <c r="C58">
        <v>620.461118653753</v>
      </c>
      <c r="D58">
        <v>3554.90696067282</v>
      </c>
      <c r="E58">
        <v>1557.88181843947</v>
      </c>
      <c r="F58">
        <v>2367.34390984973</v>
      </c>
      <c r="G58">
        <v>2364.18042862034</v>
      </c>
      <c r="H58">
        <v>1797.27263086491</v>
      </c>
      <c r="I58">
        <v>2566.50285615712</v>
      </c>
      <c r="J58">
        <v>2740.39588620313</v>
      </c>
      <c r="K58">
        <v>2720.3400173843</v>
      </c>
      <c r="L58">
        <v>3092.78187607249</v>
      </c>
      <c r="M58">
        <v>1363.43685950382</v>
      </c>
      <c r="N58">
        <v>1363.43685950382</v>
      </c>
    </row>
    <row r="59" spans="1:14">
      <c r="A59">
        <v>2020</v>
      </c>
      <c r="B59">
        <v>5229.12334320562</v>
      </c>
      <c r="C59">
        <v>564.053236541857</v>
      </c>
      <c r="D59">
        <v>3610.70175942255</v>
      </c>
      <c r="E59">
        <v>1567.36181481938</v>
      </c>
      <c r="F59">
        <v>2358.6842435436</v>
      </c>
      <c r="G59">
        <v>2433.6755952412</v>
      </c>
      <c r="H59">
        <v>1851.09597733612</v>
      </c>
      <c r="I59">
        <v>2587.55728958311</v>
      </c>
      <c r="J59">
        <v>2777.9983785957</v>
      </c>
      <c r="K59">
        <v>2817.51126673692</v>
      </c>
      <c r="L59">
        <v>2900.29244892841</v>
      </c>
      <c r="M59">
        <v>1174.50974421682</v>
      </c>
      <c r="N59">
        <v>1174.50974421682</v>
      </c>
    </row>
    <row r="60" spans="1:14">
      <c r="A60">
        <v>2021</v>
      </c>
      <c r="B60">
        <v>5328.00177429574</v>
      </c>
      <c r="C60">
        <v>545.197524603161</v>
      </c>
      <c r="D60">
        <v>4296.3125644797</v>
      </c>
      <c r="E60">
        <v>1785.87566843963</v>
      </c>
      <c r="F60">
        <v>2408.06995374714</v>
      </c>
      <c r="G60">
        <v>3074.01190275204</v>
      </c>
      <c r="H60">
        <v>2130.68980369718</v>
      </c>
      <c r="I60">
        <v>3512.41201895158</v>
      </c>
      <c r="J60">
        <v>3163.82178251241</v>
      </c>
      <c r="K60">
        <v>3450.49713956418</v>
      </c>
      <c r="L60">
        <v>2459.12043436423</v>
      </c>
      <c r="M60">
        <v>1308.82699613211</v>
      </c>
      <c r="N60">
        <v>1308.82699613211</v>
      </c>
    </row>
    <row r="61" spans="1:14">
      <c r="A61">
        <v>2022</v>
      </c>
      <c r="B61">
        <v>5299.20318009623</v>
      </c>
      <c r="C61">
        <v>476.776010854138</v>
      </c>
      <c r="D61">
        <v>4483.89224321364</v>
      </c>
      <c r="E61">
        <v>1829.46730389246</v>
      </c>
      <c r="F61">
        <v>2277.96243197563</v>
      </c>
      <c r="G61">
        <v>3259.28661119234</v>
      </c>
      <c r="H61">
        <v>2272.3488476019</v>
      </c>
      <c r="I61">
        <v>3831.33884871657</v>
      </c>
      <c r="J61">
        <v>3199.62749283323</v>
      </c>
      <c r="K61">
        <v>3696.68367416232</v>
      </c>
      <c r="L61">
        <v>2286.42676116032</v>
      </c>
      <c r="M61">
        <v>1242.09454525849</v>
      </c>
      <c r="N61">
        <v>1242.09454525849</v>
      </c>
    </row>
    <row r="62" spans="1:14">
      <c r="A62">
        <v>2023</v>
      </c>
      <c r="B62">
        <v>5008.56200988487</v>
      </c>
      <c r="C62">
        <v>320.117320733301</v>
      </c>
      <c r="D62">
        <v>3818.70202886286</v>
      </c>
      <c r="E62">
        <v>1564.68866309372</v>
      </c>
      <c r="F62">
        <v>2065.07469237186</v>
      </c>
      <c r="G62">
        <v>2671.88765851665</v>
      </c>
      <c r="H62">
        <v>2199.33970992636</v>
      </c>
      <c r="I62">
        <v>2977.63238660118</v>
      </c>
      <c r="J62">
        <v>2739.42999770304</v>
      </c>
      <c r="K62">
        <v>3261.48096658349</v>
      </c>
      <c r="L62">
        <v>2320.49987845679</v>
      </c>
      <c r="M62">
        <v>988.788926072609</v>
      </c>
      <c r="N62">
        <v>988.788926072609</v>
      </c>
    </row>
    <row r="64" spans="1:17">
      <c r="A64" t="s">
        <v>24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  <c r="N64" t="s">
        <v>13</v>
      </c>
      <c r="Q64" t="s">
        <v>21</v>
      </c>
    </row>
    <row r="65" spans="1:14">
      <c r="A65">
        <v>2011</v>
      </c>
      <c r="B65">
        <f>B4*B50</f>
        <v>3673.9197206217</v>
      </c>
      <c r="C65">
        <f t="shared" ref="C65:N65" si="16">C4*C50</f>
        <v>2620.63727227173</v>
      </c>
      <c r="D65">
        <f t="shared" si="16"/>
        <v>3879.93599821611</v>
      </c>
      <c r="E65">
        <f t="shared" si="16"/>
        <v>5269.8078264586</v>
      </c>
      <c r="F65">
        <f t="shared" si="16"/>
        <v>876.173849429002</v>
      </c>
      <c r="G65">
        <f t="shared" si="16"/>
        <v>9586.34138803035</v>
      </c>
      <c r="H65">
        <f t="shared" si="16"/>
        <v>1466.15742891238</v>
      </c>
      <c r="I65">
        <f t="shared" si="16"/>
        <v>150.251339488003</v>
      </c>
      <c r="J65">
        <f t="shared" si="16"/>
        <v>1167.10053411796</v>
      </c>
      <c r="K65">
        <f t="shared" si="16"/>
        <v>1420.19942271083</v>
      </c>
      <c r="L65">
        <f t="shared" si="16"/>
        <v>3929.3506054166</v>
      </c>
      <c r="M65">
        <f t="shared" si="16"/>
        <v>4470.45097086075</v>
      </c>
      <c r="N65">
        <f t="shared" si="16"/>
        <v>649.679715966437</v>
      </c>
    </row>
    <row r="66" spans="1:14">
      <c r="A66">
        <v>2012</v>
      </c>
      <c r="B66">
        <f t="shared" ref="B66:B76" si="17">B5*B51</f>
        <v>4694.2135264213</v>
      </c>
      <c r="C66">
        <f t="shared" ref="C66:N66" si="18">C5*C51</f>
        <v>5747.90487901113</v>
      </c>
      <c r="D66">
        <f t="shared" si="18"/>
        <v>3224.77049978756</v>
      </c>
      <c r="E66">
        <f t="shared" si="18"/>
        <v>6280.76632205121</v>
      </c>
      <c r="F66">
        <f t="shared" si="18"/>
        <v>958.200934030184</v>
      </c>
      <c r="G66">
        <f t="shared" si="18"/>
        <v>4665.77423601855</v>
      </c>
      <c r="H66">
        <f t="shared" si="18"/>
        <v>2563.05587420714</v>
      </c>
      <c r="I66">
        <f t="shared" si="18"/>
        <v>597.852972253899</v>
      </c>
      <c r="J66">
        <f t="shared" si="18"/>
        <v>1974.11676223828</v>
      </c>
      <c r="K66">
        <f t="shared" si="18"/>
        <v>1449.31525353107</v>
      </c>
      <c r="L66">
        <f t="shared" si="18"/>
        <v>7628.8201808046</v>
      </c>
      <c r="M66">
        <f t="shared" si="18"/>
        <v>6265.46105536165</v>
      </c>
      <c r="N66">
        <f t="shared" si="18"/>
        <v>1552.70884307823</v>
      </c>
    </row>
    <row r="67" spans="1:14">
      <c r="A67">
        <v>2013</v>
      </c>
      <c r="B67">
        <f t="shared" si="17"/>
        <v>3241.4173067169</v>
      </c>
      <c r="C67">
        <f t="shared" ref="C67:N67" si="19">C6*C52</f>
        <v>16612.0576884779</v>
      </c>
      <c r="D67">
        <f t="shared" si="19"/>
        <v>2531.80029415707</v>
      </c>
      <c r="E67">
        <f t="shared" si="19"/>
        <v>2579.651779298</v>
      </c>
      <c r="F67">
        <f t="shared" si="19"/>
        <v>1663.74464077407</v>
      </c>
      <c r="G67">
        <f t="shared" si="19"/>
        <v>2201.56765642412</v>
      </c>
      <c r="H67">
        <f t="shared" si="19"/>
        <v>11027.4332127184</v>
      </c>
      <c r="I67">
        <f t="shared" si="19"/>
        <v>1211.36673614301</v>
      </c>
      <c r="J67">
        <f t="shared" si="19"/>
        <v>869.08482199731</v>
      </c>
      <c r="K67">
        <f t="shared" si="19"/>
        <v>2611.5252047919</v>
      </c>
      <c r="L67">
        <f t="shared" si="19"/>
        <v>11243.2364580022</v>
      </c>
      <c r="M67">
        <f t="shared" si="19"/>
        <v>6059.8143473745</v>
      </c>
      <c r="N67">
        <f t="shared" si="19"/>
        <v>4230.23929446345</v>
      </c>
    </row>
    <row r="68" spans="1:14">
      <c r="A68">
        <v>2014</v>
      </c>
      <c r="B68">
        <f t="shared" si="17"/>
        <v>3420.74691043267</v>
      </c>
      <c r="C68">
        <f t="shared" ref="C68:N68" si="20">C7*C53</f>
        <v>15678.9266737474</v>
      </c>
      <c r="D68">
        <f t="shared" si="20"/>
        <v>2431.11973548305</v>
      </c>
      <c r="E68">
        <f t="shared" si="20"/>
        <v>1434.90313616522</v>
      </c>
      <c r="F68">
        <f t="shared" si="20"/>
        <v>6371.13504842045</v>
      </c>
      <c r="G68">
        <f t="shared" si="20"/>
        <v>793.890278674122</v>
      </c>
      <c r="H68">
        <f t="shared" si="20"/>
        <v>15731.8583419636</v>
      </c>
      <c r="I68">
        <f t="shared" si="20"/>
        <v>2508.45632560763</v>
      </c>
      <c r="J68">
        <f t="shared" si="20"/>
        <v>16.8058421551</v>
      </c>
      <c r="K68">
        <f t="shared" si="20"/>
        <v>6393.26675857045</v>
      </c>
      <c r="L68">
        <f t="shared" si="20"/>
        <v>17783.4036782172</v>
      </c>
      <c r="M68">
        <f t="shared" si="20"/>
        <v>4240.04024057347</v>
      </c>
      <c r="N68">
        <f t="shared" si="20"/>
        <v>5544.56557478998</v>
      </c>
    </row>
    <row r="69" spans="1:14">
      <c r="A69">
        <v>2015</v>
      </c>
      <c r="B69">
        <f t="shared" si="17"/>
        <v>3341.58509989155</v>
      </c>
      <c r="C69">
        <f t="shared" ref="C69:N69" si="21">C8*C54</f>
        <v>20137.3303554949</v>
      </c>
      <c r="D69">
        <f t="shared" si="21"/>
        <v>3642.05223121049</v>
      </c>
      <c r="E69">
        <f t="shared" si="21"/>
        <v>1744.99931644366</v>
      </c>
      <c r="F69">
        <f t="shared" si="21"/>
        <v>5783.18498076192</v>
      </c>
      <c r="G69">
        <f t="shared" si="21"/>
        <v>632.933202517107</v>
      </c>
      <c r="H69">
        <f t="shared" si="21"/>
        <v>16905.9959684475</v>
      </c>
      <c r="I69">
        <f t="shared" si="21"/>
        <v>3057.49588774367</v>
      </c>
      <c r="J69">
        <f t="shared" si="21"/>
        <v>17.7684816630505</v>
      </c>
      <c r="K69">
        <f t="shared" si="21"/>
        <v>9847.5255306659</v>
      </c>
      <c r="L69">
        <f t="shared" si="21"/>
        <v>19502.3817829116</v>
      </c>
      <c r="M69">
        <f t="shared" si="21"/>
        <v>4785.09420159339</v>
      </c>
      <c r="N69">
        <f t="shared" si="21"/>
        <v>5576.48891026584</v>
      </c>
    </row>
    <row r="70" spans="1:14">
      <c r="A70">
        <v>2016</v>
      </c>
      <c r="B70">
        <f t="shared" si="17"/>
        <v>4030.32264002395</v>
      </c>
      <c r="C70">
        <f t="shared" ref="C70:N70" si="22">C9*C55</f>
        <v>35249.3484505234</v>
      </c>
      <c r="D70">
        <f t="shared" si="22"/>
        <v>2006.03798614277</v>
      </c>
      <c r="E70">
        <f t="shared" si="22"/>
        <v>2135.39220559914</v>
      </c>
      <c r="F70">
        <f t="shared" si="22"/>
        <v>12899.1403392674</v>
      </c>
      <c r="G70">
        <f t="shared" si="22"/>
        <v>867.220860923745</v>
      </c>
      <c r="H70">
        <f t="shared" si="22"/>
        <v>13198.2458061246</v>
      </c>
      <c r="I70">
        <f t="shared" si="22"/>
        <v>2555.16144181993</v>
      </c>
      <c r="J70">
        <f t="shared" si="22"/>
        <v>24.7752360241623</v>
      </c>
      <c r="K70">
        <f t="shared" si="22"/>
        <v>5920.5349288138</v>
      </c>
      <c r="L70">
        <f t="shared" si="22"/>
        <v>34247.482239882</v>
      </c>
      <c r="M70">
        <f t="shared" si="22"/>
        <v>3845.73140525948</v>
      </c>
      <c r="N70">
        <f t="shared" si="22"/>
        <v>11534.4760426051</v>
      </c>
    </row>
    <row r="71" spans="1:14">
      <c r="A71">
        <v>2017</v>
      </c>
      <c r="B71">
        <f t="shared" si="17"/>
        <v>3821.99174075699</v>
      </c>
      <c r="C71">
        <f t="shared" ref="C71:N71" si="23">C10*C56</f>
        <v>40467.3716897564</v>
      </c>
      <c r="D71">
        <f t="shared" si="23"/>
        <v>3457.73644544584</v>
      </c>
      <c r="E71">
        <f t="shared" si="23"/>
        <v>2605.26252307422</v>
      </c>
      <c r="F71">
        <f t="shared" si="23"/>
        <v>23504.4585452578</v>
      </c>
      <c r="G71">
        <f t="shared" si="23"/>
        <v>996.671819378994</v>
      </c>
      <c r="H71">
        <f t="shared" si="23"/>
        <v>13452.2701998931</v>
      </c>
      <c r="I71">
        <f t="shared" si="23"/>
        <v>4144.29105281922</v>
      </c>
      <c r="J71">
        <f t="shared" si="23"/>
        <v>29.7943767924802</v>
      </c>
      <c r="K71">
        <f t="shared" si="23"/>
        <v>2353.20671145277</v>
      </c>
      <c r="L71">
        <f t="shared" si="23"/>
        <v>25548.1512549681</v>
      </c>
      <c r="M71">
        <f t="shared" si="23"/>
        <v>4816.2170844914</v>
      </c>
      <c r="N71">
        <f t="shared" si="23"/>
        <v>17659.635084517</v>
      </c>
    </row>
    <row r="72" spans="1:14">
      <c r="A72">
        <v>2018</v>
      </c>
      <c r="B72">
        <f t="shared" si="17"/>
        <v>7360.33877471919</v>
      </c>
      <c r="C72">
        <f t="shared" ref="C72:N72" si="24">C11*C57</f>
        <v>28727.0671328117</v>
      </c>
      <c r="D72">
        <f t="shared" si="24"/>
        <v>3989.20207541637</v>
      </c>
      <c r="E72">
        <f t="shared" si="24"/>
        <v>4644.17221899784</v>
      </c>
      <c r="F72">
        <f t="shared" si="24"/>
        <v>23722.6053210787</v>
      </c>
      <c r="G72">
        <f t="shared" si="24"/>
        <v>1061.05489350337</v>
      </c>
      <c r="H72">
        <f t="shared" si="24"/>
        <v>12188.5624456947</v>
      </c>
      <c r="I72">
        <f t="shared" si="24"/>
        <v>6662.39639475213</v>
      </c>
      <c r="J72">
        <f t="shared" si="24"/>
        <v>121.978410166129</v>
      </c>
      <c r="K72">
        <f t="shared" si="24"/>
        <v>839.428518065769</v>
      </c>
      <c r="L72">
        <f t="shared" si="24"/>
        <v>25322.7376170742</v>
      </c>
      <c r="M72">
        <f t="shared" si="24"/>
        <v>7426.78595029727</v>
      </c>
      <c r="N72">
        <f t="shared" si="24"/>
        <v>19759.7726534709</v>
      </c>
    </row>
    <row r="73" spans="1:14">
      <c r="A73">
        <v>2019</v>
      </c>
      <c r="B73">
        <f t="shared" si="17"/>
        <v>23677.9348501535</v>
      </c>
      <c r="C73">
        <f t="shared" ref="C73:N73" si="25">C12*C58</f>
        <v>18433.2421464172</v>
      </c>
      <c r="D73">
        <f t="shared" si="25"/>
        <v>4068.8665217795</v>
      </c>
      <c r="E73">
        <f t="shared" si="25"/>
        <v>5851.40411005866</v>
      </c>
      <c r="F73">
        <f t="shared" si="25"/>
        <v>18347.6468106036</v>
      </c>
      <c r="G73">
        <f t="shared" si="25"/>
        <v>1791.3111406005</v>
      </c>
      <c r="H73">
        <f t="shared" si="25"/>
        <v>12634.8212031624</v>
      </c>
      <c r="I73">
        <f t="shared" si="25"/>
        <v>9888.73807127625</v>
      </c>
      <c r="J73">
        <f t="shared" si="25"/>
        <v>11080.9022999749</v>
      </c>
      <c r="K73">
        <f t="shared" si="25"/>
        <v>448.745929097705</v>
      </c>
      <c r="L73">
        <f t="shared" si="25"/>
        <v>29691.4420923824</v>
      </c>
      <c r="M73">
        <f t="shared" si="25"/>
        <v>10866.7339589853</v>
      </c>
      <c r="N73">
        <f t="shared" si="25"/>
        <v>29062.8513745991</v>
      </c>
    </row>
    <row r="74" spans="1:14">
      <c r="A74">
        <v>2020</v>
      </c>
      <c r="B74">
        <f t="shared" si="17"/>
        <v>26229.2826895194</v>
      </c>
      <c r="C74">
        <f t="shared" ref="C74:N74" si="26">C13*C59</f>
        <v>27634.6545773628</v>
      </c>
      <c r="D74">
        <f t="shared" si="26"/>
        <v>4506.51867128617</v>
      </c>
      <c r="E74">
        <f t="shared" si="26"/>
        <v>7455.94015309581</v>
      </c>
      <c r="F74">
        <f t="shared" si="26"/>
        <v>9863.43491149118</v>
      </c>
      <c r="G74">
        <f t="shared" si="26"/>
        <v>1909.85856114827</v>
      </c>
      <c r="H74">
        <f t="shared" si="26"/>
        <v>12165.402763053</v>
      </c>
      <c r="I74">
        <f t="shared" si="26"/>
        <v>6786.62197110297</v>
      </c>
      <c r="J74">
        <f t="shared" si="26"/>
        <v>3690.26526614274</v>
      </c>
      <c r="K74">
        <f t="shared" si="26"/>
        <v>671.838379064689</v>
      </c>
      <c r="L74">
        <f t="shared" si="26"/>
        <v>43080.5553971945</v>
      </c>
      <c r="M74">
        <f t="shared" si="26"/>
        <v>13245.7979015741</v>
      </c>
      <c r="N74">
        <f t="shared" si="26"/>
        <v>28940.6058467613</v>
      </c>
    </row>
    <row r="75" spans="1:14">
      <c r="A75">
        <v>2021</v>
      </c>
      <c r="B75">
        <f t="shared" si="17"/>
        <v>26021.9606656604</v>
      </c>
      <c r="C75">
        <f t="shared" ref="C75:N75" si="27">C14*C60</f>
        <v>28900.3973895899</v>
      </c>
      <c r="D75">
        <f t="shared" si="27"/>
        <v>11833.801994416</v>
      </c>
      <c r="E75">
        <f t="shared" si="27"/>
        <v>10183.0630614428</v>
      </c>
      <c r="F75">
        <f t="shared" si="27"/>
        <v>24800.3512431487</v>
      </c>
      <c r="G75">
        <f t="shared" si="27"/>
        <v>2902.53429678082</v>
      </c>
      <c r="H75">
        <f t="shared" si="27"/>
        <v>9432.56376096745</v>
      </c>
      <c r="I75">
        <f t="shared" si="27"/>
        <v>12594.7508189643</v>
      </c>
      <c r="J75">
        <f t="shared" si="27"/>
        <v>11325.2417632557</v>
      </c>
      <c r="K75">
        <f t="shared" si="27"/>
        <v>1161.22513160322</v>
      </c>
      <c r="L75">
        <f t="shared" si="27"/>
        <v>46599.8772939218</v>
      </c>
      <c r="M75">
        <f t="shared" si="27"/>
        <v>19208.9160495415</v>
      </c>
      <c r="N75">
        <f t="shared" si="27"/>
        <v>21037.4523140483</v>
      </c>
    </row>
    <row r="76" spans="1:14">
      <c r="A76">
        <v>2022</v>
      </c>
      <c r="B76">
        <f t="shared" si="17"/>
        <v>20783.4854707438</v>
      </c>
      <c r="C76">
        <f t="shared" ref="C76:N76" si="28">C15*C61</f>
        <v>41030.8619503361</v>
      </c>
      <c r="D76">
        <f t="shared" si="28"/>
        <v>11658.1198323555</v>
      </c>
      <c r="E76">
        <f t="shared" si="28"/>
        <v>13137.4047092518</v>
      </c>
      <c r="F76">
        <f t="shared" si="28"/>
        <v>30666.0988284759</v>
      </c>
      <c r="G76">
        <f t="shared" si="28"/>
        <v>8090.53041424935</v>
      </c>
      <c r="H76">
        <f t="shared" si="28"/>
        <v>10548.243350568</v>
      </c>
      <c r="I76">
        <f t="shared" si="28"/>
        <v>10781.9468957603</v>
      </c>
      <c r="J76">
        <f t="shared" si="28"/>
        <v>14392.983539464</v>
      </c>
      <c r="K76">
        <f t="shared" si="28"/>
        <v>2265.70112057776</v>
      </c>
      <c r="L76">
        <f t="shared" si="28"/>
        <v>40296.2939063023</v>
      </c>
      <c r="M76">
        <f t="shared" si="28"/>
        <v>26934.7101506905</v>
      </c>
      <c r="N76">
        <f t="shared" si="28"/>
        <v>27290.9478632172</v>
      </c>
    </row>
    <row r="77" spans="1:14">
      <c r="A77">
        <v>2023</v>
      </c>
      <c r="B77">
        <f>B16*B62</f>
        <v>18656.8934868211</v>
      </c>
      <c r="C77">
        <f>C16*C62</f>
        <v>69427.0445206383</v>
      </c>
      <c r="D77">
        <f>D16*D62</f>
        <v>12223.66519439</v>
      </c>
      <c r="E77">
        <f>E16*E62</f>
        <v>22312.4603357164</v>
      </c>
      <c r="F77">
        <f>F16*F62</f>
        <v>19594.5231708112</v>
      </c>
      <c r="G77">
        <f>G16*G62</f>
        <v>13984.6600046762</v>
      </c>
      <c r="H77">
        <f>H16*H62</f>
        <v>8821.55157651464</v>
      </c>
      <c r="I77">
        <f>I16*I62</f>
        <v>8837.86899981755</v>
      </c>
      <c r="J77">
        <f>J16*J62</f>
        <v>14795.6614175941</v>
      </c>
      <c r="K77">
        <f>K16*K62</f>
        <v>3279.4191118997</v>
      </c>
      <c r="L77">
        <f>L16*L62</f>
        <v>57651.2647453403</v>
      </c>
      <c r="M77">
        <f>M16*M62</f>
        <v>32558.5551661477</v>
      </c>
      <c r="N77">
        <f>N16*N62</f>
        <v>29963.9652136895</v>
      </c>
    </row>
    <row r="78" spans="1:14">
      <c r="A78" t="s">
        <v>22</v>
      </c>
      <c r="B78">
        <f>SUM(B65:B77)</f>
        <v>148954.092882482</v>
      </c>
      <c r="C78">
        <f t="shared" ref="C78:N78" si="29">SUM(C65:C77)</f>
        <v>350666.844726439</v>
      </c>
      <c r="D78">
        <f t="shared" si="29"/>
        <v>69453.6274800863</v>
      </c>
      <c r="E78">
        <f t="shared" si="29"/>
        <v>85635.2276976533</v>
      </c>
      <c r="F78">
        <f t="shared" si="29"/>
        <v>179050.69862355</v>
      </c>
      <c r="G78">
        <f t="shared" si="29"/>
        <v>49484.3487529254</v>
      </c>
      <c r="H78">
        <f t="shared" si="29"/>
        <v>140136.161932227</v>
      </c>
      <c r="I78">
        <f t="shared" si="29"/>
        <v>69777.1989075489</v>
      </c>
      <c r="J78">
        <f t="shared" si="29"/>
        <v>59506.4787515859</v>
      </c>
      <c r="K78">
        <f t="shared" si="29"/>
        <v>38661.9320008456</v>
      </c>
      <c r="L78">
        <f t="shared" si="29"/>
        <v>362524.997252418</v>
      </c>
      <c r="M78">
        <f t="shared" si="29"/>
        <v>144724.308482751</v>
      </c>
      <c r="N78">
        <f t="shared" si="29"/>
        <v>202803.388731472</v>
      </c>
    </row>
    <row r="80" spans="2:3">
      <c r="B80">
        <f>MIN(B78:N78)</f>
        <v>38661.9320008456</v>
      </c>
      <c r="C80">
        <f>MAX(B78:N78)</f>
        <v>362524.997252418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R78"/>
  <sheetViews>
    <sheetView topLeftCell="A19" workbookViewId="0">
      <selection activeCell="C80" sqref="C80"/>
    </sheetView>
  </sheetViews>
  <sheetFormatPr defaultColWidth="9" defaultRowHeight="13.5"/>
  <cols>
    <col min="1" max="1" width="9.875" customWidth="1"/>
    <col min="2" max="4" width="12.8166666666667"/>
    <col min="5" max="5" width="13.7583333333333"/>
    <col min="6" max="13" width="12.8166666666667"/>
    <col min="14" max="14" width="13.7583333333333"/>
    <col min="15" max="15" width="12.8166666666667"/>
    <col min="16" max="16" width="13.7583333333333"/>
    <col min="17" max="18" width="12.625"/>
  </cols>
  <sheetData>
    <row r="1" spans="1:18">
      <c r="A1" t="s">
        <v>0</v>
      </c>
      <c r="B1" t="s">
        <v>25</v>
      </c>
      <c r="C1" t="s">
        <v>26</v>
      </c>
      <c r="D1" t="s">
        <v>2</v>
      </c>
      <c r="E1" t="s">
        <v>27</v>
      </c>
      <c r="F1" t="s">
        <v>3</v>
      </c>
      <c r="G1" t="s">
        <v>4</v>
      </c>
      <c r="H1" t="s">
        <v>5</v>
      </c>
      <c r="I1" t="s">
        <v>6</v>
      </c>
      <c r="J1" t="s">
        <v>28</v>
      </c>
      <c r="K1" t="s">
        <v>10</v>
      </c>
      <c r="L1" t="s">
        <v>11</v>
      </c>
      <c r="M1" t="s">
        <v>29</v>
      </c>
      <c r="N1" t="s">
        <v>9</v>
      </c>
      <c r="O1" t="s">
        <v>12</v>
      </c>
      <c r="P1" t="s">
        <v>13</v>
      </c>
      <c r="Q1" t="s">
        <v>14</v>
      </c>
      <c r="R1" t="s">
        <v>15</v>
      </c>
    </row>
    <row r="2" spans="1:16">
      <c r="A2" t="s">
        <v>17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1</v>
      </c>
      <c r="M2">
        <v>0</v>
      </c>
      <c r="N2">
        <v>1</v>
      </c>
      <c r="O2">
        <v>0</v>
      </c>
      <c r="P2">
        <v>1</v>
      </c>
    </row>
    <row r="3" spans="1:18">
      <c r="A3">
        <v>2010</v>
      </c>
      <c r="B3">
        <v>0.32499999</v>
      </c>
      <c r="C3">
        <v>0.6850002</v>
      </c>
      <c r="D3">
        <v>12.03407</v>
      </c>
      <c r="E3">
        <v>0.3197422</v>
      </c>
      <c r="F3">
        <v>1.3299997</v>
      </c>
      <c r="G3">
        <v>1.171002</v>
      </c>
      <c r="H3">
        <v>2.259001</v>
      </c>
      <c r="I3">
        <v>0.915</v>
      </c>
      <c r="J3">
        <v>0.5420002</v>
      </c>
      <c r="K3">
        <v>0.9990001</v>
      </c>
      <c r="L3">
        <v>5.053894</v>
      </c>
      <c r="M3">
        <v>0.52799994</v>
      </c>
      <c r="N3">
        <v>1.517</v>
      </c>
      <c r="Q3">
        <v>132.768939887</v>
      </c>
      <c r="R3">
        <v>47.837225183</v>
      </c>
    </row>
    <row r="4" spans="1:18">
      <c r="A4">
        <v>2011</v>
      </c>
      <c r="B4">
        <v>0.49900005</v>
      </c>
      <c r="C4">
        <v>1.2980001</v>
      </c>
      <c r="D4">
        <v>16.721123</v>
      </c>
      <c r="E4">
        <v>0.1501517</v>
      </c>
      <c r="F4">
        <v>0.8460166</v>
      </c>
      <c r="G4">
        <v>1.809</v>
      </c>
      <c r="H4">
        <v>2.994999</v>
      </c>
      <c r="I4">
        <v>1.124</v>
      </c>
      <c r="J4">
        <v>0.747</v>
      </c>
      <c r="K4">
        <v>1.1749995</v>
      </c>
      <c r="L4">
        <v>6.445273</v>
      </c>
      <c r="M4">
        <v>0.4090001</v>
      </c>
      <c r="N4">
        <v>0.836001</v>
      </c>
      <c r="O4">
        <f>Q4-SUMIF(B$2:N$2,1,B4:N4)</f>
        <v>2.91235302900004</v>
      </c>
      <c r="P4">
        <f>R4-SUMIF(B$2:N$2,0,B4:N4)</f>
        <v>1.144890019</v>
      </c>
      <c r="Q4">
        <v>17.342794929</v>
      </c>
      <c r="R4">
        <v>21.769012169</v>
      </c>
    </row>
    <row r="5" spans="1:18">
      <c r="A5">
        <v>2012</v>
      </c>
      <c r="B5">
        <v>0.4679999</v>
      </c>
      <c r="C5">
        <v>0.9359997</v>
      </c>
      <c r="D5">
        <v>15.242271</v>
      </c>
      <c r="E5">
        <v>0.20996</v>
      </c>
      <c r="F5">
        <v>0.8494797</v>
      </c>
      <c r="G5">
        <v>2.267</v>
      </c>
      <c r="H5">
        <v>1.1207</v>
      </c>
      <c r="I5">
        <v>1.184</v>
      </c>
      <c r="J5">
        <v>0.842</v>
      </c>
      <c r="K5">
        <v>2.434001</v>
      </c>
      <c r="L5">
        <v>13.658334</v>
      </c>
      <c r="M5">
        <v>0.5320001</v>
      </c>
      <c r="N5">
        <v>1.26</v>
      </c>
      <c r="O5">
        <f t="shared" ref="O5:O15" si="0">Q5-SUMIF(B$2:N$2,1,B5:N5)</f>
        <v>3.05407098</v>
      </c>
      <c r="P5">
        <f t="shared" ref="P5:P15" si="1">R5-SUMIF(B$2:N$2,0,B5:N5)</f>
        <v>2.94142008699998</v>
      </c>
      <c r="Q5">
        <v>26.69484538</v>
      </c>
      <c r="R5">
        <v>20.304391087</v>
      </c>
    </row>
    <row r="6" spans="1:18">
      <c r="A6">
        <v>2013</v>
      </c>
      <c r="B6">
        <v>0.3080202</v>
      </c>
      <c r="C6">
        <v>1.6000006</v>
      </c>
      <c r="D6">
        <v>15.133666</v>
      </c>
      <c r="E6">
        <v>0.656982</v>
      </c>
      <c r="F6">
        <v>0.548464699999999</v>
      </c>
      <c r="G6">
        <v>2.497998</v>
      </c>
      <c r="H6">
        <v>1.1207</v>
      </c>
      <c r="I6">
        <v>0.440001000000001</v>
      </c>
      <c r="J6">
        <v>0.588</v>
      </c>
      <c r="K6">
        <v>2.252</v>
      </c>
      <c r="L6">
        <v>0.744861999999998</v>
      </c>
      <c r="M6">
        <v>0.499</v>
      </c>
      <c r="N6">
        <v>0.168998999999999</v>
      </c>
      <c r="O6">
        <f t="shared" si="0"/>
        <v>3.53962766599994</v>
      </c>
      <c r="P6">
        <f t="shared" si="1"/>
        <v>2.59648034900002</v>
      </c>
      <c r="Q6">
        <v>13.0369349659999</v>
      </c>
      <c r="R6">
        <v>19.657866549</v>
      </c>
    </row>
    <row r="7" spans="1:18">
      <c r="A7">
        <v>2014</v>
      </c>
      <c r="B7">
        <v>2.6860332</v>
      </c>
      <c r="C7">
        <v>1.8929994</v>
      </c>
      <c r="D7">
        <v>20.0886</v>
      </c>
      <c r="E7">
        <v>0.0674799999999998</v>
      </c>
      <c r="F7">
        <v>1.045465</v>
      </c>
      <c r="G7">
        <v>5.137002</v>
      </c>
      <c r="H7">
        <v>4.044902</v>
      </c>
      <c r="I7">
        <v>0.141</v>
      </c>
      <c r="J7">
        <v>0.8940001</v>
      </c>
      <c r="K7">
        <v>1.791999</v>
      </c>
      <c r="L7">
        <v>4.232024</v>
      </c>
      <c r="M7">
        <v>0.8699998</v>
      </c>
      <c r="N7">
        <v>-0.0329989999999967</v>
      </c>
      <c r="O7">
        <f t="shared" si="0"/>
        <v>3.00403191200007</v>
      </c>
      <c r="P7">
        <f t="shared" si="1"/>
        <v>3.55446191399997</v>
      </c>
      <c r="Q7">
        <v>18.1730024120001</v>
      </c>
      <c r="R7">
        <v>31.243996914</v>
      </c>
    </row>
    <row r="8" spans="1:18">
      <c r="A8">
        <v>2015</v>
      </c>
      <c r="B8">
        <v>2.7450626</v>
      </c>
      <c r="C8">
        <v>1.520001</v>
      </c>
      <c r="D8">
        <v>34.22859</v>
      </c>
      <c r="E8">
        <v>0.1905633</v>
      </c>
      <c r="F8">
        <v>1.096752</v>
      </c>
      <c r="G8">
        <v>5.965998</v>
      </c>
      <c r="H8">
        <v>2.622888</v>
      </c>
      <c r="I8">
        <v>0.453999</v>
      </c>
      <c r="J8">
        <v>0.7309999</v>
      </c>
      <c r="K8">
        <v>1.231741</v>
      </c>
      <c r="L8">
        <v>8.337045</v>
      </c>
      <c r="M8">
        <v>0.8730003</v>
      </c>
      <c r="N8">
        <v>0.0179989999999997</v>
      </c>
      <c r="O8">
        <f t="shared" si="0"/>
        <v>3.82224456199994</v>
      </c>
      <c r="P8">
        <f t="shared" si="1"/>
        <v>3.03454393800007</v>
      </c>
      <c r="Q8">
        <v>23.3673427619999</v>
      </c>
      <c r="R8">
        <v>43.5040848380001</v>
      </c>
    </row>
    <row r="9" spans="1:18">
      <c r="A9">
        <v>2016</v>
      </c>
      <c r="B9">
        <v>2.49604</v>
      </c>
      <c r="C9">
        <v>0.759</v>
      </c>
      <c r="D9">
        <v>17.46916</v>
      </c>
      <c r="E9">
        <v>0.1681762</v>
      </c>
      <c r="F9">
        <v>1.268384</v>
      </c>
      <c r="G9">
        <v>4.855</v>
      </c>
      <c r="H9">
        <v>3.612251</v>
      </c>
      <c r="I9">
        <v>0.247000999999999</v>
      </c>
      <c r="J9">
        <v>0.6160002</v>
      </c>
      <c r="K9">
        <v>1.820189</v>
      </c>
      <c r="L9">
        <v>8.73513</v>
      </c>
      <c r="M9">
        <v>1.2480001</v>
      </c>
      <c r="N9">
        <v>0.0470019999999991</v>
      </c>
      <c r="O9">
        <f t="shared" si="0"/>
        <v>4.49473517000002</v>
      </c>
      <c r="P9">
        <f t="shared" si="1"/>
        <v>2.80989690699995</v>
      </c>
      <c r="Q9">
        <v>23.01061757</v>
      </c>
      <c r="R9">
        <v>27.6353480069999</v>
      </c>
    </row>
    <row r="10" spans="1:18">
      <c r="A10">
        <v>2017</v>
      </c>
      <c r="B10">
        <v>2.175117</v>
      </c>
      <c r="C10">
        <v>0.276999999999999</v>
      </c>
      <c r="D10">
        <v>15.85761</v>
      </c>
      <c r="E10">
        <v>0.2438068</v>
      </c>
      <c r="F10">
        <v>1.93279</v>
      </c>
      <c r="G10">
        <v>6.145</v>
      </c>
      <c r="H10">
        <v>4.148019</v>
      </c>
      <c r="I10">
        <v>0.352578000000001</v>
      </c>
      <c r="J10">
        <v>0.1760001</v>
      </c>
      <c r="K10">
        <v>3.459071</v>
      </c>
      <c r="L10">
        <v>6.328425</v>
      </c>
      <c r="M10">
        <v>0.7651496</v>
      </c>
      <c r="N10">
        <v>0.134477999999998</v>
      </c>
      <c r="O10">
        <f t="shared" si="0"/>
        <v>3.05046651499999</v>
      </c>
      <c r="P10">
        <f t="shared" si="1"/>
        <v>2.33781973499998</v>
      </c>
      <c r="Q10">
        <v>22.099615415</v>
      </c>
      <c r="R10">
        <v>25.283715335</v>
      </c>
    </row>
    <row r="11" spans="1:18">
      <c r="A11">
        <v>2018</v>
      </c>
      <c r="B11">
        <v>2.538822</v>
      </c>
      <c r="C11">
        <v>0.566000000000001</v>
      </c>
      <c r="D11">
        <v>20.29039</v>
      </c>
      <c r="E11">
        <v>0.6337113</v>
      </c>
      <c r="F11">
        <v>1.400792</v>
      </c>
      <c r="G11">
        <v>3.141004</v>
      </c>
      <c r="H11">
        <v>2.439645</v>
      </c>
      <c r="I11">
        <v>0.493668</v>
      </c>
      <c r="J11">
        <v>0.6889995</v>
      </c>
      <c r="K11">
        <v>2.020349</v>
      </c>
      <c r="L11">
        <v>6.83540000000001</v>
      </c>
      <c r="M11">
        <v>0.4892364</v>
      </c>
      <c r="N11">
        <v>0.280576</v>
      </c>
      <c r="O11">
        <f t="shared" si="0"/>
        <v>3.00075788400004</v>
      </c>
      <c r="P11">
        <f t="shared" si="1"/>
        <v>5.24983940199997</v>
      </c>
      <c r="Q11">
        <v>19.0612576840001</v>
      </c>
      <c r="R11">
        <v>31.007932802</v>
      </c>
    </row>
    <row r="12" spans="1:18">
      <c r="A12">
        <v>2019</v>
      </c>
      <c r="B12">
        <v>0.595283999999999</v>
      </c>
      <c r="C12">
        <v>0.597</v>
      </c>
      <c r="D12">
        <v>24.91702</v>
      </c>
      <c r="E12">
        <v>-0.0121172999999999</v>
      </c>
      <c r="F12">
        <v>1.526709</v>
      </c>
      <c r="G12">
        <v>2.021</v>
      </c>
      <c r="H12">
        <v>2.217075</v>
      </c>
      <c r="I12">
        <v>0.449214</v>
      </c>
      <c r="J12">
        <v>1.381001</v>
      </c>
      <c r="K12">
        <v>2.276612</v>
      </c>
      <c r="L12">
        <v>9.169366</v>
      </c>
      <c r="M12">
        <v>0.5857696</v>
      </c>
      <c r="N12">
        <v>2.18502</v>
      </c>
      <c r="O12">
        <f t="shared" si="0"/>
        <v>4.88250263</v>
      </c>
      <c r="P12">
        <f t="shared" si="1"/>
        <v>3.40496447299999</v>
      </c>
      <c r="Q12">
        <v>24.47630733</v>
      </c>
      <c r="R12">
        <v>31.720113073</v>
      </c>
    </row>
    <row r="13" spans="1:18">
      <c r="A13">
        <v>2020</v>
      </c>
      <c r="B13">
        <v>1.759945</v>
      </c>
      <c r="C13">
        <v>0.21396</v>
      </c>
      <c r="D13">
        <v>72.53076</v>
      </c>
      <c r="E13">
        <v>0.156490300000001</v>
      </c>
      <c r="F13">
        <v>1.087145</v>
      </c>
      <c r="G13">
        <v>1.459</v>
      </c>
      <c r="H13">
        <v>1.053425</v>
      </c>
      <c r="I13">
        <v>0.191162</v>
      </c>
      <c r="J13">
        <v>1.295</v>
      </c>
      <c r="K13">
        <v>0.602827999999999</v>
      </c>
      <c r="L13">
        <v>14.827984</v>
      </c>
      <c r="M13">
        <v>1.241239</v>
      </c>
      <c r="N13">
        <v>1.229115</v>
      </c>
      <c r="O13">
        <f t="shared" si="0"/>
        <v>8.37818122399995</v>
      </c>
      <c r="P13">
        <f t="shared" si="1"/>
        <v>4.69604006700014</v>
      </c>
      <c r="Q13">
        <v>29.4408655239999</v>
      </c>
      <c r="R13">
        <v>81.2814090670001</v>
      </c>
    </row>
    <row r="14" spans="1:18">
      <c r="A14">
        <v>2021</v>
      </c>
      <c r="B14">
        <v>3.962946</v>
      </c>
      <c r="C14">
        <v>0.676599</v>
      </c>
      <c r="D14">
        <v>46.86078</v>
      </c>
      <c r="E14">
        <v>0.753806399999999</v>
      </c>
      <c r="F14">
        <v>1.225981</v>
      </c>
      <c r="G14">
        <v>1.63200000000001</v>
      </c>
      <c r="H14">
        <v>1.508665</v>
      </c>
      <c r="I14">
        <v>0.383111</v>
      </c>
      <c r="J14">
        <v>2.139999</v>
      </c>
      <c r="K14">
        <v>1.245353</v>
      </c>
      <c r="L14">
        <v>14.35575</v>
      </c>
      <c r="M14">
        <v>1.774601</v>
      </c>
      <c r="N14">
        <v>1.088461</v>
      </c>
      <c r="O14">
        <f t="shared" si="0"/>
        <v>5.66236467600012</v>
      </c>
      <c r="P14">
        <f t="shared" si="1"/>
        <v>9.14874305799992</v>
      </c>
      <c r="Q14">
        <v>29.1634250760001</v>
      </c>
      <c r="R14">
        <v>63.2557350579999</v>
      </c>
    </row>
    <row r="15" spans="1:18">
      <c r="A15">
        <v>2022</v>
      </c>
      <c r="B15">
        <v>3.00186</v>
      </c>
      <c r="C15">
        <v>0.991901</v>
      </c>
      <c r="D15">
        <v>36.99075</v>
      </c>
      <c r="E15">
        <v>0.0670000000000002</v>
      </c>
      <c r="F15">
        <v>2.380001</v>
      </c>
      <c r="G15">
        <v>2.481996</v>
      </c>
      <c r="H15">
        <v>1.862513</v>
      </c>
      <c r="I15">
        <v>0.526</v>
      </c>
      <c r="J15">
        <v>2.441001</v>
      </c>
      <c r="K15">
        <v>2.807199</v>
      </c>
      <c r="L15">
        <v>7.84232999999998</v>
      </c>
      <c r="M15">
        <v>0.789199</v>
      </c>
      <c r="N15">
        <v>1.400185</v>
      </c>
      <c r="O15">
        <f t="shared" si="0"/>
        <v>7.87986009999993</v>
      </c>
      <c r="P15">
        <f t="shared" si="1"/>
        <v>2.64383745999997</v>
      </c>
      <c r="Q15">
        <v>28.8174730999999</v>
      </c>
      <c r="R15">
        <v>45.28815946</v>
      </c>
    </row>
    <row r="16" spans="1:18">
      <c r="A16">
        <v>2023</v>
      </c>
      <c r="B16">
        <v>4.971984</v>
      </c>
      <c r="C16">
        <v>1.72444</v>
      </c>
      <c r="D16">
        <v>69.07</v>
      </c>
      <c r="E16">
        <v>0.054</v>
      </c>
      <c r="F16">
        <v>1.385</v>
      </c>
      <c r="G16">
        <v>3.038</v>
      </c>
      <c r="H16">
        <v>2.80646</v>
      </c>
      <c r="I16">
        <v>0.487</v>
      </c>
      <c r="J16">
        <v>1.973</v>
      </c>
      <c r="K16">
        <v>0.635</v>
      </c>
      <c r="L16">
        <v>6.34594899999999</v>
      </c>
      <c r="M16">
        <v>0.301</v>
      </c>
      <c r="N16">
        <v>0.912</v>
      </c>
      <c r="O16">
        <f>Q16-SUMIF(B$2:N$2,1,B16:N16)</f>
        <v>4.80147283400001</v>
      </c>
      <c r="P16">
        <f>R16-SUMIF(B$2:N$2,0,B16:N16)</f>
        <v>4.66447911700003</v>
      </c>
      <c r="Q16">
        <f>SUMIF([1]Capacity_wind!$AE$3:$AE$157,1,[1]Capacity_wind!$AC$3:$AC$157)</f>
        <v>21.355861834</v>
      </c>
      <c r="R16">
        <f>SUMIF([1]Capacity_wind!$AE$3:$AE$157,0,[1]Capacity_wind!$AC$3:$AC$157)</f>
        <v>81.813923117</v>
      </c>
    </row>
    <row r="18" spans="1:17">
      <c r="A18" t="s">
        <v>18</v>
      </c>
      <c r="B18" t="s">
        <v>25</v>
      </c>
      <c r="C18" t="s">
        <v>26</v>
      </c>
      <c r="D18" t="s">
        <v>2</v>
      </c>
      <c r="E18" t="s">
        <v>27</v>
      </c>
      <c r="F18" t="s">
        <v>3</v>
      </c>
      <c r="G18" t="s">
        <v>4</v>
      </c>
      <c r="H18" t="s">
        <v>5</v>
      </c>
      <c r="I18" t="s">
        <v>6</v>
      </c>
      <c r="J18" t="s">
        <v>28</v>
      </c>
      <c r="K18" t="s">
        <v>10</v>
      </c>
      <c r="L18" t="s">
        <v>11</v>
      </c>
      <c r="M18" t="s">
        <v>29</v>
      </c>
      <c r="N18" t="s">
        <v>9</v>
      </c>
      <c r="O18" t="s">
        <v>12</v>
      </c>
      <c r="P18" t="s">
        <v>13</v>
      </c>
      <c r="Q18" t="s">
        <v>19</v>
      </c>
    </row>
    <row r="19" spans="1:16">
      <c r="A19">
        <v>2011</v>
      </c>
      <c r="B19">
        <v>8.04219195297856</v>
      </c>
      <c r="C19">
        <v>14.1008108172705</v>
      </c>
      <c r="D19">
        <v>42.5649894078219</v>
      </c>
      <c r="E19">
        <v>0.313497286219445</v>
      </c>
      <c r="F19">
        <v>2.07324179350371</v>
      </c>
      <c r="G19">
        <v>5.78614645867083</v>
      </c>
      <c r="H19">
        <v>7.7418243567131</v>
      </c>
      <c r="I19">
        <v>12.855409704805</v>
      </c>
      <c r="J19">
        <v>5.81738194274203</v>
      </c>
      <c r="K19">
        <v>8.71554199700495</v>
      </c>
      <c r="L19">
        <v>46.0353491484625</v>
      </c>
      <c r="M19">
        <v>2.05628453494228</v>
      </c>
      <c r="N19">
        <v>7.65664298663978</v>
      </c>
      <c r="O19">
        <v>15.8703559337928</v>
      </c>
      <c r="P19">
        <v>15.8703559337928</v>
      </c>
    </row>
    <row r="20" spans="1:16">
      <c r="A20">
        <v>2012</v>
      </c>
      <c r="B20">
        <v>15.5500819584813</v>
      </c>
      <c r="C20">
        <v>24.1746988588038</v>
      </c>
      <c r="D20">
        <v>77.5654138938796</v>
      </c>
      <c r="E20">
        <v>0.751367525641399</v>
      </c>
      <c r="F20">
        <v>4.14353398995581</v>
      </c>
      <c r="G20">
        <v>12.9392838561143</v>
      </c>
      <c r="H20">
        <v>10.5975965224482</v>
      </c>
      <c r="I20">
        <v>26.2639236083196</v>
      </c>
      <c r="J20">
        <v>12.3323086251712</v>
      </c>
      <c r="K20">
        <v>26.5195299243464</v>
      </c>
      <c r="L20">
        <v>136.405163861605</v>
      </c>
      <c r="M20">
        <v>4.72168636452534</v>
      </c>
      <c r="N20">
        <v>19.0948734104104</v>
      </c>
      <c r="O20">
        <v>38.5981161861346</v>
      </c>
      <c r="P20">
        <v>38.5981161861346</v>
      </c>
    </row>
    <row r="21" spans="1:16">
      <c r="A21">
        <v>2013</v>
      </c>
      <c r="B21">
        <v>20.4732941578054</v>
      </c>
      <c r="C21">
        <v>41.2151704933135</v>
      </c>
      <c r="D21">
        <v>109.30549027007</v>
      </c>
      <c r="E21">
        <v>2.11775516333637</v>
      </c>
      <c r="F21">
        <v>5.47417991792827</v>
      </c>
      <c r="G21">
        <v>20.6984267177327</v>
      </c>
      <c r="H21">
        <v>13.431440132066</v>
      </c>
      <c r="I21">
        <v>31.212461785929</v>
      </c>
      <c r="J21">
        <v>16.8556130637085</v>
      </c>
      <c r="K21">
        <v>42.6992930994211</v>
      </c>
      <c r="L21">
        <v>141.076670442953</v>
      </c>
      <c r="M21">
        <v>7.21227842285953</v>
      </c>
      <c r="N21">
        <v>20.619839630981</v>
      </c>
      <c r="O21">
        <v>60.0965296174527</v>
      </c>
      <c r="P21">
        <v>60.0965296174527</v>
      </c>
    </row>
    <row r="22" spans="1:16">
      <c r="A22">
        <v>2014</v>
      </c>
      <c r="B22">
        <v>62.8032629520567</v>
      </c>
      <c r="C22">
        <v>61.0889133282162</v>
      </c>
      <c r="D22">
        <v>147.535470512172</v>
      </c>
      <c r="E22">
        <v>2.25777952098679</v>
      </c>
      <c r="F22">
        <v>7.99762556806991</v>
      </c>
      <c r="G22">
        <v>36.2653515275802</v>
      </c>
      <c r="H22">
        <v>23.4817152166258</v>
      </c>
      <c r="I22">
        <v>32.7943320144573</v>
      </c>
      <c r="J22">
        <v>23.6918565546775</v>
      </c>
      <c r="K22">
        <v>55.3785290544233</v>
      </c>
      <c r="L22">
        <v>167.151636770153</v>
      </c>
      <c r="M22">
        <v>11.5328363828212</v>
      </c>
      <c r="N22">
        <v>20.3222422893145</v>
      </c>
      <c r="O22">
        <v>82.9203878712178</v>
      </c>
      <c r="P22">
        <v>82.9203878712178</v>
      </c>
    </row>
    <row r="23" spans="1:16">
      <c r="A23">
        <v>2015</v>
      </c>
      <c r="B23">
        <v>104.978601687455</v>
      </c>
      <c r="C23">
        <v>76.8263973106218</v>
      </c>
      <c r="D23">
        <v>204.398579621258</v>
      </c>
      <c r="E23">
        <v>2.65288694425726</v>
      </c>
      <c r="F23">
        <v>10.6267461229186</v>
      </c>
      <c r="G23">
        <v>53.7205219130747</v>
      </c>
      <c r="H23">
        <v>29.854489068575</v>
      </c>
      <c r="I23">
        <v>37.8748948692892</v>
      </c>
      <c r="J23">
        <v>29.245250975951</v>
      </c>
      <c r="K23">
        <v>63.995403104273</v>
      </c>
      <c r="L23">
        <v>216.315448949956</v>
      </c>
      <c r="M23">
        <v>15.8407646181099</v>
      </c>
      <c r="N23">
        <v>20.4845742244656</v>
      </c>
      <c r="O23">
        <v>106.125359835364</v>
      </c>
      <c r="P23">
        <v>106.125359835364</v>
      </c>
    </row>
    <row r="24" spans="1:16">
      <c r="A24">
        <v>2016</v>
      </c>
      <c r="B24">
        <v>142.412142222013</v>
      </c>
      <c r="C24">
        <v>84.6126835849113</v>
      </c>
      <c r="D24">
        <v>230.149854806941</v>
      </c>
      <c r="E24">
        <v>3.00118465649848</v>
      </c>
      <c r="F24">
        <v>13.6444766840409</v>
      </c>
      <c r="G24">
        <v>67.4593534100268</v>
      </c>
      <c r="H24">
        <v>38.4527272709492</v>
      </c>
      <c r="I24">
        <v>40.6308191651774</v>
      </c>
      <c r="J24">
        <v>33.8998099435894</v>
      </c>
      <c r="K24">
        <v>76.5852854616242</v>
      </c>
      <c r="L24">
        <v>264.937708161574</v>
      </c>
      <c r="M24">
        <v>21.9518876834081</v>
      </c>
      <c r="N24">
        <v>20.9083669919828</v>
      </c>
      <c r="O24">
        <v>129.684054923558</v>
      </c>
      <c r="P24">
        <v>129.684054923558</v>
      </c>
    </row>
    <row r="25" spans="1:16">
      <c r="A25">
        <v>2017</v>
      </c>
      <c r="B25">
        <v>174.346469845381</v>
      </c>
      <c r="C25">
        <v>87.4424937042968</v>
      </c>
      <c r="D25">
        <v>251.929217028973</v>
      </c>
      <c r="E25">
        <v>3.50546264296418</v>
      </c>
      <c r="F25">
        <v>18.1966661373681</v>
      </c>
      <c r="G25">
        <v>84.2856253265927</v>
      </c>
      <c r="H25">
        <v>48.0813897234691</v>
      </c>
      <c r="I25">
        <v>44.5547754444492</v>
      </c>
      <c r="J25">
        <v>35.2254821515035</v>
      </c>
      <c r="K25">
        <v>100.051675477602</v>
      </c>
      <c r="L25">
        <v>298.47195741071</v>
      </c>
      <c r="M25">
        <v>25.6714358676636</v>
      </c>
      <c r="N25">
        <v>22.1199635970975</v>
      </c>
      <c r="O25">
        <v>145.464761835419</v>
      </c>
      <c r="P25">
        <v>145.464761835419</v>
      </c>
    </row>
    <row r="26" spans="1:16">
      <c r="A26">
        <v>2018</v>
      </c>
      <c r="B26">
        <v>210.839478078637</v>
      </c>
      <c r="C26">
        <v>93.2051828802878</v>
      </c>
      <c r="D26">
        <v>277.85416657857</v>
      </c>
      <c r="E26">
        <v>4.81260022855122</v>
      </c>
      <c r="F26">
        <v>21.4615511962043</v>
      </c>
      <c r="G26">
        <v>92.6554347498818</v>
      </c>
      <c r="H26">
        <v>53.6268828330374</v>
      </c>
      <c r="I26">
        <v>50.0294084701186</v>
      </c>
      <c r="J26">
        <v>40.397332488722</v>
      </c>
      <c r="K26">
        <v>113.487632222033</v>
      </c>
      <c r="L26">
        <v>333.217825743567</v>
      </c>
      <c r="M26">
        <v>28.0389963952484</v>
      </c>
      <c r="N26">
        <v>24.6434580660484</v>
      </c>
      <c r="O26">
        <v>170.449520351004</v>
      </c>
      <c r="P26">
        <v>170.449520351004</v>
      </c>
    </row>
    <row r="27" spans="1:16">
      <c r="A27">
        <v>2019</v>
      </c>
      <c r="B27">
        <v>219.277329100025</v>
      </c>
      <c r="C27">
        <v>99.2552691258811</v>
      </c>
      <c r="D27">
        <v>307.097819101417</v>
      </c>
      <c r="E27">
        <v>4.78765482304016</v>
      </c>
      <c r="F27">
        <v>24.9876759403983</v>
      </c>
      <c r="G27">
        <v>97.961425442074</v>
      </c>
      <c r="H27">
        <v>58.5933930455303</v>
      </c>
      <c r="I27">
        <v>54.9913463330481</v>
      </c>
      <c r="J27">
        <v>50.6788045413377</v>
      </c>
      <c r="K27">
        <v>128.396612027879</v>
      </c>
      <c r="L27">
        <v>377.602720553758</v>
      </c>
      <c r="M27">
        <v>30.8627971394089</v>
      </c>
      <c r="N27">
        <v>44.0947692410227</v>
      </c>
      <c r="O27">
        <v>193.238871488857</v>
      </c>
      <c r="P27">
        <v>193.238871488857</v>
      </c>
    </row>
    <row r="28" spans="1:16">
      <c r="A28">
        <v>2020</v>
      </c>
      <c r="B28">
        <v>243.965778363573</v>
      </c>
      <c r="C28">
        <v>101.416560017736</v>
      </c>
      <c r="D28">
        <v>379.443914525634</v>
      </c>
      <c r="E28">
        <v>5.10966989308508</v>
      </c>
      <c r="F28">
        <v>27.4783861521087</v>
      </c>
      <c r="G28">
        <v>101.754183693224</v>
      </c>
      <c r="H28">
        <v>60.9293204566754</v>
      </c>
      <c r="I28">
        <v>57.0972198472937</v>
      </c>
      <c r="J28">
        <v>60.2187659441565</v>
      </c>
      <c r="K28">
        <v>132.304170883668</v>
      </c>
      <c r="L28">
        <v>444.511976796237</v>
      </c>
      <c r="M28">
        <v>36.8074756888836</v>
      </c>
      <c r="N28">
        <v>54.8827743894599</v>
      </c>
      <c r="O28">
        <v>224.944819028867</v>
      </c>
      <c r="P28">
        <v>224.944819028867</v>
      </c>
    </row>
    <row r="29" spans="1:16">
      <c r="A29">
        <v>2021</v>
      </c>
      <c r="B29">
        <v>298.187231823309</v>
      </c>
      <c r="C29">
        <v>108.226953408628</v>
      </c>
      <c r="D29">
        <v>418.469126907091</v>
      </c>
      <c r="E29">
        <v>6.65640335301441</v>
      </c>
      <c r="F29">
        <v>30.2673228147128</v>
      </c>
      <c r="G29">
        <v>105.959821064127</v>
      </c>
      <c r="H29">
        <v>64.248412070973</v>
      </c>
      <c r="I29">
        <v>61.3074977290676</v>
      </c>
      <c r="J29">
        <v>75.7733733028599</v>
      </c>
      <c r="K29">
        <v>140.324161886678</v>
      </c>
      <c r="L29">
        <v>504.223272832272</v>
      </c>
      <c r="M29">
        <v>45.2160920340602</v>
      </c>
      <c r="N29">
        <v>64.3457149214496</v>
      </c>
      <c r="O29">
        <v>266.52204179606</v>
      </c>
      <c r="P29">
        <v>266.52204179606</v>
      </c>
    </row>
    <row r="30" spans="1:16">
      <c r="A30">
        <v>2022</v>
      </c>
      <c r="B30">
        <v>338.044696704364</v>
      </c>
      <c r="C30">
        <v>118.145167464459</v>
      </c>
      <c r="D30">
        <v>446.01034695384</v>
      </c>
      <c r="E30">
        <v>6.79352935145471</v>
      </c>
      <c r="F30">
        <v>35.622456934786</v>
      </c>
      <c r="G30">
        <v>112.282705325116</v>
      </c>
      <c r="H30">
        <v>68.3039195360604</v>
      </c>
      <c r="I30">
        <v>67.0661577661435</v>
      </c>
      <c r="J30">
        <v>93.2040134435069</v>
      </c>
      <c r="K30">
        <v>158.147888184861</v>
      </c>
      <c r="L30">
        <v>534.965109821158</v>
      </c>
      <c r="M30">
        <v>48.9218831052344</v>
      </c>
      <c r="N30">
        <v>76.3957575390714</v>
      </c>
      <c r="O30">
        <v>292.630569397098</v>
      </c>
      <c r="P30">
        <v>292.630569397098</v>
      </c>
    </row>
    <row r="31" spans="1:16">
      <c r="A31">
        <v>2023</v>
      </c>
      <c r="B31">
        <v>401.877887736664</v>
      </c>
      <c r="C31">
        <v>135.204430776971</v>
      </c>
      <c r="D31">
        <v>491.303230200218</v>
      </c>
      <c r="E31">
        <v>6.9040072353705</v>
      </c>
      <c r="F31">
        <v>38.7035736523612</v>
      </c>
      <c r="G31">
        <v>119.904686134996</v>
      </c>
      <c r="H31">
        <v>74.3289865963209</v>
      </c>
      <c r="I31">
        <v>72.3753683652526</v>
      </c>
      <c r="J31">
        <v>107.056676169378</v>
      </c>
      <c r="K31">
        <v>162.131701846651</v>
      </c>
      <c r="L31">
        <v>558.949073938106</v>
      </c>
      <c r="M31">
        <v>50.3298708190396</v>
      </c>
      <c r="N31">
        <v>84.1711609553549</v>
      </c>
      <c r="O31">
        <v>344.547237259184</v>
      </c>
      <c r="P31">
        <v>344.547237259184</v>
      </c>
    </row>
    <row r="33" spans="1:17">
      <c r="A33" t="s">
        <v>20</v>
      </c>
      <c r="B33" t="s">
        <v>25</v>
      </c>
      <c r="C33" t="s">
        <v>26</v>
      </c>
      <c r="D33" t="s">
        <v>2</v>
      </c>
      <c r="E33" t="s">
        <v>27</v>
      </c>
      <c r="F33" t="s">
        <v>3</v>
      </c>
      <c r="G33" t="s">
        <v>4</v>
      </c>
      <c r="H33" t="s">
        <v>5</v>
      </c>
      <c r="I33" t="s">
        <v>6</v>
      </c>
      <c r="J33" t="s">
        <v>28</v>
      </c>
      <c r="K33" t="s">
        <v>10</v>
      </c>
      <c r="L33" t="s">
        <v>11</v>
      </c>
      <c r="M33" t="s">
        <v>29</v>
      </c>
      <c r="N33" t="s">
        <v>9</v>
      </c>
      <c r="O33" t="s">
        <v>12</v>
      </c>
      <c r="P33" t="s">
        <v>13</v>
      </c>
      <c r="Q33" t="s">
        <v>21</v>
      </c>
    </row>
    <row r="34" spans="1:16">
      <c r="A34">
        <v>2011</v>
      </c>
      <c r="B34">
        <f>B4*B19</f>
        <v>4.0130541866459</v>
      </c>
      <c r="C34">
        <f t="shared" ref="C34:P34" si="2">C4*C19</f>
        <v>18.3028538508982</v>
      </c>
      <c r="D34">
        <f t="shared" si="2"/>
        <v>711.734423381888</v>
      </c>
      <c r="E34">
        <f t="shared" si="2"/>
        <v>0.0470721504712362</v>
      </c>
      <c r="F34">
        <f t="shared" si="2"/>
        <v>1.75399697311791</v>
      </c>
      <c r="G34">
        <f t="shared" si="2"/>
        <v>10.4671389437355</v>
      </c>
      <c r="H34">
        <f t="shared" si="2"/>
        <v>23.1867562065314</v>
      </c>
      <c r="I34">
        <f t="shared" si="2"/>
        <v>14.4494805082008</v>
      </c>
      <c r="J34">
        <f t="shared" si="2"/>
        <v>4.3455843112283</v>
      </c>
      <c r="K34">
        <f t="shared" si="2"/>
        <v>10.2407574887098</v>
      </c>
      <c r="L34">
        <f t="shared" si="2"/>
        <v>296.710392912158</v>
      </c>
      <c r="M34">
        <f t="shared" si="2"/>
        <v>0.841020580419846</v>
      </c>
      <c r="N34">
        <f t="shared" si="2"/>
        <v>6.40096119347384</v>
      </c>
      <c r="O34">
        <f t="shared" si="2"/>
        <v>46.2200791750902</v>
      </c>
      <c r="P34">
        <f t="shared" si="2"/>
        <v>18.1698121065768</v>
      </c>
    </row>
    <row r="35" spans="1:16">
      <c r="A35">
        <v>2012</v>
      </c>
      <c r="B35">
        <f t="shared" ref="B35:B45" si="3">B5*B20</f>
        <v>7.27743680156106</v>
      </c>
      <c r="C35">
        <f t="shared" ref="C35:P35" si="4">C5*C20</f>
        <v>22.6275108794307</v>
      </c>
      <c r="D35">
        <f t="shared" si="4"/>
        <v>1182.27305879768</v>
      </c>
      <c r="E35">
        <f t="shared" si="4"/>
        <v>0.157757125683668</v>
      </c>
      <c r="F35">
        <f t="shared" si="4"/>
        <v>3.51984801072747</v>
      </c>
      <c r="G35">
        <f t="shared" si="4"/>
        <v>29.3333565018112</v>
      </c>
      <c r="H35">
        <f t="shared" si="4"/>
        <v>11.8767264227077</v>
      </c>
      <c r="I35">
        <f t="shared" si="4"/>
        <v>31.0964855522504</v>
      </c>
      <c r="J35">
        <f t="shared" si="4"/>
        <v>10.3838038623942</v>
      </c>
      <c r="K35">
        <f t="shared" si="4"/>
        <v>64.5485623553892</v>
      </c>
      <c r="L35">
        <f t="shared" si="4"/>
        <v>1863.06728734653</v>
      </c>
      <c r="M35">
        <f t="shared" si="4"/>
        <v>2.51193761809612</v>
      </c>
      <c r="N35">
        <f t="shared" si="4"/>
        <v>24.0595404971171</v>
      </c>
      <c r="O35">
        <f t="shared" si="4"/>
        <v>117.881386526742</v>
      </c>
      <c r="P35">
        <f t="shared" si="4"/>
        <v>113.533274270255</v>
      </c>
    </row>
    <row r="36" spans="1:16">
      <c r="A36">
        <v>2013</v>
      </c>
      <c r="B36">
        <f t="shared" si="3"/>
        <v>6.30618816114605</v>
      </c>
      <c r="C36">
        <f t="shared" ref="C36:P36" si="5">C6*C21</f>
        <v>65.9442975184039</v>
      </c>
      <c r="D36">
        <f t="shared" si="5"/>
        <v>1654.19278171348</v>
      </c>
      <c r="E36">
        <f t="shared" si="5"/>
        <v>1.39132702271905</v>
      </c>
      <c r="F36">
        <f t="shared" si="5"/>
        <v>3.00239444643255</v>
      </c>
      <c r="G36">
        <f t="shared" si="5"/>
        <v>51.7046285440428</v>
      </c>
      <c r="H36">
        <f t="shared" si="5"/>
        <v>15.0526149560063</v>
      </c>
      <c r="I36">
        <f t="shared" si="5"/>
        <v>13.7335143982706</v>
      </c>
      <c r="J36">
        <f t="shared" si="5"/>
        <v>9.91110048146057</v>
      </c>
      <c r="K36">
        <f t="shared" si="5"/>
        <v>96.1588080598963</v>
      </c>
      <c r="L36">
        <f t="shared" si="5"/>
        <v>105.082650899479</v>
      </c>
      <c r="M36">
        <f t="shared" si="5"/>
        <v>3.5989269330069</v>
      </c>
      <c r="N36">
        <f t="shared" si="5"/>
        <v>3.48473227779614</v>
      </c>
      <c r="O36">
        <f t="shared" si="5"/>
        <v>212.71933886452</v>
      </c>
      <c r="P36">
        <f t="shared" si="5"/>
        <v>156.039458194814</v>
      </c>
    </row>
    <row r="37" spans="1:16">
      <c r="A37">
        <v>2014</v>
      </c>
      <c r="B37">
        <f t="shared" si="3"/>
        <v>168.691649357554</v>
      </c>
      <c r="C37">
        <f t="shared" ref="C37:P37" si="6">C7*C22</f>
        <v>115.641276276965</v>
      </c>
      <c r="D37">
        <f t="shared" si="6"/>
        <v>2963.78105293082</v>
      </c>
      <c r="E37">
        <f t="shared" si="6"/>
        <v>0.152354962076188</v>
      </c>
      <c r="F37">
        <f t="shared" si="6"/>
        <v>8.36123761452221</v>
      </c>
      <c r="G37">
        <f t="shared" si="6"/>
        <v>186.295183327882</v>
      </c>
      <c r="H37">
        <f t="shared" si="6"/>
        <v>94.9812368431603</v>
      </c>
      <c r="I37">
        <f t="shared" si="6"/>
        <v>4.62400081403847</v>
      </c>
      <c r="J37">
        <f t="shared" si="6"/>
        <v>21.1805221290674</v>
      </c>
      <c r="K37">
        <f t="shared" si="6"/>
        <v>99.2382686869975</v>
      </c>
      <c r="L37">
        <f t="shared" si="6"/>
        <v>707.38973845057</v>
      </c>
      <c r="M37">
        <f t="shared" si="6"/>
        <v>10.0335653464872</v>
      </c>
      <c r="N37">
        <f t="shared" si="6"/>
        <v>-0.670613673305023</v>
      </c>
      <c r="O37">
        <f t="shared" si="6"/>
        <v>249.095491320562</v>
      </c>
      <c r="P37">
        <f t="shared" si="6"/>
        <v>294.737360582349</v>
      </c>
    </row>
    <row r="38" spans="1:16">
      <c r="A38">
        <v>2015</v>
      </c>
      <c r="B38">
        <f t="shared" si="3"/>
        <v>288.172833292531</v>
      </c>
      <c r="C38">
        <f t="shared" ref="C38:P38" si="7">C8*C23</f>
        <v>116.776200738542</v>
      </c>
      <c r="D38">
        <f t="shared" si="7"/>
        <v>6996.2751784384</v>
      </c>
      <c r="E38">
        <f t="shared" si="7"/>
        <v>0.50554289062458</v>
      </c>
      <c r="F38">
        <f t="shared" si="7"/>
        <v>11.6549050638032</v>
      </c>
      <c r="G38">
        <f t="shared" si="7"/>
        <v>320.49652629236</v>
      </c>
      <c r="H38">
        <f t="shared" si="7"/>
        <v>78.3049811240967</v>
      </c>
      <c r="I38">
        <f t="shared" si="7"/>
        <v>17.1951643957624</v>
      </c>
      <c r="J38">
        <f t="shared" si="7"/>
        <v>21.3782755388951</v>
      </c>
      <c r="K38">
        <f t="shared" si="7"/>
        <v>78.8257618150603</v>
      </c>
      <c r="L38">
        <f t="shared" si="7"/>
        <v>1803.43163209098</v>
      </c>
      <c r="M38">
        <f t="shared" si="7"/>
        <v>13.8289922638393</v>
      </c>
      <c r="N38">
        <f t="shared" si="7"/>
        <v>0.368701851466151</v>
      </c>
      <c r="O38">
        <f t="shared" si="7"/>
        <v>405.637079521006</v>
      </c>
      <c r="P38">
        <f t="shared" si="7"/>
        <v>322.042067356479</v>
      </c>
    </row>
    <row r="39" spans="1:16">
      <c r="A39">
        <v>2016</v>
      </c>
      <c r="B39">
        <f t="shared" si="3"/>
        <v>355.466403471834</v>
      </c>
      <c r="C39">
        <f t="shared" ref="C39:P39" si="8">C9*C24</f>
        <v>64.2210268409477</v>
      </c>
      <c r="D39">
        <f t="shared" si="8"/>
        <v>4020.52463759923</v>
      </c>
      <c r="E39">
        <f t="shared" si="8"/>
        <v>0.50472783102822</v>
      </c>
      <c r="F39">
        <f t="shared" si="8"/>
        <v>17.3064359144105</v>
      </c>
      <c r="G39">
        <f t="shared" si="8"/>
        <v>327.51516080568</v>
      </c>
      <c r="H39">
        <f t="shared" si="8"/>
        <v>138.900902537214</v>
      </c>
      <c r="I39">
        <f t="shared" si="8"/>
        <v>10.0358529646179</v>
      </c>
      <c r="J39">
        <f t="shared" si="8"/>
        <v>20.8822897052131</v>
      </c>
      <c r="K39">
        <f t="shared" si="8"/>
        <v>139.399694159108</v>
      </c>
      <c r="L39">
        <f t="shared" si="8"/>
        <v>2314.26532269341</v>
      </c>
      <c r="M39">
        <f t="shared" si="8"/>
        <v>27.3959580240821</v>
      </c>
      <c r="N39">
        <f t="shared" si="8"/>
        <v>0.982735065357157</v>
      </c>
      <c r="O39">
        <f t="shared" si="8"/>
        <v>582.895482653129</v>
      </c>
      <c r="P39">
        <f t="shared" si="8"/>
        <v>364.398824816916</v>
      </c>
    </row>
    <row r="40" spans="1:16">
      <c r="A40">
        <v>2017</v>
      </c>
      <c r="B40">
        <f t="shared" si="3"/>
        <v>379.223970450675</v>
      </c>
      <c r="C40">
        <f t="shared" ref="C40:P40" si="9">C10*C25</f>
        <v>24.2215707560901</v>
      </c>
      <c r="D40">
        <f t="shared" si="9"/>
        <v>3994.99527125081</v>
      </c>
      <c r="E40">
        <f t="shared" si="9"/>
        <v>0.854655629500638</v>
      </c>
      <c r="F40">
        <f t="shared" si="9"/>
        <v>35.1703343436437</v>
      </c>
      <c r="G40">
        <f t="shared" si="9"/>
        <v>517.935167631912</v>
      </c>
      <c r="H40">
        <f t="shared" si="9"/>
        <v>199.442518119355</v>
      </c>
      <c r="I40">
        <f t="shared" si="9"/>
        <v>15.7090336166531</v>
      </c>
      <c r="J40">
        <f t="shared" si="9"/>
        <v>6.19968838121282</v>
      </c>
      <c r="K40">
        <f t="shared" si="9"/>
        <v>346.085849145985</v>
      </c>
      <c r="L40">
        <f t="shared" si="9"/>
        <v>1888.85739707687</v>
      </c>
      <c r="M40">
        <f t="shared" si="9"/>
        <v>19.6424888855685</v>
      </c>
      <c r="N40">
        <f t="shared" si="9"/>
        <v>2.97464846461043</v>
      </c>
      <c r="O40">
        <f t="shared" si="9"/>
        <v>443.735385091395</v>
      </c>
      <c r="P40">
        <f t="shared" si="9"/>
        <v>340.070390965915</v>
      </c>
    </row>
    <row r="41" spans="1:16">
      <c r="A41">
        <v>2018</v>
      </c>
      <c r="B41">
        <f t="shared" si="3"/>
        <v>535.28390541456</v>
      </c>
      <c r="C41">
        <f t="shared" ref="C41:P41" si="10">C11*C26</f>
        <v>52.754133510243</v>
      </c>
      <c r="D41">
        <f t="shared" si="10"/>
        <v>5637.76940300416</v>
      </c>
      <c r="E41">
        <f t="shared" si="10"/>
        <v>3.04979914721549</v>
      </c>
      <c r="F41">
        <f t="shared" si="10"/>
        <v>30.0631692232333</v>
      </c>
      <c r="G41">
        <f t="shared" si="10"/>
        <v>291.031091171118</v>
      </c>
      <c r="H41">
        <f t="shared" si="10"/>
        <v>130.830556569205</v>
      </c>
      <c r="I41">
        <f t="shared" si="10"/>
        <v>24.6979180206265</v>
      </c>
      <c r="J41">
        <f t="shared" si="10"/>
        <v>27.8337418860632</v>
      </c>
      <c r="K41">
        <f t="shared" si="10"/>
        <v>229.284624272151</v>
      </c>
      <c r="L41">
        <f t="shared" si="10"/>
        <v>2277.67712608758</v>
      </c>
      <c r="M41">
        <f t="shared" si="10"/>
        <v>13.7176976560243</v>
      </c>
      <c r="N41">
        <f t="shared" si="10"/>
        <v>6.9143628903396</v>
      </c>
      <c r="O41">
        <f t="shared" si="10"/>
        <v>511.477742017301</v>
      </c>
      <c r="P41">
        <f t="shared" si="10"/>
        <v>894.832607990697</v>
      </c>
    </row>
    <row r="42" spans="1:16">
      <c r="A42">
        <v>2019</v>
      </c>
      <c r="B42">
        <f t="shared" si="3"/>
        <v>130.532285575979</v>
      </c>
      <c r="C42">
        <f t="shared" ref="C42:P42" si="11">C12*C27</f>
        <v>59.255395668151</v>
      </c>
      <c r="D42">
        <f t="shared" si="11"/>
        <v>7651.96250050638</v>
      </c>
      <c r="E42">
        <f t="shared" si="11"/>
        <v>-0.058013449787224</v>
      </c>
      <c r="F42">
        <f t="shared" si="11"/>
        <v>38.1489097472895</v>
      </c>
      <c r="G42">
        <f t="shared" si="11"/>
        <v>197.980040818431</v>
      </c>
      <c r="H42">
        <f t="shared" si="11"/>
        <v>129.905946886419</v>
      </c>
      <c r="I42">
        <f t="shared" si="11"/>
        <v>24.7028826516539</v>
      </c>
      <c r="J42">
        <f t="shared" si="11"/>
        <v>69.987479750392</v>
      </c>
      <c r="K42">
        <f t="shared" si="11"/>
        <v>292.309267702013</v>
      </c>
      <c r="L42">
        <f t="shared" si="11"/>
        <v>3462.37754735313</v>
      </c>
      <c r="M42">
        <f t="shared" si="11"/>
        <v>18.0784883352327</v>
      </c>
      <c r="N42">
        <f t="shared" si="11"/>
        <v>96.3479526870195</v>
      </c>
      <c r="O42">
        <f t="shared" si="11"/>
        <v>943.489298262574</v>
      </c>
      <c r="P42">
        <f t="shared" si="11"/>
        <v>657.971492222167</v>
      </c>
    </row>
    <row r="43" spans="1:16">
      <c r="A43">
        <v>2020</v>
      </c>
      <c r="B43">
        <f t="shared" si="3"/>
        <v>429.366351802079</v>
      </c>
      <c r="C43">
        <f t="shared" ref="C43:P43" si="12">C13*C28</f>
        <v>21.6990871813948</v>
      </c>
      <c r="D43">
        <f t="shared" si="12"/>
        <v>27521.3554979193</v>
      </c>
      <c r="E43">
        <f t="shared" si="12"/>
        <v>0.799613774469858</v>
      </c>
      <c r="F43">
        <f t="shared" si="12"/>
        <v>29.8729901133342</v>
      </c>
      <c r="G43">
        <f t="shared" si="12"/>
        <v>148.459354008414</v>
      </c>
      <c r="H43">
        <f t="shared" si="12"/>
        <v>64.1844694020733</v>
      </c>
      <c r="I43">
        <f t="shared" si="12"/>
        <v>10.9148187404484</v>
      </c>
      <c r="J43">
        <f t="shared" si="12"/>
        <v>77.9833018976827</v>
      </c>
      <c r="K43">
        <f t="shared" si="12"/>
        <v>79.7566587254597</v>
      </c>
      <c r="L43">
        <f t="shared" si="12"/>
        <v>6591.21647974297</v>
      </c>
      <c r="M43">
        <f t="shared" si="12"/>
        <v>45.6868743165942</v>
      </c>
      <c r="N43">
        <f t="shared" si="12"/>
        <v>67.457241243701</v>
      </c>
      <c r="O43">
        <f t="shared" si="12"/>
        <v>1884.62845922372</v>
      </c>
      <c r="P43">
        <f t="shared" si="12"/>
        <v>1056.34988302366</v>
      </c>
    </row>
    <row r="44" spans="1:16">
      <c r="A44">
        <v>2021</v>
      </c>
      <c r="B44">
        <f t="shared" si="3"/>
        <v>1181.69989760525</v>
      </c>
      <c r="C44">
        <f t="shared" ref="C44:P44" si="13">C14*C29</f>
        <v>73.2262484493244</v>
      </c>
      <c r="D44">
        <f t="shared" si="13"/>
        <v>19609.7896927853</v>
      </c>
      <c r="E44">
        <f t="shared" si="13"/>
        <v>5.01763944848372</v>
      </c>
      <c r="F44">
        <f t="shared" si="13"/>
        <v>37.1071626917044</v>
      </c>
      <c r="G44">
        <f t="shared" si="13"/>
        <v>172.926427976656</v>
      </c>
      <c r="H44">
        <f t="shared" si="13"/>
        <v>96.9293305970545</v>
      </c>
      <c r="I44">
        <f t="shared" si="13"/>
        <v>23.4875767624808</v>
      </c>
      <c r="J44">
        <f t="shared" si="13"/>
        <v>162.154943094747</v>
      </c>
      <c r="K44">
        <f t="shared" si="13"/>
        <v>174.75311597806</v>
      </c>
      <c r="L44">
        <f t="shared" si="13"/>
        <v>7238.50324896189</v>
      </c>
      <c r="M44">
        <f t="shared" si="13"/>
        <v>80.2405221397353</v>
      </c>
      <c r="N44">
        <f t="shared" si="13"/>
        <v>70.0378012091159</v>
      </c>
      <c r="O44">
        <f t="shared" si="13"/>
        <v>1509.14499484144</v>
      </c>
      <c r="P44">
        <f t="shared" si="13"/>
        <v>2438.34167968567</v>
      </c>
    </row>
    <row r="45" spans="1:16">
      <c r="A45">
        <v>2022</v>
      </c>
      <c r="B45">
        <f t="shared" si="3"/>
        <v>1014.76285324896</v>
      </c>
      <c r="C45">
        <f t="shared" ref="C45:P45" si="14">C15*C30</f>
        <v>117.188309753164</v>
      </c>
      <c r="D45">
        <f t="shared" si="14"/>
        <v>16498.2572415828</v>
      </c>
      <c r="E45">
        <f t="shared" si="14"/>
        <v>0.455166466547467</v>
      </c>
      <c r="F45">
        <f t="shared" si="14"/>
        <v>84.7814831272476</v>
      </c>
      <c r="G45">
        <f t="shared" si="14"/>
        <v>278.685225486117</v>
      </c>
      <c r="H45">
        <f t="shared" si="14"/>
        <v>127.216938086867</v>
      </c>
      <c r="I45">
        <f t="shared" si="14"/>
        <v>35.2767989849915</v>
      </c>
      <c r="J45">
        <f t="shared" si="14"/>
        <v>227.511090019614</v>
      </c>
      <c r="K45">
        <f t="shared" si="14"/>
        <v>443.952593564654</v>
      </c>
      <c r="L45">
        <f t="shared" si="14"/>
        <v>4195.37292970375</v>
      </c>
      <c r="M45">
        <f t="shared" si="14"/>
        <v>38.6091012247679</v>
      </c>
      <c r="N45">
        <f t="shared" si="14"/>
        <v>106.968193769845</v>
      </c>
      <c r="O45">
        <f t="shared" si="14"/>
        <v>2305.88794783245</v>
      </c>
      <c r="P45">
        <f t="shared" si="14"/>
        <v>773.667661313168</v>
      </c>
    </row>
    <row r="46" spans="1:16">
      <c r="A46">
        <v>2023</v>
      </c>
      <c r="B46">
        <f>B16*B31</f>
        <v>1998.13042778049</v>
      </c>
      <c r="C46">
        <f>C16*C31</f>
        <v>233.151928609039</v>
      </c>
      <c r="D46">
        <f>D16*D31</f>
        <v>33934.3141099291</v>
      </c>
      <c r="E46">
        <f>E16*E31</f>
        <v>0.372816390710007</v>
      </c>
      <c r="F46">
        <f>F16*F31</f>
        <v>53.6044495085203</v>
      </c>
      <c r="G46">
        <f>G16*G31</f>
        <v>364.270436478118</v>
      </c>
      <c r="H46">
        <f>H16*H31</f>
        <v>208.601327723111</v>
      </c>
      <c r="I46">
        <f>I16*I31</f>
        <v>35.246804393878</v>
      </c>
      <c r="J46">
        <f>J16*J31</f>
        <v>211.222822082182</v>
      </c>
      <c r="K46">
        <f>K16*K31</f>
        <v>102.953630672623</v>
      </c>
      <c r="L46">
        <f>L16*L31</f>
        <v>3547.06231680845</v>
      </c>
      <c r="M46">
        <f>M16*M31</f>
        <v>15.1492911165309</v>
      </c>
      <c r="N46">
        <f>N16*N31</f>
        <v>76.7640987912837</v>
      </c>
      <c r="O46">
        <f>O16*O31</f>
        <v>1654.33419972973</v>
      </c>
      <c r="P46">
        <f>P16*P31</f>
        <v>1607.13339301552</v>
      </c>
    </row>
    <row r="47" spans="1:16">
      <c r="A47" t="s">
        <v>22</v>
      </c>
      <c r="B47">
        <f>SUM(B34:B46)</f>
        <v>6498.92725714927</v>
      </c>
      <c r="C47">
        <f t="shared" ref="C47:P47" si="15">SUM(C34:C46)</f>
        <v>985.009840032595</v>
      </c>
      <c r="D47">
        <f t="shared" si="15"/>
        <v>132377.224849839</v>
      </c>
      <c r="E47">
        <f t="shared" si="15"/>
        <v>13.2504593897429</v>
      </c>
      <c r="F47">
        <f t="shared" si="15"/>
        <v>354.347316777987</v>
      </c>
      <c r="G47">
        <f t="shared" si="15"/>
        <v>2897.09973798628</v>
      </c>
      <c r="H47">
        <f t="shared" si="15"/>
        <v>1319.4143054738</v>
      </c>
      <c r="I47">
        <f t="shared" si="15"/>
        <v>261.170331803873</v>
      </c>
      <c r="J47">
        <f t="shared" si="15"/>
        <v>870.974643140152</v>
      </c>
      <c r="K47">
        <f t="shared" si="15"/>
        <v>2157.50759262611</v>
      </c>
      <c r="L47">
        <f t="shared" si="15"/>
        <v>36291.0140701278</v>
      </c>
      <c r="M47">
        <f t="shared" si="15"/>
        <v>289.334864440385</v>
      </c>
      <c r="N47">
        <f t="shared" si="15"/>
        <v>462.09035626782</v>
      </c>
      <c r="O47">
        <f t="shared" si="15"/>
        <v>10867.1468850597</v>
      </c>
      <c r="P47">
        <f t="shared" si="15"/>
        <v>9037.28790554418</v>
      </c>
    </row>
    <row r="49" spans="1:17">
      <c r="A49" t="s">
        <v>23</v>
      </c>
      <c r="B49" t="s">
        <v>25</v>
      </c>
      <c r="C49" t="s">
        <v>26</v>
      </c>
      <c r="D49" t="s">
        <v>2</v>
      </c>
      <c r="E49" t="s">
        <v>27</v>
      </c>
      <c r="F49" t="s">
        <v>3</v>
      </c>
      <c r="G49" t="s">
        <v>4</v>
      </c>
      <c r="H49" t="s">
        <v>5</v>
      </c>
      <c r="I49" t="s">
        <v>6</v>
      </c>
      <c r="J49" t="s">
        <v>28</v>
      </c>
      <c r="K49" t="s">
        <v>10</v>
      </c>
      <c r="L49" t="s">
        <v>11</v>
      </c>
      <c r="M49" t="s">
        <v>29</v>
      </c>
      <c r="N49" t="s">
        <v>9</v>
      </c>
      <c r="O49" t="s">
        <v>12</v>
      </c>
      <c r="P49" t="s">
        <v>13</v>
      </c>
      <c r="Q49" t="s">
        <v>19</v>
      </c>
    </row>
    <row r="50" spans="1:16">
      <c r="A50">
        <v>2011</v>
      </c>
      <c r="B50">
        <v>525.579121065202</v>
      </c>
      <c r="C50">
        <v>354.039840474488</v>
      </c>
      <c r="D50">
        <v>50.4361469425983</v>
      </c>
      <c r="E50">
        <v>72.685139527804</v>
      </c>
      <c r="F50">
        <v>83.5060232459628</v>
      </c>
      <c r="G50">
        <v>105.8550221025</v>
      </c>
      <c r="H50">
        <v>82.4202369417626</v>
      </c>
      <c r="I50">
        <v>373.018492168924</v>
      </c>
      <c r="J50">
        <v>258.466901956408</v>
      </c>
      <c r="K50">
        <v>245.028663766843</v>
      </c>
      <c r="L50">
        <v>202.552064561873</v>
      </c>
      <c r="M50">
        <v>170.624234135861</v>
      </c>
      <c r="N50">
        <v>301.608703664016</v>
      </c>
      <c r="O50">
        <v>135.122548634998</v>
      </c>
      <c r="P50">
        <v>135.122548634998</v>
      </c>
    </row>
    <row r="51" spans="1:16">
      <c r="A51">
        <v>2012</v>
      </c>
      <c r="B51">
        <v>975.796368725655</v>
      </c>
      <c r="C51">
        <v>672.951441698981</v>
      </c>
      <c r="D51">
        <v>102.71189560975</v>
      </c>
      <c r="E51">
        <v>142.407378781461</v>
      </c>
      <c r="F51">
        <v>163.119503696261</v>
      </c>
      <c r="G51">
        <v>204.44606916916</v>
      </c>
      <c r="H51">
        <v>164.101104881825</v>
      </c>
      <c r="I51">
        <v>701.789292436278</v>
      </c>
      <c r="J51">
        <v>489.954054008678</v>
      </c>
      <c r="K51">
        <v>458.742317721749</v>
      </c>
      <c r="L51">
        <v>337.355270928216</v>
      </c>
      <c r="M51">
        <v>327.775214807211</v>
      </c>
      <c r="N51">
        <v>565.611159312147</v>
      </c>
      <c r="O51">
        <v>253.820022155162</v>
      </c>
      <c r="P51">
        <v>253.820022155162</v>
      </c>
    </row>
    <row r="52" spans="1:16">
      <c r="A52">
        <v>2013</v>
      </c>
      <c r="B52">
        <v>1214.72806738049</v>
      </c>
      <c r="C52">
        <v>837.020296636638</v>
      </c>
      <c r="D52">
        <v>120.930528560148</v>
      </c>
      <c r="E52">
        <v>181.972639212943</v>
      </c>
      <c r="F52">
        <v>209.181546961294</v>
      </c>
      <c r="G52">
        <v>257.665512591156</v>
      </c>
      <c r="H52">
        <v>209.623526042243</v>
      </c>
      <c r="I52">
        <v>884.053839586592</v>
      </c>
      <c r="J52">
        <v>617.262063788523</v>
      </c>
      <c r="K52">
        <v>572.147917480809</v>
      </c>
      <c r="L52">
        <v>457.990086410218</v>
      </c>
      <c r="M52">
        <v>415.760164258322</v>
      </c>
      <c r="N52">
        <v>715.310055782943</v>
      </c>
      <c r="O52">
        <v>313.152154917872</v>
      </c>
      <c r="P52">
        <v>313.152154917872</v>
      </c>
    </row>
    <row r="53" spans="1:16">
      <c r="A53">
        <v>2014</v>
      </c>
      <c r="B53">
        <v>1464.35154508757</v>
      </c>
      <c r="C53">
        <v>1040.15530667967</v>
      </c>
      <c r="D53">
        <v>146.31869221893</v>
      </c>
      <c r="E53">
        <v>234.818174503529</v>
      </c>
      <c r="F53">
        <v>267.715842956918</v>
      </c>
      <c r="G53">
        <v>320.245820527507</v>
      </c>
      <c r="H53">
        <v>261.11318836831</v>
      </c>
      <c r="I53">
        <v>1111.77819636427</v>
      </c>
      <c r="J53">
        <v>773.616783827213</v>
      </c>
      <c r="K53">
        <v>721.325732158745</v>
      </c>
      <c r="L53">
        <v>587.649880401915</v>
      </c>
      <c r="M53">
        <v>525.558632801982</v>
      </c>
      <c r="N53">
        <v>901.386174444955</v>
      </c>
      <c r="O53">
        <v>393.122830347282</v>
      </c>
      <c r="P53">
        <v>393.122830347282</v>
      </c>
    </row>
    <row r="54" spans="1:16">
      <c r="A54">
        <v>2015</v>
      </c>
      <c r="B54">
        <v>1719.57235851867</v>
      </c>
      <c r="C54">
        <v>1259.530431352</v>
      </c>
      <c r="D54">
        <v>159.340339839218</v>
      </c>
      <c r="E54">
        <v>293.807950696592</v>
      </c>
      <c r="F54">
        <v>333.121265258353</v>
      </c>
      <c r="G54">
        <v>389.30701817278</v>
      </c>
      <c r="H54">
        <v>322.291732586588</v>
      </c>
      <c r="I54">
        <v>1346.88675756851</v>
      </c>
      <c r="J54">
        <v>941.228436178211</v>
      </c>
      <c r="K54">
        <v>886.355046193237</v>
      </c>
      <c r="L54">
        <v>704.54898819554</v>
      </c>
      <c r="M54">
        <v>645.156687173245</v>
      </c>
      <c r="N54">
        <v>1096.53115219257</v>
      </c>
      <c r="O54">
        <v>482.655230964551</v>
      </c>
      <c r="P54">
        <v>482.655230964551</v>
      </c>
    </row>
    <row r="55" spans="1:16">
      <c r="A55">
        <v>2016</v>
      </c>
      <c r="B55">
        <v>1857.5429789287</v>
      </c>
      <c r="C55">
        <v>1394.73576615832</v>
      </c>
      <c r="D55">
        <v>177.674909123789</v>
      </c>
      <c r="E55">
        <v>331.595171643346</v>
      </c>
      <c r="F55">
        <v>373.568493904041</v>
      </c>
      <c r="G55">
        <v>430.524733960401</v>
      </c>
      <c r="H55">
        <v>356.279027976968</v>
      </c>
      <c r="I55">
        <v>1489.36761962872</v>
      </c>
      <c r="J55">
        <v>1042.49905606483</v>
      </c>
      <c r="K55">
        <v>981.028564756982</v>
      </c>
      <c r="L55">
        <v>757.950808397681</v>
      </c>
      <c r="M55">
        <v>716.403582981238</v>
      </c>
      <c r="N55">
        <v>1214.59026331149</v>
      </c>
      <c r="O55">
        <v>530.113084111346</v>
      </c>
      <c r="P55">
        <v>530.113084111346</v>
      </c>
    </row>
    <row r="56" spans="1:16">
      <c r="A56">
        <v>2017</v>
      </c>
      <c r="B56">
        <v>1962.20825166295</v>
      </c>
      <c r="C56">
        <v>1505.77386836648</v>
      </c>
      <c r="D56">
        <v>191.948683992819</v>
      </c>
      <c r="E56">
        <v>362.685218515704</v>
      </c>
      <c r="F56">
        <v>404.890630650263</v>
      </c>
      <c r="G56">
        <v>458.868572696294</v>
      </c>
      <c r="H56">
        <v>381.459721413049</v>
      </c>
      <c r="I56">
        <v>1600.61446426954</v>
      </c>
      <c r="J56">
        <v>1125.87863736133</v>
      </c>
      <c r="K56">
        <v>1043.94973929378</v>
      </c>
      <c r="L56">
        <v>806.260918381853</v>
      </c>
      <c r="M56">
        <v>775.471229346452</v>
      </c>
      <c r="N56">
        <v>1307.5565362626</v>
      </c>
      <c r="O56">
        <v>572.348457828354</v>
      </c>
      <c r="P56">
        <v>572.348457828354</v>
      </c>
    </row>
    <row r="57" spans="1:16">
      <c r="A57">
        <v>2018</v>
      </c>
      <c r="B57">
        <v>2048.24162101017</v>
      </c>
      <c r="C57">
        <v>1604.205706625</v>
      </c>
      <c r="D57">
        <v>199.809272180383</v>
      </c>
      <c r="E57">
        <v>391.331400600111</v>
      </c>
      <c r="F57">
        <v>435.522253176524</v>
      </c>
      <c r="G57">
        <v>493.01927907862</v>
      </c>
      <c r="H57">
        <v>408.520089797502</v>
      </c>
      <c r="I57">
        <v>1700.13092610623</v>
      </c>
      <c r="J57">
        <v>1198.50746347821</v>
      </c>
      <c r="K57">
        <v>1110.36641830044</v>
      </c>
      <c r="L57">
        <v>846.90138431547</v>
      </c>
      <c r="M57">
        <v>831.545401435938</v>
      </c>
      <c r="N57">
        <v>1391.06870416821</v>
      </c>
      <c r="O57">
        <v>601.679800863268</v>
      </c>
      <c r="P57">
        <v>601.679800863268</v>
      </c>
    </row>
    <row r="58" spans="1:16">
      <c r="A58">
        <v>2019</v>
      </c>
      <c r="B58">
        <v>2156.89735056782</v>
      </c>
      <c r="C58">
        <v>1699.71872393084</v>
      </c>
      <c r="D58">
        <v>204.2848706451</v>
      </c>
      <c r="E58">
        <v>421.597477438809</v>
      </c>
      <c r="F58">
        <v>466.10406960652</v>
      </c>
      <c r="G58">
        <v>530.340682178365</v>
      </c>
      <c r="H58">
        <v>436.081497110609</v>
      </c>
      <c r="I58">
        <v>1797.12766850632</v>
      </c>
      <c r="J58">
        <v>1264.34442471208</v>
      </c>
      <c r="K58">
        <v>1174.07815646418</v>
      </c>
      <c r="L58">
        <v>876.480314087597</v>
      </c>
      <c r="M58">
        <v>886.659022703109</v>
      </c>
      <c r="N58">
        <v>1455.34368064036</v>
      </c>
      <c r="O58">
        <v>633.049561314901</v>
      </c>
      <c r="P58">
        <v>633.049561314901</v>
      </c>
    </row>
    <row r="59" spans="1:16">
      <c r="A59">
        <v>2020</v>
      </c>
      <c r="B59">
        <v>2316.19062336082</v>
      </c>
      <c r="C59">
        <v>1861.51806188629</v>
      </c>
      <c r="D59">
        <v>188.168400831761</v>
      </c>
      <c r="E59">
        <v>472.511315478506</v>
      </c>
      <c r="F59">
        <v>521.13505438189</v>
      </c>
      <c r="G59">
        <v>598.071447569298</v>
      </c>
      <c r="H59">
        <v>487.956526481064</v>
      </c>
      <c r="I59">
        <v>1958.78177870112</v>
      </c>
      <c r="J59">
        <v>1378.31645393237</v>
      </c>
      <c r="K59">
        <v>1298.85278168214</v>
      </c>
      <c r="L59">
        <v>930.050510287945</v>
      </c>
      <c r="M59">
        <v>976.443670599636</v>
      </c>
      <c r="N59">
        <v>1579.41937070843</v>
      </c>
      <c r="O59">
        <v>691.542895993332</v>
      </c>
      <c r="P59">
        <v>691.542895993332</v>
      </c>
    </row>
    <row r="60" spans="1:16">
      <c r="A60">
        <v>2021</v>
      </c>
      <c r="B60">
        <v>2382.20216718984</v>
      </c>
      <c r="C60">
        <v>1965.11330123415</v>
      </c>
      <c r="D60">
        <v>188.382161603634</v>
      </c>
      <c r="E60">
        <v>507.346136708741</v>
      </c>
      <c r="F60">
        <v>558.985548727243</v>
      </c>
      <c r="G60">
        <v>644.115660236352</v>
      </c>
      <c r="H60">
        <v>522.443189462916</v>
      </c>
      <c r="I60">
        <v>2064.22165300706</v>
      </c>
      <c r="J60">
        <v>1446.39997735259</v>
      </c>
      <c r="K60">
        <v>1378.80762496663</v>
      </c>
      <c r="L60">
        <v>952.271204275821</v>
      </c>
      <c r="M60">
        <v>1034.16542005181</v>
      </c>
      <c r="N60">
        <v>1660.54552840665</v>
      </c>
      <c r="O60">
        <v>712.821463084798</v>
      </c>
      <c r="P60">
        <v>712.821463084798</v>
      </c>
    </row>
    <row r="61" spans="1:16">
      <c r="A61">
        <v>2022</v>
      </c>
      <c r="B61">
        <v>2423.54819880934</v>
      </c>
      <c r="C61">
        <v>2031.39847494057</v>
      </c>
      <c r="D61">
        <v>188.634892392696</v>
      </c>
      <c r="E61">
        <v>533.306514157457</v>
      </c>
      <c r="F61">
        <v>582.675603068448</v>
      </c>
      <c r="G61">
        <v>673.560970073984</v>
      </c>
      <c r="H61">
        <v>545.153846124023</v>
      </c>
      <c r="I61">
        <v>2133.83578698284</v>
      </c>
      <c r="J61">
        <v>1486.93360496745</v>
      </c>
      <c r="K61">
        <v>1422.37737833431</v>
      </c>
      <c r="L61">
        <v>978.486558996749</v>
      </c>
      <c r="M61">
        <v>1076.95847964167</v>
      </c>
      <c r="N61">
        <v>1710.90949744775</v>
      </c>
      <c r="O61">
        <v>731.189880704879</v>
      </c>
      <c r="P61">
        <v>731.189880704879</v>
      </c>
    </row>
    <row r="62" spans="1:16">
      <c r="A62">
        <v>2023</v>
      </c>
      <c r="B62">
        <v>2465.05753033405</v>
      </c>
      <c r="C62">
        <v>2115.37460340688</v>
      </c>
      <c r="D62">
        <v>181.166573496554</v>
      </c>
      <c r="E62">
        <v>569.167298536358</v>
      </c>
      <c r="F62">
        <v>619.480908112854</v>
      </c>
      <c r="G62">
        <v>714.856910619537</v>
      </c>
      <c r="H62">
        <v>575.537357149193</v>
      </c>
      <c r="I62">
        <v>2228.05045148316</v>
      </c>
      <c r="J62">
        <v>1550.2498356501</v>
      </c>
      <c r="K62">
        <v>1500.69930925013</v>
      </c>
      <c r="L62">
        <v>1030.5662776856</v>
      </c>
      <c r="M62">
        <v>1138.36356809875</v>
      </c>
      <c r="N62">
        <v>1785.73797800937</v>
      </c>
      <c r="O62">
        <v>739.739327921418</v>
      </c>
      <c r="P62">
        <v>739.739327921418</v>
      </c>
    </row>
    <row r="64" spans="1:17">
      <c r="A64" t="s">
        <v>24</v>
      </c>
      <c r="B64" t="s">
        <v>25</v>
      </c>
      <c r="C64" t="s">
        <v>26</v>
      </c>
      <c r="D64" t="s">
        <v>2</v>
      </c>
      <c r="E64" t="s">
        <v>27</v>
      </c>
      <c r="F64" t="s">
        <v>3</v>
      </c>
      <c r="G64" t="s">
        <v>4</v>
      </c>
      <c r="H64" t="s">
        <v>5</v>
      </c>
      <c r="I64" t="s">
        <v>6</v>
      </c>
      <c r="J64" t="s">
        <v>28</v>
      </c>
      <c r="K64" t="s">
        <v>10</v>
      </c>
      <c r="L64" t="s">
        <v>11</v>
      </c>
      <c r="M64" t="s">
        <v>29</v>
      </c>
      <c r="N64" t="s">
        <v>9</v>
      </c>
      <c r="O64" t="s">
        <v>12</v>
      </c>
      <c r="P64" t="s">
        <v>13</v>
      </c>
      <c r="Q64" t="s">
        <v>21</v>
      </c>
    </row>
    <row r="65" spans="1:16">
      <c r="A65">
        <v>2011</v>
      </c>
      <c r="B65">
        <f>B4*B50</f>
        <v>262.264007690492</v>
      </c>
      <c r="C65">
        <f t="shared" ref="B65:P65" si="16">C4*C50</f>
        <v>459.54374833987</v>
      </c>
      <c r="D65">
        <f t="shared" si="16"/>
        <v>843.34901667326</v>
      </c>
      <c r="E65">
        <f t="shared" si="16"/>
        <v>10.913797264837</v>
      </c>
      <c r="F65">
        <f t="shared" si="16"/>
        <v>70.6474818660704</v>
      </c>
      <c r="G65">
        <f t="shared" si="16"/>
        <v>191.491734983423</v>
      </c>
      <c r="H65">
        <f t="shared" si="16"/>
        <v>246.848527220342</v>
      </c>
      <c r="I65">
        <f t="shared" si="16"/>
        <v>419.272785197871</v>
      </c>
      <c r="J65">
        <f t="shared" si="16"/>
        <v>193.074775761437</v>
      </c>
      <c r="K65">
        <f t="shared" si="16"/>
        <v>287.908557411708</v>
      </c>
      <c r="L65">
        <f t="shared" si="16"/>
        <v>1305.5033528149</v>
      </c>
      <c r="M65">
        <f t="shared" si="16"/>
        <v>69.7853288239906</v>
      </c>
      <c r="N65">
        <f t="shared" si="16"/>
        <v>252.145177871821</v>
      </c>
      <c r="O65">
        <f t="shared" si="16"/>
        <v>393.524563803341</v>
      </c>
      <c r="P65">
        <f t="shared" si="16"/>
        <v>154.700457274051</v>
      </c>
    </row>
    <row r="66" spans="1:16">
      <c r="A66">
        <v>2012</v>
      </c>
      <c r="B66">
        <f t="shared" ref="B66:P66" si="17">B5*B51</f>
        <v>456.67260298397</v>
      </c>
      <c r="C66">
        <f t="shared" si="17"/>
        <v>629.882347544814</v>
      </c>
      <c r="D66">
        <f t="shared" si="17"/>
        <v>1565.56254780752</v>
      </c>
      <c r="E66">
        <f t="shared" si="17"/>
        <v>29.8998532489556</v>
      </c>
      <c r="F66">
        <f t="shared" si="17"/>
        <v>138.566707064049</v>
      </c>
      <c r="G66">
        <f t="shared" si="17"/>
        <v>463.479238806485</v>
      </c>
      <c r="H66">
        <f t="shared" si="17"/>
        <v>183.908108241061</v>
      </c>
      <c r="I66">
        <f t="shared" si="17"/>
        <v>830.918522244553</v>
      </c>
      <c r="J66">
        <f t="shared" si="17"/>
        <v>412.541313475307</v>
      </c>
      <c r="K66">
        <f t="shared" si="17"/>
        <v>1116.57926007706</v>
      </c>
      <c r="L66">
        <f t="shared" si="17"/>
        <v>4607.71096699807</v>
      </c>
      <c r="M66">
        <f t="shared" si="17"/>
        <v>174.376447054958</v>
      </c>
      <c r="N66">
        <f t="shared" si="17"/>
        <v>712.670060733305</v>
      </c>
      <c r="O66">
        <f t="shared" si="17"/>
        <v>775.184363807039</v>
      </c>
      <c r="P66">
        <f t="shared" si="17"/>
        <v>746.591311649975</v>
      </c>
    </row>
    <row r="67" spans="1:16">
      <c r="A67">
        <v>2013</v>
      </c>
      <c r="B67">
        <f t="shared" ref="B67:P67" si="18">B6*B52</f>
        <v>374.160782260152</v>
      </c>
      <c r="C67">
        <f t="shared" si="18"/>
        <v>1339.2329768308</v>
      </c>
      <c r="D67">
        <f t="shared" si="18"/>
        <v>1830.12222843274</v>
      </c>
      <c r="E67">
        <f t="shared" si="18"/>
        <v>119.552748455398</v>
      </c>
      <c r="F67">
        <f t="shared" si="18"/>
        <v>114.728694399662</v>
      </c>
      <c r="G67">
        <f t="shared" si="18"/>
        <v>643.647935121682</v>
      </c>
      <c r="H67">
        <f t="shared" si="18"/>
        <v>234.925085635542</v>
      </c>
      <c r="I67">
        <f t="shared" si="18"/>
        <v>388.984573471941</v>
      </c>
      <c r="J67">
        <f t="shared" si="18"/>
        <v>362.950093507652</v>
      </c>
      <c r="K67">
        <f t="shared" si="18"/>
        <v>1288.47711016678</v>
      </c>
      <c r="L67">
        <f t="shared" si="18"/>
        <v>341.139411743687</v>
      </c>
      <c r="M67">
        <f t="shared" si="18"/>
        <v>207.464321964903</v>
      </c>
      <c r="N67">
        <f t="shared" si="18"/>
        <v>120.886684117261</v>
      </c>
      <c r="O67">
        <f t="shared" si="18"/>
        <v>1108.4420312148</v>
      </c>
      <c r="P67">
        <f t="shared" si="18"/>
        <v>813.093416491266</v>
      </c>
    </row>
    <row r="68" spans="1:16">
      <c r="A68">
        <v>2014</v>
      </c>
      <c r="B68">
        <f t="shared" ref="B68:P68" si="19">B7*B53</f>
        <v>3933.29686657652</v>
      </c>
      <c r="C68">
        <f t="shared" si="19"/>
        <v>1969.01337145143</v>
      </c>
      <c r="D68">
        <f t="shared" si="19"/>
        <v>2939.3376805092</v>
      </c>
      <c r="E68">
        <f t="shared" si="19"/>
        <v>15.8455304154981</v>
      </c>
      <c r="F68">
        <f t="shared" si="19"/>
        <v>279.887543756954</v>
      </c>
      <c r="G68">
        <f t="shared" si="19"/>
        <v>1645.10342054144</v>
      </c>
      <c r="H68">
        <f t="shared" si="19"/>
        <v>1056.17725785735</v>
      </c>
      <c r="I68">
        <f t="shared" si="19"/>
        <v>156.760725687362</v>
      </c>
      <c r="J68">
        <f t="shared" si="19"/>
        <v>691.613482103207</v>
      </c>
      <c r="K68">
        <f t="shared" si="19"/>
        <v>1292.61499070274</v>
      </c>
      <c r="L68">
        <f t="shared" si="19"/>
        <v>2486.94839745803</v>
      </c>
      <c r="M68">
        <f t="shared" si="19"/>
        <v>457.235905425998</v>
      </c>
      <c r="N68">
        <f t="shared" si="19"/>
        <v>-29.7448423705061</v>
      </c>
      <c r="O68">
        <f t="shared" si="19"/>
        <v>1180.95352769903</v>
      </c>
      <c r="P68">
        <f t="shared" si="19"/>
        <v>1397.34012799329</v>
      </c>
    </row>
    <row r="69" spans="1:16">
      <c r="A69">
        <v>2015</v>
      </c>
      <c r="B69">
        <f t="shared" ref="B69:P69" si="20">B8*B54</f>
        <v>4720.33376936339</v>
      </c>
      <c r="C69">
        <f t="shared" si="20"/>
        <v>1914.48751518546</v>
      </c>
      <c r="D69">
        <f t="shared" si="20"/>
        <v>5453.99516281726</v>
      </c>
      <c r="E69">
        <f t="shared" si="20"/>
        <v>55.9890126509799</v>
      </c>
      <c r="F69">
        <f t="shared" si="20"/>
        <v>365.351413914629</v>
      </c>
      <c r="G69">
        <f t="shared" si="20"/>
        <v>2322.60489180477</v>
      </c>
      <c r="H69">
        <f t="shared" si="20"/>
        <v>845.33511790057</v>
      </c>
      <c r="I69">
        <f t="shared" si="20"/>
        <v>611.485241049346</v>
      </c>
      <c r="J69">
        <f t="shared" si="20"/>
        <v>688.037892723429</v>
      </c>
      <c r="K69">
        <f t="shared" si="20"/>
        <v>1091.7598509531</v>
      </c>
      <c r="L69">
        <f t="shared" si="20"/>
        <v>5873.85661929068</v>
      </c>
      <c r="M69">
        <f t="shared" si="20"/>
        <v>563.221981449249</v>
      </c>
      <c r="N69">
        <f t="shared" si="20"/>
        <v>19.7364642083137</v>
      </c>
      <c r="O69">
        <f t="shared" si="20"/>
        <v>1844.82633187508</v>
      </c>
      <c r="P69">
        <f t="shared" si="20"/>
        <v>1464.6385052675</v>
      </c>
    </row>
    <row r="70" spans="1:16">
      <c r="A70">
        <v>2016</v>
      </c>
      <c r="B70">
        <f t="shared" ref="B70:P70" si="21">B9*B55</f>
        <v>4636.5015771252</v>
      </c>
      <c r="C70">
        <f t="shared" si="21"/>
        <v>1058.60444651416</v>
      </c>
      <c r="D70">
        <f t="shared" si="21"/>
        <v>3103.83141546892</v>
      </c>
      <c r="E70">
        <f t="shared" si="21"/>
        <v>55.7664159053256</v>
      </c>
      <c r="F70">
        <f t="shared" si="21"/>
        <v>473.828300571983</v>
      </c>
      <c r="G70">
        <f t="shared" si="21"/>
        <v>2090.19758337775</v>
      </c>
      <c r="H70">
        <f t="shared" si="21"/>
        <v>1286.96927508883</v>
      </c>
      <c r="I70">
        <f t="shared" si="21"/>
        <v>367.875291415911</v>
      </c>
      <c r="J70">
        <f t="shared" si="21"/>
        <v>642.179627035747</v>
      </c>
      <c r="K70">
        <f t="shared" si="21"/>
        <v>1785.65740225645</v>
      </c>
      <c r="L70">
        <f t="shared" si="21"/>
        <v>6620.79884495883</v>
      </c>
      <c r="M70">
        <f t="shared" si="21"/>
        <v>894.071743200943</v>
      </c>
      <c r="N70">
        <f t="shared" si="21"/>
        <v>57.0881715561658</v>
      </c>
      <c r="O70">
        <f t="shared" si="21"/>
        <v>2382.71792323245</v>
      </c>
      <c r="P70">
        <f t="shared" si="21"/>
        <v>1489.56311540468</v>
      </c>
    </row>
    <row r="71" spans="1:16">
      <c r="A71">
        <v>2017</v>
      </c>
      <c r="B71">
        <f t="shared" ref="B71:P71" si="22">B10*B56</f>
        <v>4268.03252573237</v>
      </c>
      <c r="C71">
        <f t="shared" si="22"/>
        <v>417.099361537515</v>
      </c>
      <c r="D71">
        <f t="shared" si="22"/>
        <v>3043.84737077137</v>
      </c>
      <c r="E71">
        <f t="shared" si="22"/>
        <v>88.4251225336145</v>
      </c>
      <c r="F71">
        <f t="shared" si="22"/>
        <v>782.568562014522</v>
      </c>
      <c r="G71">
        <f t="shared" si="22"/>
        <v>2819.74737921873</v>
      </c>
      <c r="H71">
        <f t="shared" si="22"/>
        <v>1582.30217215603</v>
      </c>
      <c r="I71">
        <f t="shared" si="22"/>
        <v>564.341446583226</v>
      </c>
      <c r="J71">
        <f t="shared" si="22"/>
        <v>198.154752763458</v>
      </c>
      <c r="K71">
        <f t="shared" si="22"/>
        <v>3611.09626864869</v>
      </c>
      <c r="L71">
        <f t="shared" si="22"/>
        <v>5102.36175241068</v>
      </c>
      <c r="M71">
        <f t="shared" si="22"/>
        <v>593.351500945946</v>
      </c>
      <c r="N71">
        <f t="shared" si="22"/>
        <v>175.837587883519</v>
      </c>
      <c r="O71">
        <f t="shared" si="22"/>
        <v>1745.92980551728</v>
      </c>
      <c r="P71">
        <f t="shared" si="22"/>
        <v>1338.04752000793</v>
      </c>
    </row>
    <row r="72" spans="1:16">
      <c r="A72">
        <v>2018</v>
      </c>
      <c r="B72">
        <f t="shared" ref="B72:P72" si="23">B11*B57</f>
        <v>5200.12088873628</v>
      </c>
      <c r="C72">
        <f t="shared" si="23"/>
        <v>907.980429949752</v>
      </c>
      <c r="D72">
        <f t="shared" si="23"/>
        <v>4054.20805815612</v>
      </c>
      <c r="E72">
        <f t="shared" si="23"/>
        <v>247.991130605117</v>
      </c>
      <c r="F72">
        <f t="shared" si="23"/>
        <v>610.076088071649</v>
      </c>
      <c r="G72">
        <f t="shared" si="23"/>
        <v>1548.57552766306</v>
      </c>
      <c r="H72">
        <f t="shared" si="23"/>
        <v>996.643994474028</v>
      </c>
      <c r="I72">
        <f t="shared" si="23"/>
        <v>839.300234029011</v>
      </c>
      <c r="J72">
        <f t="shared" si="23"/>
        <v>825.771043082753</v>
      </c>
      <c r="K72">
        <f t="shared" si="23"/>
        <v>2243.32768284688</v>
      </c>
      <c r="L72">
        <f t="shared" si="23"/>
        <v>5788.90972234997</v>
      </c>
      <c r="M72">
        <f t="shared" si="23"/>
        <v>406.822278635073</v>
      </c>
      <c r="N72">
        <f t="shared" si="23"/>
        <v>390.300492740701</v>
      </c>
      <c r="O72">
        <f t="shared" si="23"/>
        <v>1805.49540608402</v>
      </c>
      <c r="P72">
        <f t="shared" si="23"/>
        <v>3158.72232595948</v>
      </c>
    </row>
    <row r="73" spans="1:16">
      <c r="A73">
        <v>2019</v>
      </c>
      <c r="B73">
        <f t="shared" ref="B73:P73" si="24">B12*B58</f>
        <v>1283.96648243541</v>
      </c>
      <c r="C73">
        <f t="shared" si="24"/>
        <v>1014.73207818671</v>
      </c>
      <c r="D73">
        <f t="shared" si="24"/>
        <v>5090.17020756137</v>
      </c>
      <c r="E73">
        <f t="shared" si="24"/>
        <v>-5.10862311336923</v>
      </c>
      <c r="F73">
        <f t="shared" si="24"/>
        <v>711.605278004901</v>
      </c>
      <c r="G73">
        <f t="shared" si="24"/>
        <v>1071.81851868247</v>
      </c>
      <c r="H73">
        <f t="shared" si="24"/>
        <v>966.825385206503</v>
      </c>
      <c r="I73">
        <f t="shared" si="24"/>
        <v>807.294908480399</v>
      </c>
      <c r="J73">
        <f t="shared" si="24"/>
        <v>1746.06091487181</v>
      </c>
      <c r="K73">
        <f t="shared" si="24"/>
        <v>2672.92041994424</v>
      </c>
      <c r="L73">
        <f t="shared" si="24"/>
        <v>8036.76879166414</v>
      </c>
      <c r="M73">
        <f t="shared" si="24"/>
        <v>519.377901065191</v>
      </c>
      <c r="N73">
        <f t="shared" si="24"/>
        <v>3179.9550490728</v>
      </c>
      <c r="O73">
        <f t="shared" si="24"/>
        <v>3090.86614804035</v>
      </c>
      <c r="P73">
        <f t="shared" si="24"/>
        <v>2155.51126592547</v>
      </c>
    </row>
    <row r="74" spans="1:16">
      <c r="A74">
        <v>2020</v>
      </c>
      <c r="B74">
        <f t="shared" ref="B74:P74" si="25">B13*B59</f>
        <v>4076.36810663075</v>
      </c>
      <c r="C74">
        <f t="shared" si="25"/>
        <v>398.290404521191</v>
      </c>
      <c r="D74">
        <f t="shared" si="25"/>
        <v>13647.9971203122</v>
      </c>
      <c r="E74">
        <f t="shared" si="25"/>
        <v>73.9434375126266</v>
      </c>
      <c r="F74">
        <f t="shared" si="25"/>
        <v>566.549368696</v>
      </c>
      <c r="G74">
        <f t="shared" si="25"/>
        <v>872.586242003606</v>
      </c>
      <c r="H74">
        <f t="shared" si="25"/>
        <v>514.025603908315</v>
      </c>
      <c r="I74">
        <f t="shared" si="25"/>
        <v>374.444642380063</v>
      </c>
      <c r="J74">
        <f t="shared" si="25"/>
        <v>1784.91980784241</v>
      </c>
      <c r="K74">
        <f t="shared" si="25"/>
        <v>782.984824675879</v>
      </c>
      <c r="L74">
        <f t="shared" si="25"/>
        <v>13790.7740857415</v>
      </c>
      <c r="M74">
        <f t="shared" si="25"/>
        <v>1211.99996525142</v>
      </c>
      <c r="N74">
        <f t="shared" si="25"/>
        <v>1941.28803982829</v>
      </c>
      <c r="O74">
        <f t="shared" si="25"/>
        <v>5793.87170680189</v>
      </c>
      <c r="P74">
        <f t="shared" si="25"/>
        <v>3247.513147634</v>
      </c>
    </row>
    <row r="75" spans="1:16">
      <c r="A75">
        <v>2021</v>
      </c>
      <c r="B75">
        <f t="shared" ref="B75:P75" si="26">B14*B60</f>
        <v>9440.53854965632</v>
      </c>
      <c r="C75">
        <f t="shared" si="26"/>
        <v>1329.59369450173</v>
      </c>
      <c r="D75">
        <f t="shared" si="26"/>
        <v>8827.73503083236</v>
      </c>
      <c r="E75">
        <f t="shared" si="26"/>
        <v>382.440764866323</v>
      </c>
      <c r="F75">
        <f t="shared" si="26"/>
        <v>685.305662014174</v>
      </c>
      <c r="G75">
        <f t="shared" si="26"/>
        <v>1051.19675750573</v>
      </c>
      <c r="H75">
        <f t="shared" si="26"/>
        <v>788.191754431071</v>
      </c>
      <c r="I75">
        <f t="shared" si="26"/>
        <v>790.826021705186</v>
      </c>
      <c r="J75">
        <f t="shared" si="26"/>
        <v>3095.29450513457</v>
      </c>
      <c r="K75">
        <f t="shared" si="26"/>
        <v>1717.10221217507</v>
      </c>
      <c r="L75">
        <f t="shared" si="26"/>
        <v>13670.5673407826</v>
      </c>
      <c r="M75">
        <f t="shared" si="26"/>
        <v>1835.23098858936</v>
      </c>
      <c r="N75">
        <f t="shared" si="26"/>
        <v>1807.43904639503</v>
      </c>
      <c r="O75">
        <f t="shared" si="26"/>
        <v>4036.25507286608</v>
      </c>
      <c r="P75">
        <f t="shared" si="26"/>
        <v>6521.42041199039</v>
      </c>
    </row>
    <row r="76" spans="1:16">
      <c r="A76">
        <v>2022</v>
      </c>
      <c r="B76">
        <f t="shared" ref="B76:P76" si="27">B15*B61</f>
        <v>7275.15239607781</v>
      </c>
      <c r="C76">
        <f t="shared" si="27"/>
        <v>2014.94617869202</v>
      </c>
      <c r="D76">
        <f t="shared" si="27"/>
        <v>6977.74614577511</v>
      </c>
      <c r="E76">
        <f t="shared" si="27"/>
        <v>35.7315364485497</v>
      </c>
      <c r="F76">
        <f t="shared" si="27"/>
        <v>1386.76851797851</v>
      </c>
      <c r="G76">
        <f t="shared" si="27"/>
        <v>1671.77563347975</v>
      </c>
      <c r="H76">
        <f t="shared" si="27"/>
        <v>1015.35612540599</v>
      </c>
      <c r="I76">
        <f t="shared" si="27"/>
        <v>1122.39762395297</v>
      </c>
      <c r="J76">
        <f t="shared" si="27"/>
        <v>3629.60641665915</v>
      </c>
      <c r="K76">
        <f t="shared" si="27"/>
        <v>3992.8963540827</v>
      </c>
      <c r="L76">
        <f t="shared" si="27"/>
        <v>7673.61449621696</v>
      </c>
      <c r="M76">
        <f t="shared" si="27"/>
        <v>849.934555174722</v>
      </c>
      <c r="N76">
        <f t="shared" si="27"/>
        <v>2395.58981468388</v>
      </c>
      <c r="O76">
        <f t="shared" si="27"/>
        <v>5761.67396649008</v>
      </c>
      <c r="P76">
        <f t="shared" si="27"/>
        <v>1933.14719698047</v>
      </c>
    </row>
    <row r="77" spans="1:16">
      <c r="A77">
        <v>2023</v>
      </c>
      <c r="B77">
        <f>B16*B62</f>
        <v>12256.2265999004</v>
      </c>
      <c r="C77">
        <f>C16*C62</f>
        <v>3647.83658109896</v>
      </c>
      <c r="D77">
        <f>D16*D62</f>
        <v>12513.175231407</v>
      </c>
      <c r="E77">
        <f>E16*E62</f>
        <v>30.7350341209634</v>
      </c>
      <c r="F77">
        <f>F16*F62</f>
        <v>857.981057736302</v>
      </c>
      <c r="G77">
        <f>G16*G62</f>
        <v>2171.73529446215</v>
      </c>
      <c r="H77">
        <f>H16*H62</f>
        <v>1615.22257134492</v>
      </c>
      <c r="I77">
        <f>I16*I62</f>
        <v>1085.0605698723</v>
      </c>
      <c r="J77">
        <f>J16*J62</f>
        <v>3058.64292573765</v>
      </c>
      <c r="K77">
        <f>K16*K62</f>
        <v>952.944061373834</v>
      </c>
      <c r="L77">
        <f>L16*L62</f>
        <v>6539.92103931266</v>
      </c>
      <c r="M77">
        <f>M16*M62</f>
        <v>342.647433997723</v>
      </c>
      <c r="N77">
        <f>N16*N62</f>
        <v>1628.59303594455</v>
      </c>
      <c r="O77">
        <f>O16*O62</f>
        <v>3551.83828725611</v>
      </c>
      <c r="P77">
        <f>P16*P62</f>
        <v>3450.49864711309</v>
      </c>
    </row>
    <row r="78" spans="1:16">
      <c r="A78" t="s">
        <v>22</v>
      </c>
      <c r="B78">
        <f>SUM(B65:B77)</f>
        <v>58183.6351551691</v>
      </c>
      <c r="C78">
        <f t="shared" ref="B78:P78" si="28">SUM(C65:C77)</f>
        <v>17101.2431343544</v>
      </c>
      <c r="D78">
        <f t="shared" si="28"/>
        <v>69891.0772165245</v>
      </c>
      <c r="E78">
        <f t="shared" si="28"/>
        <v>1142.12576091482</v>
      </c>
      <c r="F78">
        <f t="shared" si="28"/>
        <v>7043.8646760894</v>
      </c>
      <c r="G78">
        <f t="shared" si="28"/>
        <v>18563.9601576511</v>
      </c>
      <c r="H78">
        <f t="shared" si="28"/>
        <v>11332.7309788706</v>
      </c>
      <c r="I78">
        <f t="shared" si="28"/>
        <v>8358.96258607014</v>
      </c>
      <c r="J78">
        <f t="shared" si="28"/>
        <v>17328.8475506986</v>
      </c>
      <c r="K78">
        <f t="shared" si="28"/>
        <v>22836.2689953151</v>
      </c>
      <c r="L78">
        <f t="shared" si="28"/>
        <v>81838.8748217427</v>
      </c>
      <c r="M78">
        <f t="shared" si="28"/>
        <v>8125.52035157948</v>
      </c>
      <c r="N78">
        <f t="shared" si="28"/>
        <v>12651.7847826651</v>
      </c>
      <c r="O78">
        <f t="shared" si="28"/>
        <v>33471.5791346875</v>
      </c>
      <c r="P78">
        <f t="shared" si="28"/>
        <v>27870.7874496916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14"/>
  <sheetViews>
    <sheetView tabSelected="1" zoomScale="145" zoomScaleNormal="145" workbookViewId="0">
      <selection activeCell="I6" sqref="I6"/>
    </sheetView>
  </sheetViews>
  <sheetFormatPr defaultColWidth="9" defaultRowHeight="13.5"/>
  <cols>
    <col min="1" max="2" width="12.625"/>
    <col min="3" max="3" width="11.4833333333333" customWidth="1"/>
    <col min="4" max="4" width="13.7416666666667" customWidth="1"/>
    <col min="5" max="5" width="11.8" customWidth="1"/>
    <col min="7" max="8" width="12.625"/>
    <col min="10" max="11" width="12.625"/>
  </cols>
  <sheetData>
    <row r="1" spans="1:11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17</v>
      </c>
      <c r="I1" t="s">
        <v>37</v>
      </c>
      <c r="J1" t="s">
        <v>36</v>
      </c>
      <c r="K1" t="s">
        <v>17</v>
      </c>
    </row>
    <row r="2" spans="1:11">
      <c r="A2">
        <v>2011</v>
      </c>
      <c r="B2">
        <f>G2</f>
        <v>435.548776830516</v>
      </c>
      <c r="C2">
        <f>H2</f>
        <v>11110.6192363376</v>
      </c>
      <c r="D2">
        <f>J2</f>
        <v>4146.49083766717</v>
      </c>
      <c r="E2">
        <f>K2</f>
        <v>35013.5152348333</v>
      </c>
      <c r="F2">
        <v>2011</v>
      </c>
      <c r="G2">
        <f>SUMIF(Solar!$B$2:$N$2,0,Solar!$B34:$N34)</f>
        <v>435.548776830516</v>
      </c>
      <c r="H2">
        <f>SUMIF(Solar!$B$2:$N$2,1,Solar!$B34:$N34)</f>
        <v>11110.6192363376</v>
      </c>
      <c r="I2">
        <v>2011</v>
      </c>
      <c r="J2">
        <f>SUMIF(Solar!$B$2:$N$2,0,Solar!$B65:$N65)</f>
        <v>4146.49083766717</v>
      </c>
      <c r="K2">
        <f>SUMIF(Solar!$B$2:$N$2,1,Solar!$B65:$N65)</f>
        <v>35013.5152348333</v>
      </c>
    </row>
    <row r="3" spans="1:11">
      <c r="A3">
        <v>2012</v>
      </c>
      <c r="B3">
        <f>B2+G3</f>
        <v>2174.35897933554</v>
      </c>
      <c r="C3">
        <f t="shared" ref="C3:C14" si="0">C2+H3</f>
        <v>22734.4274368674</v>
      </c>
      <c r="D3">
        <f t="shared" ref="D3:D14" si="1">D2+J3</f>
        <v>12405.3054937867</v>
      </c>
      <c r="E3">
        <f t="shared" ref="E3:E14" si="2">E2+K3</f>
        <v>74357.6619175086</v>
      </c>
      <c r="F3">
        <v>2012</v>
      </c>
      <c r="G3">
        <f>SUMIF(Solar!$B$2:$N$2,0,Solar!$B35:$N35)</f>
        <v>1738.81020250503</v>
      </c>
      <c r="H3">
        <f>SUMIF(Solar!$B$2:$N$2,1,Solar!$B35:$N35)</f>
        <v>11623.8082005298</v>
      </c>
      <c r="I3">
        <v>2012</v>
      </c>
      <c r="J3">
        <f>SUMIF(Solar!$B$2:$N$2,0,Solar!$B66:$N66)</f>
        <v>8258.81465611954</v>
      </c>
      <c r="K3">
        <f>SUMIF(Solar!$B$2:$N$2,1,Solar!$B66:$N66)</f>
        <v>39344.1466826753</v>
      </c>
    </row>
    <row r="4" spans="1:11">
      <c r="A4">
        <v>2013</v>
      </c>
      <c r="B4">
        <f t="shared" ref="B3:B14" si="3">B3+G4</f>
        <v>13189.2717283757</v>
      </c>
      <c r="C4">
        <f t="shared" si="0"/>
        <v>34792.1533216032</v>
      </c>
      <c r="D4">
        <f t="shared" si="1"/>
        <v>34911.3471175021</v>
      </c>
      <c r="E4">
        <f t="shared" si="2"/>
        <v>117934.559735132</v>
      </c>
      <c r="F4">
        <v>2013</v>
      </c>
      <c r="G4">
        <f>SUMIF(Solar!$B$2:$N$2,0,Solar!$B36:$N36)</f>
        <v>11014.9127490402</v>
      </c>
      <c r="H4">
        <f>SUMIF(Solar!$B$2:$N$2,1,Solar!$B36:$N36)</f>
        <v>12057.7258847358</v>
      </c>
      <c r="I4">
        <v>2013</v>
      </c>
      <c r="J4">
        <f>SUMIF(Solar!$B$2:$N$2,0,Solar!$B67:$N67)</f>
        <v>22506.0416237154</v>
      </c>
      <c r="K4">
        <f>SUMIF(Solar!$B$2:$N$2,1,Solar!$B67:$N67)</f>
        <v>43576.8978176234</v>
      </c>
    </row>
    <row r="5" spans="1:11">
      <c r="A5">
        <v>2014</v>
      </c>
      <c r="B5">
        <f t="shared" si="3"/>
        <v>29263.6944227177</v>
      </c>
      <c r="C5">
        <f t="shared" si="0"/>
        <v>53945.5629348341</v>
      </c>
      <c r="D5">
        <f t="shared" si="1"/>
        <v>62505.97441446</v>
      </c>
      <c r="E5">
        <f t="shared" si="2"/>
        <v>172689.050982974</v>
      </c>
      <c r="F5">
        <v>2014</v>
      </c>
      <c r="G5">
        <f>SUMIF(Solar!$B$2:$N$2,0,Solar!$B37:$N37)</f>
        <v>16074.422694342</v>
      </c>
      <c r="H5">
        <f>SUMIF(Solar!$B$2:$N$2,1,Solar!$B37:$N37)</f>
        <v>19153.409613231</v>
      </c>
      <c r="I5">
        <v>2014</v>
      </c>
      <c r="J5">
        <f>SUMIF(Solar!$B$2:$N$2,0,Solar!$B68:$N68)</f>
        <v>27594.6272969579</v>
      </c>
      <c r="K5">
        <f>SUMIF(Solar!$B$2:$N$2,1,Solar!$B68:$N68)</f>
        <v>54754.4912478425</v>
      </c>
    </row>
    <row r="6" spans="1:11">
      <c r="A6">
        <v>2015</v>
      </c>
      <c r="B6">
        <f t="shared" si="3"/>
        <v>56603.0975596034</v>
      </c>
      <c r="C6">
        <f t="shared" si="0"/>
        <v>81664.4654720589</v>
      </c>
      <c r="D6">
        <f t="shared" si="1"/>
        <v>94002.9786609827</v>
      </c>
      <c r="E6">
        <f t="shared" si="2"/>
        <v>236166.882686062</v>
      </c>
      <c r="F6">
        <v>2015</v>
      </c>
      <c r="G6">
        <f>SUMIF(Solar!$B$2:$N$2,0,Solar!$B38:$N38)</f>
        <v>27339.4031368857</v>
      </c>
      <c r="H6">
        <f>SUMIF(Solar!$B$2:$N$2,1,Solar!$B38:$N38)</f>
        <v>27718.9025372248</v>
      </c>
      <c r="I6">
        <v>2015</v>
      </c>
      <c r="J6">
        <f>SUMIF(Solar!$B$2:$N$2,0,Solar!$B69:$N69)</f>
        <v>31497.0042465227</v>
      </c>
      <c r="K6">
        <f>SUMIF(Solar!$B$2:$N$2,1,Solar!$B69:$N69)</f>
        <v>63477.8317030879</v>
      </c>
    </row>
    <row r="7" spans="1:11">
      <c r="A7">
        <v>2016</v>
      </c>
      <c r="B7">
        <f t="shared" si="3"/>
        <v>138515.266679548</v>
      </c>
      <c r="C7">
        <f t="shared" si="0"/>
        <v>121417.84831383</v>
      </c>
      <c r="D7">
        <f t="shared" si="1"/>
        <v>153685.943493379</v>
      </c>
      <c r="E7">
        <f t="shared" si="2"/>
        <v>304997.787436676</v>
      </c>
      <c r="F7">
        <v>2016</v>
      </c>
      <c r="G7">
        <f>SUMIF(Solar!$B$2:$N$2,0,Solar!$B39:$N39)</f>
        <v>81912.1691199445</v>
      </c>
      <c r="H7">
        <f>SUMIF(Solar!$B$2:$N$2,1,Solar!$B39:$N39)</f>
        <v>39753.3828417707</v>
      </c>
      <c r="I7">
        <v>2016</v>
      </c>
      <c r="J7">
        <f>SUMIF(Solar!$B$2:$N$2,0,Solar!$B70:$N70)</f>
        <v>59682.9648323959</v>
      </c>
      <c r="K7">
        <f>SUMIF(Solar!$B$2:$N$2,1,Solar!$B70:$N70)</f>
        <v>68830.9047506136</v>
      </c>
    </row>
    <row r="8" spans="1:11">
      <c r="A8">
        <v>2017</v>
      </c>
      <c r="B8">
        <f t="shared" si="3"/>
        <v>298042.574235579</v>
      </c>
      <c r="C8">
        <f t="shared" si="0"/>
        <v>159402.100434033</v>
      </c>
      <c r="D8">
        <f t="shared" si="1"/>
        <v>235317.40881291</v>
      </c>
      <c r="E8">
        <f t="shared" si="2"/>
        <v>366223.380645749</v>
      </c>
      <c r="F8">
        <v>2017</v>
      </c>
      <c r="G8">
        <f>SUMIF(Solar!$B$2:$N$2,0,Solar!$B40:$N40)</f>
        <v>159527.307556031</v>
      </c>
      <c r="H8">
        <f>SUMIF(Solar!$B$2:$N$2,1,Solar!$B40:$N40)</f>
        <v>37984.2521202037</v>
      </c>
      <c r="I8">
        <v>2017</v>
      </c>
      <c r="J8">
        <f>SUMIF(Solar!$B$2:$N$2,0,Solar!$B71:$N71)</f>
        <v>81631.4653195312</v>
      </c>
      <c r="K8">
        <f>SUMIF(Solar!$B$2:$N$2,1,Solar!$B71:$N71)</f>
        <v>61225.5932090732</v>
      </c>
    </row>
    <row r="9" spans="1:11">
      <c r="A9">
        <v>2018</v>
      </c>
      <c r="B9">
        <f t="shared" si="3"/>
        <v>455605.277678416</v>
      </c>
      <c r="C9">
        <f t="shared" si="0"/>
        <v>205030.412273835</v>
      </c>
      <c r="D9">
        <f t="shared" si="1"/>
        <v>307526.853920271</v>
      </c>
      <c r="E9">
        <f t="shared" si="2"/>
        <v>435840.037944436</v>
      </c>
      <c r="F9">
        <v>2018</v>
      </c>
      <c r="G9">
        <f>SUMIF(Solar!$B$2:$N$2,0,Solar!$B41:$N41)</f>
        <v>157562.703442837</v>
      </c>
      <c r="H9">
        <f>SUMIF(Solar!$B$2:$N$2,1,Solar!$B41:$N41)</f>
        <v>45628.3118398013</v>
      </c>
      <c r="I9">
        <v>2018</v>
      </c>
      <c r="J9">
        <f>SUMIF(Solar!$B$2:$N$2,0,Solar!$B72:$N72)</f>
        <v>72209.4451073613</v>
      </c>
      <c r="K9">
        <f>SUMIF(Solar!$B$2:$N$2,1,Solar!$B72:$N72)</f>
        <v>69616.657298687</v>
      </c>
    </row>
    <row r="10" spans="1:11">
      <c r="A10">
        <v>2019</v>
      </c>
      <c r="B10">
        <f t="shared" si="3"/>
        <v>597105.49177546</v>
      </c>
      <c r="C10">
        <f t="shared" si="0"/>
        <v>275196.864475776</v>
      </c>
      <c r="D10">
        <f t="shared" si="1"/>
        <v>373370.594251891</v>
      </c>
      <c r="E10">
        <f t="shared" si="2"/>
        <v>545840.938121907</v>
      </c>
      <c r="F10">
        <v>2019</v>
      </c>
      <c r="G10">
        <f>SUMIF(Solar!$B$2:$N$2,0,Solar!$B42:$N42)</f>
        <v>141500.214097044</v>
      </c>
      <c r="H10">
        <f>SUMIF(Solar!$B$2:$N$2,1,Solar!$B42:$N42)</f>
        <v>70166.4522019412</v>
      </c>
      <c r="I10">
        <v>2019</v>
      </c>
      <c r="J10">
        <f>SUMIF(Solar!$B$2:$N$2,0,Solar!$B73:$N73)</f>
        <v>65843.74033162</v>
      </c>
      <c r="K10">
        <f>SUMIF(Solar!$B$2:$N$2,1,Solar!$B73:$N73)</f>
        <v>110000.900177471</v>
      </c>
    </row>
    <row r="11" spans="1:11">
      <c r="A11">
        <v>2020</v>
      </c>
      <c r="B11">
        <f t="shared" si="3"/>
        <v>810187.503921963</v>
      </c>
      <c r="C11">
        <f t="shared" si="0"/>
        <v>381142.841151006</v>
      </c>
      <c r="D11">
        <f t="shared" si="1"/>
        <v>439809.289587506</v>
      </c>
      <c r="E11">
        <f t="shared" si="2"/>
        <v>665583.019875089</v>
      </c>
      <c r="F11">
        <v>2020</v>
      </c>
      <c r="G11">
        <f>SUMIF(Solar!$B$2:$N$2,0,Solar!$B43:$N43)</f>
        <v>213082.012146502</v>
      </c>
      <c r="H11">
        <f>SUMIF(Solar!$B$2:$N$2,1,Solar!$B43:$N43)</f>
        <v>105945.97667523</v>
      </c>
      <c r="I11">
        <v>2020</v>
      </c>
      <c r="J11">
        <f>SUMIF(Solar!$B$2:$N$2,0,Solar!$B74:$N74)</f>
        <v>66438.6953356153</v>
      </c>
      <c r="K11">
        <f>SUMIF(Solar!$B$2:$N$2,1,Solar!$B74:$N74)</f>
        <v>119742.081753182</v>
      </c>
    </row>
    <row r="12" spans="1:11">
      <c r="A12">
        <v>2021</v>
      </c>
      <c r="B12">
        <f t="shared" si="3"/>
        <v>1056945.17197861</v>
      </c>
      <c r="C12">
        <f t="shared" si="0"/>
        <v>529574.301720967</v>
      </c>
      <c r="D12">
        <f t="shared" si="1"/>
        <v>514547.490534293</v>
      </c>
      <c r="E12">
        <f t="shared" si="2"/>
        <v>816846.954711643</v>
      </c>
      <c r="F12">
        <v>2021</v>
      </c>
      <c r="G12">
        <f>SUMIF(Solar!$B$2:$N$2,0,Solar!$B44:$N44)</f>
        <v>246757.668056652</v>
      </c>
      <c r="H12">
        <f>SUMIF(Solar!$B$2:$N$2,1,Solar!$B44:$N44)</f>
        <v>148431.460569961</v>
      </c>
      <c r="I12">
        <v>2021</v>
      </c>
      <c r="J12">
        <f>SUMIF(Solar!$B$2:$N$2,0,Solar!$B75:$N75)</f>
        <v>74738.2009467869</v>
      </c>
      <c r="K12">
        <f>SUMIF(Solar!$B$2:$N$2,1,Solar!$B75:$N75)</f>
        <v>151263.934836554</v>
      </c>
    </row>
    <row r="13" spans="1:11">
      <c r="A13">
        <v>2022</v>
      </c>
      <c r="B13">
        <f t="shared" si="3"/>
        <v>1469245.65695393</v>
      </c>
      <c r="C13">
        <f t="shared" si="0"/>
        <v>713932.034544352</v>
      </c>
      <c r="D13">
        <f t="shared" si="1"/>
        <v>613535.399176322</v>
      </c>
      <c r="E13">
        <f t="shared" si="2"/>
        <v>975736.374101606</v>
      </c>
      <c r="F13">
        <v>2022</v>
      </c>
      <c r="G13">
        <f>SUMIF(Solar!$B$2:$N$2,0,Solar!$B45:$N45)</f>
        <v>412300.48497531</v>
      </c>
      <c r="H13">
        <f>SUMIF(Solar!$B$2:$N$2,1,Solar!$B45:$N45)</f>
        <v>184357.732823384</v>
      </c>
      <c r="I13">
        <v>2022</v>
      </c>
      <c r="J13">
        <f>SUMIF(Solar!$B$2:$N$2,0,Solar!$B76:$N76)</f>
        <v>98987.9086420292</v>
      </c>
      <c r="K13">
        <f>SUMIF(Solar!$B$2:$N$2,1,Solar!$B76:$N76)</f>
        <v>158889.419389963</v>
      </c>
    </row>
    <row r="14" spans="1:11">
      <c r="A14">
        <v>2023</v>
      </c>
      <c r="B14">
        <f t="shared" si="3"/>
        <v>2366371.51725022</v>
      </c>
      <c r="C14">
        <f t="shared" si="0"/>
        <v>980638.997967657</v>
      </c>
      <c r="D14">
        <f t="shared" si="1"/>
        <v>732520.932081461</v>
      </c>
      <c r="E14">
        <f t="shared" si="2"/>
        <v>1168858.37414052</v>
      </c>
      <c r="F14">
        <v>2023</v>
      </c>
      <c r="G14">
        <f>SUMIF(Solar!$B$2:$N$2,0,Solar!$B46:$N46)</f>
        <v>897125.860296291</v>
      </c>
      <c r="H14">
        <f>SUMIF(Solar!$B$2:$N$2,1,Solar!$B46:$N46)</f>
        <v>266706.963423305</v>
      </c>
      <c r="I14">
        <v>2023</v>
      </c>
      <c r="J14">
        <f>SUMIF(Solar!$B$2:$N$2,0,Solar!$B77:$N77)</f>
        <v>118985.532905139</v>
      </c>
      <c r="K14">
        <f>SUMIF(Solar!$B$2:$N$2,1,Solar!$B77:$N77)</f>
        <v>193122.000038918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14"/>
  <sheetViews>
    <sheetView zoomScale="175" zoomScaleNormal="175" workbookViewId="0">
      <selection activeCell="B14" sqref="B14"/>
    </sheetView>
  </sheetViews>
  <sheetFormatPr defaultColWidth="9" defaultRowHeight="13.5"/>
  <cols>
    <col min="2" max="4" width="12.625"/>
    <col min="5" max="6" width="10.425" customWidth="1"/>
    <col min="7" max="7" width="9.575" customWidth="1"/>
    <col min="8" max="8" width="12.625"/>
    <col min="10" max="11" width="12.625"/>
  </cols>
  <sheetData>
    <row r="1" spans="1:11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17</v>
      </c>
      <c r="I1" t="s">
        <v>37</v>
      </c>
      <c r="J1" t="s">
        <v>36</v>
      </c>
      <c r="K1" t="s">
        <v>17</v>
      </c>
    </row>
    <row r="2" spans="1:11">
      <c r="A2">
        <v>2011</v>
      </c>
      <c r="B2">
        <f>G2</f>
        <v>785.995333530575</v>
      </c>
      <c r="C2">
        <f>H2</f>
        <v>380.888050438571</v>
      </c>
      <c r="D2">
        <f>J2</f>
        <v>1815.77144421143</v>
      </c>
      <c r="E2">
        <f>K2</f>
        <v>3345.20186878599</v>
      </c>
      <c r="F2">
        <v>2011</v>
      </c>
      <c r="G2">
        <f>SUMIF(Wind!$B$2:$P$2,0,Wind!$B34:$P34)</f>
        <v>785.995333530575</v>
      </c>
      <c r="H2">
        <f>SUMIF(Wind!$B$2:$P$2,1,Wind!$B34:$P34)</f>
        <v>380.888050438571</v>
      </c>
      <c r="I2">
        <v>2011</v>
      </c>
      <c r="J2">
        <f>SUMIF(Wind!$B$2:$P$2,0,Wind!$B65:$P65)</f>
        <v>1815.77144421143</v>
      </c>
      <c r="K2">
        <f>SUMIF(Wind!$B$2:$P$2,1,Wind!$B65:$P65)</f>
        <v>3345.20186878599</v>
      </c>
    </row>
    <row r="3" spans="1:11">
      <c r="A3">
        <v>2012</v>
      </c>
      <c r="B3">
        <f>B2+G3</f>
        <v>2107.81587969736</v>
      </c>
      <c r="C3">
        <f>C2+H3</f>
        <v>2543.21547684016</v>
      </c>
      <c r="D3">
        <f>D2+J3</f>
        <v>4971.47551410597</v>
      </c>
      <c r="E3">
        <f>E2+K3</f>
        <v>13034.0414506286</v>
      </c>
      <c r="F3">
        <v>2012</v>
      </c>
      <c r="G3">
        <f>SUMIF(Wind!$B$2:$P$2,0,Wind!$B35:$P35)</f>
        <v>1321.82054616679</v>
      </c>
      <c r="H3">
        <f>SUMIF(Wind!$B$2:$P$2,1,Wind!$B35:$P35)</f>
        <v>2162.32742640159</v>
      </c>
      <c r="I3">
        <v>2012</v>
      </c>
      <c r="J3">
        <f>SUMIF(Wind!$B$2:$P$2,0,Wind!$B66:$P66)</f>
        <v>3155.70406989455</v>
      </c>
      <c r="K3">
        <f>SUMIF(Wind!$B$2:$P$2,1,Wind!$B66:$P66)</f>
        <v>9688.83958184257</v>
      </c>
    </row>
    <row r="4" spans="1:11">
      <c r="A4">
        <v>2013</v>
      </c>
      <c r="B4">
        <f t="shared" ref="B4:B14" si="0">B3+G4</f>
        <v>3999.68573032552</v>
      </c>
      <c r="C4">
        <f t="shared" ref="C4:C14" si="1">C3+H4</f>
        <v>3049.66838868347</v>
      </c>
      <c r="D4">
        <f t="shared" ref="D4:D14" si="2">D3+J4</f>
        <v>8726.58996361411</v>
      </c>
      <c r="E4">
        <f t="shared" ref="E4:E14" si="3">E3+K4</f>
        <v>18566.7350949347</v>
      </c>
      <c r="F4">
        <v>2013</v>
      </c>
      <c r="G4">
        <f>SUMIF(Wind!$B$2:$P$2,0,Wind!$B36:$P36)</f>
        <v>1891.86985062816</v>
      </c>
      <c r="H4">
        <f>SUMIF(Wind!$B$2:$P$2,1,Wind!$B36:$P36)</f>
        <v>506.452911843314</v>
      </c>
      <c r="I4">
        <v>2013</v>
      </c>
      <c r="J4">
        <f>SUMIF(Wind!$B$2:$P$2,0,Wind!$B67:$P67)</f>
        <v>3755.11444950814</v>
      </c>
      <c r="K4">
        <f>SUMIF(Wind!$B$2:$P$2,1,Wind!$B67:$P67)</f>
        <v>5532.69364430613</v>
      </c>
    </row>
    <row r="5" spans="1:11">
      <c r="A5">
        <v>2014</v>
      </c>
      <c r="B5">
        <f t="shared" si="0"/>
        <v>7486.26872612411</v>
      </c>
      <c r="C5">
        <f t="shared" si="1"/>
        <v>4486.61771785463</v>
      </c>
      <c r="D5">
        <f t="shared" si="2"/>
        <v>18293.5912016822</v>
      </c>
      <c r="E5">
        <f t="shared" si="3"/>
        <v>28472.1178426741</v>
      </c>
      <c r="F5">
        <v>2014</v>
      </c>
      <c r="G5">
        <f>SUMIF(Wind!$B$2:$P$2,0,Wind!$B37:$P37)</f>
        <v>3486.58299579859</v>
      </c>
      <c r="H5">
        <f>SUMIF(Wind!$B$2:$P$2,1,Wind!$B37:$P37)</f>
        <v>1436.94932917116</v>
      </c>
      <c r="I5">
        <v>2014</v>
      </c>
      <c r="J5">
        <f>SUMIF(Wind!$B$2:$P$2,0,Wind!$B68:$P68)</f>
        <v>9567.0012380681</v>
      </c>
      <c r="K5">
        <f>SUMIF(Wind!$B$2:$P$2,1,Wind!$B68:$P68)</f>
        <v>9905.38274773945</v>
      </c>
    </row>
    <row r="6" spans="1:11">
      <c r="A6">
        <v>2015</v>
      </c>
      <c r="B6">
        <f t="shared" si="0"/>
        <v>15268.487790764</v>
      </c>
      <c r="C6">
        <f t="shared" si="1"/>
        <v>7179.29249588861</v>
      </c>
      <c r="D6">
        <f t="shared" si="2"/>
        <v>31721.3035650878</v>
      </c>
      <c r="E6">
        <f t="shared" si="3"/>
        <v>42880.0652497223</v>
      </c>
      <c r="F6">
        <v>2015</v>
      </c>
      <c r="G6">
        <f>SUMIF(Wind!$B$2:$P$2,0,Wind!$B38:$P38)</f>
        <v>7782.21906463987</v>
      </c>
      <c r="H6">
        <f>SUMIF(Wind!$B$2:$P$2,1,Wind!$B38:$P38)</f>
        <v>2692.67477803398</v>
      </c>
      <c r="I6">
        <v>2015</v>
      </c>
      <c r="J6">
        <f>SUMIF(Wind!$B$2:$P$2,0,Wind!$B69:$P69)</f>
        <v>13427.7123634056</v>
      </c>
      <c r="K6">
        <f>SUMIF(Wind!$B$2:$P$2,1,Wind!$B69:$P69)</f>
        <v>14407.9474070482</v>
      </c>
    </row>
    <row r="7" spans="1:11">
      <c r="A7">
        <v>2016</v>
      </c>
      <c r="B7">
        <f t="shared" si="0"/>
        <v>20393.6711750495</v>
      </c>
      <c r="C7">
        <f t="shared" si="1"/>
        <v>10438.8045666853</v>
      </c>
      <c r="D7">
        <f t="shared" si="2"/>
        <v>44025.3954992041</v>
      </c>
      <c r="E7">
        <f t="shared" si="3"/>
        <v>57521.6244487193</v>
      </c>
      <c r="F7">
        <v>2016</v>
      </c>
      <c r="G7">
        <f>SUMIF(Wind!$B$2:$P$2,0,Wind!$B39:$P39)</f>
        <v>5125.18338428548</v>
      </c>
      <c r="H7">
        <f>SUMIF(Wind!$B$2:$P$2,1,Wind!$B39:$P39)</f>
        <v>3259.51207079669</v>
      </c>
      <c r="I7">
        <v>2016</v>
      </c>
      <c r="J7">
        <f>SUMIF(Wind!$B$2:$P$2,0,Wind!$B70:$P70)</f>
        <v>12304.0919341163</v>
      </c>
      <c r="K7">
        <f>SUMIF(Wind!$B$2:$P$2,1,Wind!$B70:$P70)</f>
        <v>14641.559198997</v>
      </c>
    </row>
    <row r="8" spans="1:11">
      <c r="A8">
        <v>2017</v>
      </c>
      <c r="B8">
        <f t="shared" si="0"/>
        <v>25430.7108088473</v>
      </c>
      <c r="C8">
        <f t="shared" si="1"/>
        <v>13616.8833026977</v>
      </c>
      <c r="D8">
        <f t="shared" si="2"/>
        <v>55258.8588743271</v>
      </c>
      <c r="E8">
        <f t="shared" si="3"/>
        <v>72619.3042023212</v>
      </c>
      <c r="F8">
        <v>2017</v>
      </c>
      <c r="G8">
        <f>SUMIF(Wind!$B$2:$P$2,0,Wind!$B40:$P40)</f>
        <v>5037.0396337978</v>
      </c>
      <c r="H8">
        <f>SUMIF(Wind!$B$2:$P$2,1,Wind!$B40:$P40)</f>
        <v>3178.0787360124</v>
      </c>
      <c r="I8">
        <v>2017</v>
      </c>
      <c r="J8">
        <f>SUMIF(Wind!$B$2:$P$2,0,Wind!$B71:$P71)</f>
        <v>11233.463375123</v>
      </c>
      <c r="K8">
        <f>SUMIF(Wind!$B$2:$P$2,1,Wind!$B71:$P71)</f>
        <v>15097.6797536019</v>
      </c>
    </row>
    <row r="9" spans="1:11">
      <c r="A9">
        <v>2018</v>
      </c>
      <c r="B9">
        <f t="shared" si="0"/>
        <v>32259.7901135085</v>
      </c>
      <c r="C9">
        <f t="shared" si="1"/>
        <v>17455.021876897</v>
      </c>
      <c r="D9">
        <f t="shared" si="2"/>
        <v>67722.1495004126</v>
      </c>
      <c r="E9">
        <f t="shared" si="3"/>
        <v>89180.2588796196</v>
      </c>
      <c r="F9">
        <v>2018</v>
      </c>
      <c r="G9">
        <f>SUMIF(Wind!$B$2:$P$2,0,Wind!$B41:$P41)</f>
        <v>6829.07930466125</v>
      </c>
      <c r="H9">
        <f>SUMIF(Wind!$B$2:$P$2,1,Wind!$B41:$P41)</f>
        <v>3838.13857419927</v>
      </c>
      <c r="I9">
        <v>2018</v>
      </c>
      <c r="J9">
        <f>SUMIF(Wind!$B$2:$P$2,0,Wind!$B72:$P72)</f>
        <v>12463.2906260855</v>
      </c>
      <c r="K9">
        <f>SUMIF(Wind!$B$2:$P$2,1,Wind!$B72:$P72)</f>
        <v>16560.9546772984</v>
      </c>
    </row>
    <row r="10" spans="1:11">
      <c r="A10">
        <v>2019</v>
      </c>
      <c r="B10">
        <f t="shared" si="0"/>
        <v>41133.7586330751</v>
      </c>
      <c r="C10">
        <f t="shared" si="1"/>
        <v>22354.0448320474</v>
      </c>
      <c r="D10">
        <f t="shared" si="2"/>
        <v>78673.3556247214</v>
      </c>
      <c r="E10">
        <f t="shared" si="3"/>
        <v>110571.817481339</v>
      </c>
      <c r="F10">
        <v>2019</v>
      </c>
      <c r="G10">
        <f>SUMIF(Wind!$B$2:$P$2,0,Wind!$B42:$P42)</f>
        <v>8873.96851956658</v>
      </c>
      <c r="H10">
        <f>SUMIF(Wind!$B$2:$P$2,1,Wind!$B42:$P42)</f>
        <v>4899.02295515046</v>
      </c>
      <c r="I10">
        <v>2019</v>
      </c>
      <c r="J10">
        <f>SUMIF(Wind!$B$2:$P$2,0,Wind!$B73:$P73)</f>
        <v>10951.2061243088</v>
      </c>
      <c r="K10">
        <f>SUMIF(Wind!$B$2:$P$2,1,Wind!$B73:$P73)</f>
        <v>21391.5586017196</v>
      </c>
    </row>
    <row r="11" spans="1:11">
      <c r="A11">
        <v>2020</v>
      </c>
      <c r="B11">
        <f t="shared" si="0"/>
        <v>71078.9802857388</v>
      </c>
      <c r="C11">
        <f t="shared" si="1"/>
        <v>30438.554260499</v>
      </c>
      <c r="D11">
        <f t="shared" si="2"/>
        <v>103917.618127626</v>
      </c>
      <c r="E11">
        <f t="shared" si="3"/>
        <v>134405.111482175</v>
      </c>
      <c r="F11">
        <v>2020</v>
      </c>
      <c r="G11">
        <f>SUMIF(Wind!$B$2:$P$2,0,Wind!$B43:$P43)</f>
        <v>29945.2216526637</v>
      </c>
      <c r="H11">
        <f>SUMIF(Wind!$B$2:$P$2,1,Wind!$B43:$P43)</f>
        <v>8084.50942845153</v>
      </c>
      <c r="I11">
        <v>2020</v>
      </c>
      <c r="J11">
        <f>SUMIF(Wind!$B$2:$P$2,0,Wind!$B74:$P74)</f>
        <v>25244.2625029046</v>
      </c>
      <c r="K11">
        <f>SUMIF(Wind!$B$2:$P$2,1,Wind!$B74:$P74)</f>
        <v>23833.2940008356</v>
      </c>
    </row>
    <row r="12" spans="1:11">
      <c r="A12">
        <v>2021</v>
      </c>
      <c r="B12">
        <f t="shared" si="0"/>
        <v>93556.7847237076</v>
      </c>
      <c r="C12">
        <f t="shared" si="1"/>
        <v>40834.1101047571</v>
      </c>
      <c r="D12">
        <f t="shared" si="2"/>
        <v>128845.569524001</v>
      </c>
      <c r="E12">
        <f t="shared" si="3"/>
        <v>165456.297899246</v>
      </c>
      <c r="F12">
        <v>2021</v>
      </c>
      <c r="G12">
        <f>SUMIF(Wind!$B$2:$P$2,0,Wind!$B44:$P44)</f>
        <v>22477.8044379688</v>
      </c>
      <c r="H12">
        <f>SUMIF(Wind!$B$2:$P$2,1,Wind!$B44:$P44)</f>
        <v>10395.5558442581</v>
      </c>
      <c r="I12">
        <v>2021</v>
      </c>
      <c r="J12">
        <f>SUMIF(Wind!$B$2:$P$2,0,Wind!$B75:$P75)</f>
        <v>24927.9513963752</v>
      </c>
      <c r="K12">
        <f>SUMIF(Wind!$B$2:$P$2,1,Wind!$B75:$P75)</f>
        <v>31051.1864170708</v>
      </c>
    </row>
    <row r="13" spans="1:11">
      <c r="A13">
        <v>2022</v>
      </c>
      <c r="B13">
        <f t="shared" si="0"/>
        <v>113541.518805683</v>
      </c>
      <c r="C13">
        <f t="shared" si="1"/>
        <v>47097.9695569462</v>
      </c>
      <c r="D13">
        <f t="shared" si="2"/>
        <v>150725.432712925</v>
      </c>
      <c r="E13">
        <f t="shared" si="3"/>
        <v>191312.771668421</v>
      </c>
      <c r="F13">
        <v>2022</v>
      </c>
      <c r="G13">
        <f>SUMIF(Wind!$B$2:$P$2,0,Wind!$B45:$P45)</f>
        <v>19984.7340819758</v>
      </c>
      <c r="H13">
        <f>SUMIF(Wind!$B$2:$P$2,1,Wind!$B45:$P45)</f>
        <v>6263.8594521891</v>
      </c>
      <c r="I13">
        <v>2022</v>
      </c>
      <c r="J13">
        <f>SUMIF(Wind!$B$2:$P$2,0,Wind!$B76:$P76)</f>
        <v>21879.8631889237</v>
      </c>
      <c r="K13">
        <f>SUMIF(Wind!$B$2:$P$2,1,Wind!$B76:$P76)</f>
        <v>25856.473769175</v>
      </c>
    </row>
    <row r="14" spans="1:11">
      <c r="A14">
        <v>2023</v>
      </c>
      <c r="B14">
        <f t="shared" si="0"/>
        <v>151352.048161962</v>
      </c>
      <c r="C14">
        <f t="shared" si="1"/>
        <v>53329.7522536965</v>
      </c>
      <c r="D14">
        <f t="shared" si="2"/>
        <v>181004.542836831</v>
      </c>
      <c r="E14">
        <f t="shared" si="3"/>
        <v>214736.719915193</v>
      </c>
      <c r="F14">
        <v>2023</v>
      </c>
      <c r="G14">
        <f>SUMIF(Wind!$B$2:$P$2,0,Wind!$B46:$P46)</f>
        <v>37810.5293562789</v>
      </c>
      <c r="H14">
        <f>SUMIF(Wind!$B$2:$P$2,1,Wind!$B46:$P46)</f>
        <v>6231.78269675032</v>
      </c>
      <c r="I14">
        <v>2023</v>
      </c>
      <c r="J14">
        <f>SUMIF(Wind!$B$2:$P$2,0,Wind!$B77:$P77)</f>
        <v>30279.1101239061</v>
      </c>
      <c r="K14">
        <f>SUMIF(Wind!$B$2:$P$2,1,Wind!$B77:$P77)</f>
        <v>23423.9482467725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K196"/>
  <sheetViews>
    <sheetView workbookViewId="0">
      <selection activeCell="N11" sqref="N11"/>
    </sheetView>
  </sheetViews>
  <sheetFormatPr defaultColWidth="9" defaultRowHeight="13.5"/>
  <cols>
    <col min="4" max="4" width="21.7333333333333" customWidth="1"/>
    <col min="5" max="5" width="12.625"/>
    <col min="6" max="8" width="13.75"/>
    <col min="10" max="10" width="12.1666666666667" customWidth="1"/>
    <col min="11" max="11" width="12.925" customWidth="1"/>
  </cols>
  <sheetData>
    <row r="1" spans="2:11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>
      <c r="A2">
        <v>32</v>
      </c>
      <c r="B2" t="s">
        <v>48</v>
      </c>
      <c r="C2" t="s">
        <v>2</v>
      </c>
      <c r="D2" t="s">
        <v>49</v>
      </c>
      <c r="E2">
        <v>27849886583135.5</v>
      </c>
      <c r="F2">
        <v>1147718.23676598</v>
      </c>
      <c r="G2">
        <v>74288.1572000174</v>
      </c>
      <c r="H2">
        <v>1222006.393966</v>
      </c>
      <c r="I2">
        <v>290417.205579146</v>
      </c>
      <c r="J2">
        <v>44862.9562726786</v>
      </c>
      <c r="K2">
        <v>335280.161851825</v>
      </c>
    </row>
    <row r="3" spans="1:11">
      <c r="A3">
        <v>184</v>
      </c>
      <c r="B3" t="s">
        <v>50</v>
      </c>
      <c r="C3" t="s">
        <v>11</v>
      </c>
      <c r="D3" t="s">
        <v>51</v>
      </c>
      <c r="E3">
        <v>23113100537049.4</v>
      </c>
      <c r="F3">
        <v>326356.860346371</v>
      </c>
      <c r="G3">
        <v>34867.7178112767</v>
      </c>
      <c r="H3">
        <v>361224.578157648</v>
      </c>
      <c r="I3">
        <v>313989.302701169</v>
      </c>
      <c r="J3">
        <v>79163.9252690086</v>
      </c>
      <c r="K3">
        <v>393153.227970178</v>
      </c>
    </row>
    <row r="4" spans="1:11">
      <c r="A4">
        <v>87</v>
      </c>
      <c r="B4" t="s">
        <v>52</v>
      </c>
      <c r="C4" t="s">
        <v>7</v>
      </c>
      <c r="D4" t="s">
        <v>51</v>
      </c>
      <c r="E4">
        <v>5296220731881.53</v>
      </c>
      <c r="F4">
        <v>94008.6908553681</v>
      </c>
      <c r="G4">
        <v>282.162325154728</v>
      </c>
      <c r="H4">
        <v>94290.8531805228</v>
      </c>
      <c r="I4">
        <v>140727.809769083</v>
      </c>
      <c r="J4">
        <v>1007.42505763023</v>
      </c>
      <c r="K4">
        <v>141735.234826713</v>
      </c>
    </row>
    <row r="5" spans="1:11">
      <c r="A5">
        <v>78</v>
      </c>
      <c r="B5" t="s">
        <v>53</v>
      </c>
      <c r="C5" t="s">
        <v>5</v>
      </c>
      <c r="D5" t="s">
        <v>54</v>
      </c>
      <c r="E5">
        <v>10193555145927.3</v>
      </c>
      <c r="F5">
        <v>115928.34000646</v>
      </c>
      <c r="G5">
        <v>1239.56548340817</v>
      </c>
      <c r="H5">
        <v>117167.905489868</v>
      </c>
      <c r="I5">
        <v>174899.463171838</v>
      </c>
      <c r="J5">
        <v>10699.6008429927</v>
      </c>
      <c r="K5">
        <v>185599.064014831</v>
      </c>
    </row>
    <row r="6" spans="1:11">
      <c r="A6">
        <v>45</v>
      </c>
      <c r="B6" t="s">
        <v>55</v>
      </c>
      <c r="C6" t="s">
        <v>4</v>
      </c>
      <c r="D6" t="s">
        <v>51</v>
      </c>
      <c r="E6">
        <v>4848335897390.62</v>
      </c>
      <c r="F6">
        <v>35668.5198207758</v>
      </c>
      <c r="G6">
        <v>2259.97056116389</v>
      </c>
      <c r="H6">
        <v>37928.4903819397</v>
      </c>
      <c r="I6">
        <v>64508.4513687881</v>
      </c>
      <c r="J6">
        <v>14782.0094791234</v>
      </c>
      <c r="K6">
        <v>79290.4608479115</v>
      </c>
    </row>
    <row r="7" spans="1:11">
      <c r="A7">
        <v>8</v>
      </c>
      <c r="B7" t="s">
        <v>56</v>
      </c>
      <c r="C7" t="s">
        <v>1</v>
      </c>
      <c r="D7" t="s">
        <v>51</v>
      </c>
      <c r="E7">
        <v>1437227897054.41</v>
      </c>
      <c r="F7">
        <v>39453.6671167373</v>
      </c>
      <c r="G7">
        <v>1149.75691915425</v>
      </c>
      <c r="H7">
        <v>40603.4240358916</v>
      </c>
      <c r="I7">
        <v>136608.874304271</v>
      </c>
      <c r="J7">
        <v>3836.13947239506</v>
      </c>
      <c r="K7">
        <v>140445.013776666</v>
      </c>
    </row>
    <row r="8" spans="1:11">
      <c r="A8">
        <v>23</v>
      </c>
      <c r="B8" t="s">
        <v>57</v>
      </c>
      <c r="C8" t="s">
        <v>25</v>
      </c>
      <c r="D8" t="s">
        <v>49</v>
      </c>
      <c r="E8">
        <v>3435882150019.29</v>
      </c>
      <c r="F8">
        <v>70182.8377051902</v>
      </c>
      <c r="G8">
        <v>4228.79442775439</v>
      </c>
      <c r="H8">
        <v>74411.6321329446</v>
      </c>
      <c r="I8">
        <v>31407.4517959149</v>
      </c>
      <c r="J8">
        <v>43826.4738141542</v>
      </c>
      <c r="K8">
        <v>75233.9256100691</v>
      </c>
    </row>
    <row r="9" spans="1:11">
      <c r="A9">
        <v>130</v>
      </c>
      <c r="B9" t="s">
        <v>58</v>
      </c>
      <c r="C9" t="s">
        <v>59</v>
      </c>
      <c r="D9" t="s">
        <v>51</v>
      </c>
      <c r="E9">
        <v>1125613982603.65</v>
      </c>
      <c r="F9">
        <v>59647.8842392713</v>
      </c>
      <c r="G9">
        <v>1160.26447369087</v>
      </c>
      <c r="H9">
        <v>60808.1487129621</v>
      </c>
      <c r="I9">
        <v>30518.6391901106</v>
      </c>
      <c r="J9">
        <v>3618.76055955219</v>
      </c>
      <c r="K9">
        <v>34137.3997496628</v>
      </c>
    </row>
    <row r="10" spans="1:11">
      <c r="A10">
        <v>84</v>
      </c>
      <c r="B10" t="s">
        <v>60</v>
      </c>
      <c r="C10" t="s">
        <v>6</v>
      </c>
      <c r="D10" t="s">
        <v>51</v>
      </c>
      <c r="E10">
        <v>2741123105616.15</v>
      </c>
      <c r="F10">
        <v>18024.1541212574</v>
      </c>
      <c r="G10">
        <v>212.694908470729</v>
      </c>
      <c r="H10">
        <v>18236.8490297281</v>
      </c>
      <c r="I10">
        <v>38914.8426965185</v>
      </c>
      <c r="J10">
        <v>6925.06631854129</v>
      </c>
      <c r="K10">
        <v>45839.9090150598</v>
      </c>
    </row>
    <row r="11" spans="1:11">
      <c r="A11">
        <v>94</v>
      </c>
      <c r="B11" t="s">
        <v>61</v>
      </c>
      <c r="C11" t="s">
        <v>8</v>
      </c>
      <c r="D11" t="s">
        <v>51</v>
      </c>
      <c r="E11">
        <v>2426254696936.43</v>
      </c>
      <c r="F11">
        <v>12754.4324535862</v>
      </c>
      <c r="G11">
        <v>188.638333125854</v>
      </c>
      <c r="H11">
        <v>12943.070786712</v>
      </c>
      <c r="I11">
        <v>67306.6705036886</v>
      </c>
      <c r="J11">
        <v>671.74081512052</v>
      </c>
      <c r="K11">
        <v>67978.4113188091</v>
      </c>
    </row>
    <row r="12" spans="1:11">
      <c r="A12">
        <v>188</v>
      </c>
      <c r="B12" t="s">
        <v>62</v>
      </c>
      <c r="C12" t="s">
        <v>63</v>
      </c>
      <c r="D12" t="s">
        <v>54</v>
      </c>
      <c r="E12">
        <v>1138047287774.65</v>
      </c>
      <c r="F12">
        <v>43923.3079905352</v>
      </c>
      <c r="G12">
        <v>934.910672201643</v>
      </c>
      <c r="H12">
        <v>44858.2186627369</v>
      </c>
      <c r="I12">
        <v>22430.8113157189</v>
      </c>
      <c r="J12">
        <v>2631.96718709703</v>
      </c>
      <c r="K12">
        <v>25062.7785028159</v>
      </c>
    </row>
    <row r="13" spans="1:11">
      <c r="A13">
        <v>59</v>
      </c>
      <c r="B13" t="s">
        <v>64</v>
      </c>
      <c r="C13" t="s">
        <v>3</v>
      </c>
      <c r="D13" t="s">
        <v>51</v>
      </c>
      <c r="E13">
        <v>3454989851832.58</v>
      </c>
      <c r="F13">
        <v>11966.7365458891</v>
      </c>
      <c r="G13">
        <v>264.123039927748</v>
      </c>
      <c r="H13">
        <v>12230.8595858168</v>
      </c>
      <c r="I13">
        <v>62147.7075947591</v>
      </c>
      <c r="J13">
        <v>5496.40714079852</v>
      </c>
      <c r="K13">
        <v>67644.1147355576</v>
      </c>
    </row>
    <row r="14" spans="1:11">
      <c r="A14">
        <v>54</v>
      </c>
      <c r="B14" t="s">
        <v>65</v>
      </c>
      <c r="C14" t="s">
        <v>9</v>
      </c>
      <c r="D14" t="s">
        <v>51</v>
      </c>
      <c r="E14">
        <v>1924688711851.63</v>
      </c>
      <c r="F14">
        <v>8021.58980806326</v>
      </c>
      <c r="G14">
        <v>354.626866349771</v>
      </c>
      <c r="H14">
        <v>8376.21667441304</v>
      </c>
      <c r="I14">
        <v>46281.0709300801</v>
      </c>
      <c r="J14">
        <v>10331.5656280014</v>
      </c>
      <c r="K14">
        <v>56612.6365580815</v>
      </c>
    </row>
    <row r="15" spans="1:11">
      <c r="A15">
        <v>62</v>
      </c>
      <c r="B15" t="s">
        <v>66</v>
      </c>
      <c r="C15" t="s">
        <v>10</v>
      </c>
      <c r="D15" t="s">
        <v>51</v>
      </c>
      <c r="E15">
        <v>3432436272956.65</v>
      </c>
      <c r="F15">
        <v>7143.53455637825</v>
      </c>
      <c r="G15">
        <v>1511.00426197723</v>
      </c>
      <c r="H15">
        <v>8654.53881835548</v>
      </c>
      <c r="I15">
        <v>38554.4101589866</v>
      </c>
      <c r="J15">
        <v>16866.3015829229</v>
      </c>
      <c r="K15">
        <v>55420.7117419094</v>
      </c>
    </row>
    <row r="16" spans="1:11">
      <c r="A16">
        <v>142</v>
      </c>
      <c r="B16" t="s">
        <v>67</v>
      </c>
      <c r="C16" t="s">
        <v>68</v>
      </c>
      <c r="D16" t="s">
        <v>51</v>
      </c>
      <c r="E16">
        <v>1439116329961.25</v>
      </c>
      <c r="F16">
        <v>32418.0598430965</v>
      </c>
      <c r="G16">
        <v>740.325572140644</v>
      </c>
      <c r="H16">
        <v>33158.3854152372</v>
      </c>
      <c r="I16">
        <v>14223.6034050582</v>
      </c>
      <c r="J16">
        <v>2637.55813892855</v>
      </c>
      <c r="K16">
        <v>16861.1615439868</v>
      </c>
    </row>
    <row r="17" spans="1:11">
      <c r="A17">
        <v>112</v>
      </c>
      <c r="B17" t="s">
        <v>69</v>
      </c>
      <c r="C17" t="s">
        <v>70</v>
      </c>
      <c r="D17" t="s">
        <v>49</v>
      </c>
      <c r="E17">
        <v>2481478532887.77</v>
      </c>
      <c r="F17">
        <v>20728.4593375131</v>
      </c>
      <c r="G17">
        <v>735.623779042105</v>
      </c>
      <c r="H17">
        <v>21464.0831165552</v>
      </c>
      <c r="I17">
        <v>12672.0593279271</v>
      </c>
      <c r="J17">
        <v>2761.45880256652</v>
      </c>
      <c r="K17">
        <v>15433.5181304936</v>
      </c>
    </row>
    <row r="18" spans="1:11">
      <c r="A18">
        <v>182</v>
      </c>
      <c r="B18" t="s">
        <v>71</v>
      </c>
      <c r="C18" t="s">
        <v>72</v>
      </c>
      <c r="D18" t="s">
        <v>54</v>
      </c>
      <c r="E18">
        <v>588384275197.627</v>
      </c>
      <c r="F18">
        <v>16129.5760505463</v>
      </c>
      <c r="G18">
        <v>228.851644540919</v>
      </c>
      <c r="H18">
        <v>16358.4276950872</v>
      </c>
      <c r="I18">
        <v>11252.5117497843</v>
      </c>
      <c r="J18">
        <v>767.457287738224</v>
      </c>
      <c r="K18">
        <v>12019.9690375225</v>
      </c>
    </row>
    <row r="19" spans="1:11">
      <c r="A19">
        <v>192</v>
      </c>
      <c r="B19" t="s">
        <v>73</v>
      </c>
      <c r="C19" t="s">
        <v>74</v>
      </c>
      <c r="D19" t="s">
        <v>49</v>
      </c>
      <c r="E19">
        <v>868576995050.239</v>
      </c>
      <c r="F19">
        <v>10725.424635</v>
      </c>
      <c r="G19">
        <v>384.092027831375</v>
      </c>
      <c r="H19">
        <v>11109.5166628313</v>
      </c>
      <c r="I19">
        <v>10673.7119757091</v>
      </c>
      <c r="J19">
        <v>1386.5964078117</v>
      </c>
      <c r="K19">
        <v>12060.3083835208</v>
      </c>
    </row>
    <row r="20" spans="1:11">
      <c r="A20">
        <v>31</v>
      </c>
      <c r="B20" t="s">
        <v>75</v>
      </c>
      <c r="C20" t="s">
        <v>76</v>
      </c>
      <c r="D20" t="s">
        <v>51</v>
      </c>
      <c r="E20">
        <v>553061387781.225</v>
      </c>
      <c r="F20">
        <v>15562.894579961</v>
      </c>
      <c r="G20">
        <v>593.391896731524</v>
      </c>
      <c r="H20">
        <v>16156.2864766926</v>
      </c>
      <c r="I20">
        <v>9181.65839430827</v>
      </c>
      <c r="J20">
        <v>1850.04402852053</v>
      </c>
      <c r="K20">
        <v>11031.7024228288</v>
      </c>
    </row>
    <row r="21" spans="1:11">
      <c r="A21">
        <v>12</v>
      </c>
      <c r="B21" t="s">
        <v>77</v>
      </c>
      <c r="C21" t="s">
        <v>78</v>
      </c>
      <c r="D21" t="s">
        <v>51</v>
      </c>
      <c r="E21">
        <v>688307060113.564</v>
      </c>
      <c r="F21">
        <v>10437.8983601458</v>
      </c>
      <c r="G21">
        <v>550.811153946338</v>
      </c>
      <c r="H21">
        <v>10988.7095140922</v>
      </c>
      <c r="I21">
        <v>8508.38456688439</v>
      </c>
      <c r="J21">
        <v>1926.68397673771</v>
      </c>
      <c r="K21">
        <v>10435.0685436221</v>
      </c>
    </row>
    <row r="22" spans="1:11">
      <c r="A22">
        <v>69</v>
      </c>
      <c r="B22" t="s">
        <v>79</v>
      </c>
      <c r="C22" t="s">
        <v>80</v>
      </c>
      <c r="D22" t="s">
        <v>51</v>
      </c>
      <c r="E22">
        <v>335048280778.401</v>
      </c>
      <c r="F22">
        <v>10459.8631700437</v>
      </c>
      <c r="G22">
        <v>485.642168259001</v>
      </c>
      <c r="H22">
        <v>10945.5053383027</v>
      </c>
      <c r="I22">
        <v>7577.7232879739</v>
      </c>
      <c r="J22">
        <v>1632.99004032131</v>
      </c>
      <c r="K22">
        <v>9210.71332829521</v>
      </c>
    </row>
    <row r="23" spans="1:11">
      <c r="A23">
        <v>83</v>
      </c>
      <c r="B23" t="s">
        <v>81</v>
      </c>
      <c r="C23" t="s">
        <v>82</v>
      </c>
      <c r="D23" t="s">
        <v>51</v>
      </c>
      <c r="E23">
        <v>406870957145.084</v>
      </c>
      <c r="F23">
        <v>10101.4923553805</v>
      </c>
      <c r="G23">
        <v>2.14955944593</v>
      </c>
      <c r="H23">
        <v>10103.6419148264</v>
      </c>
      <c r="I23">
        <v>6115.2278391983</v>
      </c>
      <c r="J23">
        <v>9.00818345355028</v>
      </c>
      <c r="K23">
        <v>6124.23602265185</v>
      </c>
    </row>
    <row r="24" spans="1:11">
      <c r="A24">
        <v>29</v>
      </c>
      <c r="B24" t="s">
        <v>83</v>
      </c>
      <c r="C24" t="s">
        <v>26</v>
      </c>
      <c r="D24" t="s">
        <v>51</v>
      </c>
      <c r="E24">
        <v>2018999627934.06</v>
      </c>
      <c r="F24">
        <v>6914.95934161397</v>
      </c>
      <c r="G24">
        <v>670.506305291963</v>
      </c>
      <c r="H24">
        <v>7585.46564690593</v>
      </c>
      <c r="I24">
        <v>6722.13798306548</v>
      </c>
      <c r="J24">
        <v>12231.7254627782</v>
      </c>
      <c r="K24">
        <v>18953.8634458436</v>
      </c>
    </row>
    <row r="25" spans="1:11">
      <c r="A25">
        <v>30</v>
      </c>
      <c r="B25" t="s">
        <v>84</v>
      </c>
      <c r="C25" t="s">
        <v>85</v>
      </c>
      <c r="D25" t="s">
        <v>51</v>
      </c>
      <c r="E25">
        <v>671211427043.085</v>
      </c>
      <c r="F25">
        <v>7939.99128556795</v>
      </c>
      <c r="G25">
        <v>4.30488837145966</v>
      </c>
      <c r="H25">
        <v>7944.29617393941</v>
      </c>
      <c r="I25">
        <v>6115.14288909144</v>
      </c>
      <c r="J25">
        <v>16.8985469026106</v>
      </c>
      <c r="K25">
        <v>6132.04143599405</v>
      </c>
    </row>
    <row r="26" spans="1:11">
      <c r="A26">
        <v>9</v>
      </c>
      <c r="B26" t="s">
        <v>86</v>
      </c>
      <c r="C26" t="s">
        <v>87</v>
      </c>
      <c r="D26" t="s">
        <v>51</v>
      </c>
      <c r="E26">
        <v>533206120290.812</v>
      </c>
      <c r="F26">
        <v>7757.6068261473</v>
      </c>
      <c r="G26">
        <v>285.648305259955</v>
      </c>
      <c r="H26">
        <v>8043.25513140726</v>
      </c>
      <c r="I26">
        <v>5041.66863442753</v>
      </c>
      <c r="J26">
        <v>1063.15238562319</v>
      </c>
      <c r="K26">
        <v>6104.82102005072</v>
      </c>
    </row>
    <row r="27" spans="1:11">
      <c r="A27">
        <v>4</v>
      </c>
      <c r="B27" t="s">
        <v>88</v>
      </c>
      <c r="C27" t="s">
        <v>89</v>
      </c>
      <c r="D27" t="s">
        <v>51</v>
      </c>
      <c r="E27">
        <v>717456247602.964</v>
      </c>
      <c r="F27">
        <v>7090.38941462747</v>
      </c>
      <c r="G27">
        <v>-0.0773286717164578</v>
      </c>
      <c r="H27">
        <v>7090.31208595576</v>
      </c>
      <c r="I27">
        <v>4229.19829359389</v>
      </c>
      <c r="J27">
        <v>-0.245951341093309</v>
      </c>
      <c r="K27">
        <v>4228.9523422528</v>
      </c>
    </row>
    <row r="28" spans="1:11">
      <c r="A28">
        <v>171</v>
      </c>
      <c r="B28" t="s">
        <v>90</v>
      </c>
      <c r="C28" t="s">
        <v>91</v>
      </c>
      <c r="D28" t="s">
        <v>49</v>
      </c>
      <c r="E28">
        <v>1343290766999.03</v>
      </c>
      <c r="F28">
        <v>3637.29120637932</v>
      </c>
      <c r="G28">
        <v>182.895053186103</v>
      </c>
      <c r="H28">
        <v>3820.18625956542</v>
      </c>
      <c r="I28">
        <v>5452.4987783288</v>
      </c>
      <c r="J28">
        <v>682.66151890459</v>
      </c>
      <c r="K28">
        <v>6135.16029723339</v>
      </c>
    </row>
    <row r="29" spans="1:11">
      <c r="A29">
        <v>76</v>
      </c>
      <c r="B29" t="s">
        <v>92</v>
      </c>
      <c r="C29" t="s">
        <v>93</v>
      </c>
      <c r="D29" t="s">
        <v>51</v>
      </c>
      <c r="E29">
        <v>356984484063.972</v>
      </c>
      <c r="F29">
        <v>6880.79355988356</v>
      </c>
      <c r="G29">
        <v>-0.221972525121899</v>
      </c>
      <c r="H29">
        <v>6880.57158735844</v>
      </c>
      <c r="I29">
        <v>4152.30207237614</v>
      </c>
      <c r="J29">
        <v>1.31632694016972</v>
      </c>
      <c r="K29">
        <v>4153.61839931631</v>
      </c>
    </row>
    <row r="30" spans="1:11">
      <c r="A30">
        <v>165</v>
      </c>
      <c r="B30" t="s">
        <v>94</v>
      </c>
      <c r="C30" t="s">
        <v>28</v>
      </c>
      <c r="D30" t="s">
        <v>51</v>
      </c>
      <c r="E30">
        <v>616851759001.914</v>
      </c>
      <c r="F30">
        <v>7197.25396730749</v>
      </c>
      <c r="G30">
        <v>750.742905166564</v>
      </c>
      <c r="H30">
        <v>7947.99687247405</v>
      </c>
      <c r="I30">
        <v>3467.26570616028</v>
      </c>
      <c r="J30">
        <v>15796.4553810643</v>
      </c>
      <c r="K30">
        <v>19263.7210872245</v>
      </c>
    </row>
    <row r="31" spans="1:11">
      <c r="A31">
        <v>48</v>
      </c>
      <c r="B31" t="s">
        <v>95</v>
      </c>
      <c r="C31" t="s">
        <v>27</v>
      </c>
      <c r="D31" t="s">
        <v>51</v>
      </c>
      <c r="E31">
        <v>378767959255.256</v>
      </c>
      <c r="F31">
        <v>5591.42416810624</v>
      </c>
      <c r="G31">
        <v>14.9582015273362</v>
      </c>
      <c r="H31">
        <v>5606.38236963357</v>
      </c>
      <c r="I31">
        <v>3562.0030507945</v>
      </c>
      <c r="J31">
        <v>1275.69575597478</v>
      </c>
      <c r="K31">
        <v>4837.69880676928</v>
      </c>
    </row>
    <row r="32" spans="1:11">
      <c r="A32">
        <v>144</v>
      </c>
      <c r="B32" t="s">
        <v>96</v>
      </c>
      <c r="C32" t="s">
        <v>97</v>
      </c>
      <c r="D32" t="s">
        <v>51</v>
      </c>
      <c r="E32">
        <v>372097211704.078</v>
      </c>
      <c r="F32">
        <v>6353.54020907038</v>
      </c>
      <c r="G32">
        <v>127.628171372114</v>
      </c>
      <c r="H32">
        <v>6481.16838044249</v>
      </c>
      <c r="I32">
        <v>3296.10320013772</v>
      </c>
      <c r="J32">
        <v>502.392845482515</v>
      </c>
      <c r="K32">
        <v>3798.49604562023</v>
      </c>
    </row>
    <row r="33" spans="1:11">
      <c r="A33">
        <v>88</v>
      </c>
      <c r="B33" t="s">
        <v>98</v>
      </c>
      <c r="C33" t="s">
        <v>99</v>
      </c>
      <c r="D33" t="s">
        <v>49</v>
      </c>
      <c r="E33">
        <v>545041403819.964</v>
      </c>
      <c r="F33">
        <v>4468.40036527166</v>
      </c>
      <c r="G33">
        <v>209.144925254688</v>
      </c>
      <c r="H33">
        <v>4677.54529052635</v>
      </c>
      <c r="I33">
        <v>2803.08371672327</v>
      </c>
      <c r="J33">
        <v>610.516508737747</v>
      </c>
      <c r="K33">
        <v>3413.60022546102</v>
      </c>
    </row>
    <row r="34" spans="1:11">
      <c r="A34">
        <v>124</v>
      </c>
      <c r="B34" t="s">
        <v>100</v>
      </c>
      <c r="C34" t="s">
        <v>101</v>
      </c>
      <c r="D34" t="s">
        <v>49</v>
      </c>
      <c r="E34">
        <v>971274521662.056</v>
      </c>
      <c r="F34">
        <v>4239.69887665227</v>
      </c>
      <c r="G34">
        <v>0</v>
      </c>
      <c r="H34">
        <v>4239.69887665227</v>
      </c>
      <c r="I34">
        <v>2697.48496845221</v>
      </c>
      <c r="J34">
        <v>0</v>
      </c>
      <c r="K34">
        <v>2697.48496845221</v>
      </c>
    </row>
    <row r="35" spans="1:11">
      <c r="A35">
        <v>16</v>
      </c>
      <c r="B35" t="s">
        <v>102</v>
      </c>
      <c r="C35" t="s">
        <v>103</v>
      </c>
      <c r="D35" t="s">
        <v>49</v>
      </c>
      <c r="E35">
        <v>193305629012.569</v>
      </c>
      <c r="F35">
        <v>3564.77188474374</v>
      </c>
      <c r="G35">
        <v>6.95740791434241</v>
      </c>
      <c r="H35">
        <v>3571.72929265808</v>
      </c>
      <c r="I35">
        <v>2725.95579572347</v>
      </c>
      <c r="J35">
        <v>42.0387846615267</v>
      </c>
      <c r="K35">
        <v>2767.994580385</v>
      </c>
    </row>
    <row r="36" spans="1:11">
      <c r="A36">
        <v>86</v>
      </c>
      <c r="B36" t="s">
        <v>104</v>
      </c>
      <c r="C36" t="s">
        <v>105</v>
      </c>
      <c r="D36" t="s">
        <v>54</v>
      </c>
      <c r="E36">
        <v>112959970081.443</v>
      </c>
      <c r="F36">
        <v>4332.2026491667</v>
      </c>
      <c r="G36">
        <v>88.1069227141027</v>
      </c>
      <c r="H36">
        <v>4420.3095718808</v>
      </c>
      <c r="I36">
        <v>2813.0544531289</v>
      </c>
      <c r="J36">
        <v>302.995791335614</v>
      </c>
      <c r="K36">
        <v>3116.05024446451</v>
      </c>
    </row>
    <row r="37" spans="1:11">
      <c r="A37">
        <v>148</v>
      </c>
      <c r="B37" t="s">
        <v>106</v>
      </c>
      <c r="C37" t="s">
        <v>107</v>
      </c>
      <c r="D37" t="s">
        <v>49</v>
      </c>
      <c r="E37">
        <v>4808614596417.49</v>
      </c>
      <c r="F37">
        <v>4035.91983082121</v>
      </c>
      <c r="G37">
        <v>432.894644985564</v>
      </c>
      <c r="H37">
        <v>4468.81447580678</v>
      </c>
      <c r="I37">
        <v>2618.99524765583</v>
      </c>
      <c r="J37">
        <v>1263.31825257029</v>
      </c>
      <c r="K37">
        <v>3882.31350022613</v>
      </c>
    </row>
    <row r="38" spans="1:11">
      <c r="A38">
        <v>52</v>
      </c>
      <c r="B38" t="s">
        <v>108</v>
      </c>
      <c r="C38" t="s">
        <v>109</v>
      </c>
      <c r="D38" t="s">
        <v>54</v>
      </c>
      <c r="E38">
        <v>1388329424822.99</v>
      </c>
      <c r="F38">
        <v>3381.48480990846</v>
      </c>
      <c r="G38">
        <v>165.326786447722</v>
      </c>
      <c r="H38">
        <v>3546.81159635619</v>
      </c>
      <c r="I38">
        <v>2581.02812525727</v>
      </c>
      <c r="J38">
        <v>551.31036834168</v>
      </c>
      <c r="K38">
        <v>3132.33849359895</v>
      </c>
    </row>
    <row r="39" spans="1:11">
      <c r="A39">
        <v>139</v>
      </c>
      <c r="B39" t="s">
        <v>110</v>
      </c>
      <c r="C39" t="s">
        <v>111</v>
      </c>
      <c r="D39" t="s">
        <v>54</v>
      </c>
      <c r="E39">
        <v>1012713767557.36</v>
      </c>
      <c r="F39">
        <v>3383.57371141007</v>
      </c>
      <c r="G39">
        <v>29.4850800818129</v>
      </c>
      <c r="H39">
        <v>3413.05879149189</v>
      </c>
      <c r="I39">
        <v>2648.66452733437</v>
      </c>
      <c r="J39">
        <v>137.45144067617</v>
      </c>
      <c r="K39">
        <v>2786.11596801054</v>
      </c>
    </row>
    <row r="40" spans="1:11">
      <c r="A40">
        <v>147</v>
      </c>
      <c r="B40" t="s">
        <v>112</v>
      </c>
      <c r="C40" t="s">
        <v>113</v>
      </c>
      <c r="D40" t="s">
        <v>51</v>
      </c>
      <c r="E40">
        <v>690240163454.731</v>
      </c>
      <c r="F40">
        <v>1297.75671023972</v>
      </c>
      <c r="G40">
        <v>85.0262230545939</v>
      </c>
      <c r="H40">
        <v>1382.78293329432</v>
      </c>
      <c r="I40">
        <v>2507.10395943846</v>
      </c>
      <c r="J40">
        <v>516.234630488979</v>
      </c>
      <c r="K40">
        <v>3023.33858992743</v>
      </c>
    </row>
    <row r="41" spans="1:11">
      <c r="A41">
        <v>136</v>
      </c>
      <c r="B41" t="s">
        <v>114</v>
      </c>
      <c r="C41" t="s">
        <v>115</v>
      </c>
      <c r="D41" t="s">
        <v>54</v>
      </c>
      <c r="E41">
        <v>1330100745810.55</v>
      </c>
      <c r="F41">
        <v>2472.18363594366</v>
      </c>
      <c r="G41">
        <v>173.934756199551</v>
      </c>
      <c r="H41">
        <v>2646.11839214321</v>
      </c>
      <c r="I41">
        <v>1963.04978538241</v>
      </c>
      <c r="J41">
        <v>638.806576076892</v>
      </c>
      <c r="K41">
        <v>2601.8563614593</v>
      </c>
    </row>
    <row r="42" spans="1:11">
      <c r="A42">
        <v>5</v>
      </c>
      <c r="B42" t="s">
        <v>116</v>
      </c>
      <c r="C42" t="s">
        <v>117</v>
      </c>
      <c r="D42" t="s">
        <v>49</v>
      </c>
      <c r="E42">
        <v>1083361763233</v>
      </c>
      <c r="F42">
        <v>2673.18709274423</v>
      </c>
      <c r="G42">
        <v>530.642626985693</v>
      </c>
      <c r="H42">
        <v>3203.82971972992</v>
      </c>
      <c r="I42">
        <v>1471.12598418898</v>
      </c>
      <c r="J42">
        <v>1707.80568922115</v>
      </c>
      <c r="K42">
        <v>3178.93167341013</v>
      </c>
    </row>
    <row r="43" spans="1:11">
      <c r="A43">
        <v>44</v>
      </c>
      <c r="B43" t="s">
        <v>118</v>
      </c>
      <c r="C43" t="s">
        <v>119</v>
      </c>
      <c r="D43" t="s">
        <v>51</v>
      </c>
      <c r="E43">
        <v>480192270471.593</v>
      </c>
      <c r="F43">
        <v>1933.80326308511</v>
      </c>
      <c r="G43">
        <v>10.4661578781554</v>
      </c>
      <c r="H43">
        <v>1944.26942096327</v>
      </c>
      <c r="I43">
        <v>1219.1625253144</v>
      </c>
      <c r="J43">
        <v>44.2887936820912</v>
      </c>
      <c r="K43">
        <v>1263.45131899649</v>
      </c>
    </row>
    <row r="44" spans="1:11">
      <c r="A44">
        <v>107</v>
      </c>
      <c r="B44" t="s">
        <v>120</v>
      </c>
      <c r="C44" t="s">
        <v>121</v>
      </c>
      <c r="D44" t="s">
        <v>54</v>
      </c>
      <c r="E44">
        <v>333242868979.042</v>
      </c>
      <c r="F44">
        <v>1518.84079719781</v>
      </c>
      <c r="G44">
        <v>146.425040351425</v>
      </c>
      <c r="H44">
        <v>1665.26583754923</v>
      </c>
      <c r="I44">
        <v>1380.74499935729</v>
      </c>
      <c r="J44">
        <v>544.462231434462</v>
      </c>
      <c r="K44">
        <v>1925.20723079175</v>
      </c>
    </row>
    <row r="45" spans="1:11">
      <c r="A45">
        <v>146</v>
      </c>
      <c r="B45" t="s">
        <v>122</v>
      </c>
      <c r="C45" t="s">
        <v>123</v>
      </c>
      <c r="D45" t="s">
        <v>51</v>
      </c>
      <c r="E45">
        <v>274248669907.902</v>
      </c>
      <c r="F45">
        <v>2813.10692594659</v>
      </c>
      <c r="G45">
        <v>0</v>
      </c>
      <c r="H45">
        <v>2813.10692594659</v>
      </c>
      <c r="I45">
        <v>995.51080243073</v>
      </c>
      <c r="J45">
        <v>0</v>
      </c>
      <c r="K45">
        <v>995.51080243073</v>
      </c>
    </row>
    <row r="46" spans="1:11">
      <c r="A46">
        <v>49</v>
      </c>
      <c r="B46" t="s">
        <v>124</v>
      </c>
      <c r="C46" t="s">
        <v>125</v>
      </c>
      <c r="D46" t="s">
        <v>49</v>
      </c>
      <c r="E46">
        <v>227499666712.829</v>
      </c>
      <c r="F46">
        <v>1875.76934826135</v>
      </c>
      <c r="G46">
        <v>52.4164325607228</v>
      </c>
      <c r="H46">
        <v>1928.18578082207</v>
      </c>
      <c r="I46">
        <v>1050.98669044892</v>
      </c>
      <c r="J46">
        <v>181.857930471649</v>
      </c>
      <c r="K46">
        <v>1232.84462092057</v>
      </c>
    </row>
    <row r="47" spans="1:11">
      <c r="A47">
        <v>102</v>
      </c>
      <c r="B47" t="s">
        <v>126</v>
      </c>
      <c r="C47" t="s">
        <v>127</v>
      </c>
      <c r="D47" t="s">
        <v>54</v>
      </c>
      <c r="E47">
        <v>325838129451.801</v>
      </c>
      <c r="F47">
        <v>1694.17766540296</v>
      </c>
      <c r="G47">
        <v>28.4929917989317</v>
      </c>
      <c r="H47">
        <v>1722.67065720189</v>
      </c>
      <c r="I47">
        <v>1026.08513863596</v>
      </c>
      <c r="J47">
        <v>94.4376704666741</v>
      </c>
      <c r="K47">
        <v>1120.52280910264</v>
      </c>
    </row>
    <row r="48" spans="1:11">
      <c r="A48">
        <v>156</v>
      </c>
      <c r="B48" t="s">
        <v>128</v>
      </c>
      <c r="C48" t="s">
        <v>129</v>
      </c>
      <c r="D48" t="s">
        <v>49</v>
      </c>
      <c r="E48">
        <v>63027295302.7531</v>
      </c>
      <c r="F48">
        <v>1500.45295562326</v>
      </c>
      <c r="G48">
        <v>10.0984389701576</v>
      </c>
      <c r="H48">
        <v>1510.55139459342</v>
      </c>
      <c r="I48">
        <v>960.870028441969</v>
      </c>
      <c r="J48">
        <v>30.6686621645263</v>
      </c>
      <c r="K48">
        <v>991.538690606496</v>
      </c>
    </row>
    <row r="49" spans="1:11">
      <c r="A49">
        <v>135</v>
      </c>
      <c r="B49" t="s">
        <v>130</v>
      </c>
      <c r="C49" t="s">
        <v>131</v>
      </c>
      <c r="D49" t="s">
        <v>51</v>
      </c>
      <c r="E49">
        <v>170313524882.259</v>
      </c>
      <c r="F49">
        <v>2089.88170607337</v>
      </c>
      <c r="G49">
        <v>7.55346556762435</v>
      </c>
      <c r="H49">
        <v>2097.435171641</v>
      </c>
      <c r="I49">
        <v>785.322922775047</v>
      </c>
      <c r="J49">
        <v>25.5548279555046</v>
      </c>
      <c r="K49">
        <v>810.877750730552</v>
      </c>
    </row>
    <row r="50" spans="1:11">
      <c r="A50">
        <v>164</v>
      </c>
      <c r="B50" t="s">
        <v>132</v>
      </c>
      <c r="C50" t="s">
        <v>133</v>
      </c>
      <c r="D50" t="s">
        <v>51</v>
      </c>
      <c r="E50">
        <v>92344013278.1853</v>
      </c>
      <c r="F50">
        <v>1318.5377949299</v>
      </c>
      <c r="G50">
        <v>0.164505812934702</v>
      </c>
      <c r="H50">
        <v>1318.70230074284</v>
      </c>
      <c r="I50">
        <v>866.334716812065</v>
      </c>
      <c r="J50">
        <v>0.864340416987844</v>
      </c>
      <c r="K50">
        <v>867.199057229053</v>
      </c>
    </row>
    <row r="51" spans="1:11">
      <c r="A51">
        <v>57</v>
      </c>
      <c r="B51" t="s">
        <v>134</v>
      </c>
      <c r="C51" t="s">
        <v>135</v>
      </c>
      <c r="D51" t="s">
        <v>51</v>
      </c>
      <c r="E51">
        <v>305882580581.182</v>
      </c>
      <c r="F51">
        <v>1520.60235087649</v>
      </c>
      <c r="G51">
        <v>935.381883412468</v>
      </c>
      <c r="H51">
        <v>2455.98423428896</v>
      </c>
      <c r="I51">
        <v>805.703908000619</v>
      </c>
      <c r="J51">
        <v>2809.41301583777</v>
      </c>
      <c r="K51">
        <v>3615.11692383839</v>
      </c>
    </row>
    <row r="52" spans="1:11">
      <c r="A52">
        <v>153</v>
      </c>
      <c r="B52" t="s">
        <v>136</v>
      </c>
      <c r="C52" t="s">
        <v>137</v>
      </c>
      <c r="D52" t="s">
        <v>51</v>
      </c>
      <c r="E52">
        <v>635266669765.65</v>
      </c>
      <c r="F52">
        <v>1366.66038256036</v>
      </c>
      <c r="G52">
        <v>0.0113528009452704</v>
      </c>
      <c r="H52">
        <v>1366.6717353613</v>
      </c>
      <c r="I52">
        <v>813.308011520222</v>
      </c>
      <c r="J52">
        <v>0.0459077342157977</v>
      </c>
      <c r="K52">
        <v>813.353919254438</v>
      </c>
    </row>
    <row r="53" spans="1:11">
      <c r="A53">
        <v>104</v>
      </c>
      <c r="B53" t="s">
        <v>138</v>
      </c>
      <c r="C53" t="s">
        <v>139</v>
      </c>
      <c r="D53" t="s">
        <v>51</v>
      </c>
      <c r="E53">
        <v>120954215578.147</v>
      </c>
      <c r="F53">
        <v>1638.68775384771</v>
      </c>
      <c r="G53">
        <v>87.8614875662953</v>
      </c>
      <c r="H53">
        <v>1726.549241414</v>
      </c>
      <c r="I53">
        <v>741.641908461024</v>
      </c>
      <c r="J53">
        <v>290.427431104494</v>
      </c>
      <c r="K53">
        <v>1032.06933956552</v>
      </c>
    </row>
    <row r="54" spans="1:11">
      <c r="A54">
        <v>80</v>
      </c>
      <c r="B54" t="s">
        <v>140</v>
      </c>
      <c r="C54" t="s">
        <v>141</v>
      </c>
      <c r="D54" t="s">
        <v>54</v>
      </c>
      <c r="E54">
        <v>1449336478964.25</v>
      </c>
      <c r="F54">
        <v>1162.51861759628</v>
      </c>
      <c r="G54">
        <v>29.7353380668862</v>
      </c>
      <c r="H54">
        <v>1192.25395566317</v>
      </c>
      <c r="I54">
        <v>840.330422199244</v>
      </c>
      <c r="J54">
        <v>108.917273718717</v>
      </c>
      <c r="K54">
        <v>949.247695917961</v>
      </c>
    </row>
    <row r="55" spans="1:11">
      <c r="A55">
        <v>55</v>
      </c>
      <c r="B55" t="s">
        <v>142</v>
      </c>
      <c r="C55" t="s">
        <v>143</v>
      </c>
      <c r="D55" t="s">
        <v>51</v>
      </c>
      <c r="E55">
        <v>56406185897.0233</v>
      </c>
      <c r="F55">
        <v>1505.69095084765</v>
      </c>
      <c r="G55">
        <v>8.07927327775435</v>
      </c>
      <c r="H55">
        <v>1513.77022412541</v>
      </c>
      <c r="I55">
        <v>691.251413412569</v>
      </c>
      <c r="J55">
        <v>44.9856865831415</v>
      </c>
      <c r="K55">
        <v>736.237099995711</v>
      </c>
    </row>
    <row r="56" spans="1:11">
      <c r="A56">
        <v>73</v>
      </c>
      <c r="B56" t="s">
        <v>144</v>
      </c>
      <c r="C56" t="s">
        <v>145</v>
      </c>
      <c r="D56" t="s">
        <v>54</v>
      </c>
      <c r="E56">
        <v>62919565687.4281</v>
      </c>
      <c r="F56">
        <v>669.877053896487</v>
      </c>
      <c r="G56">
        <v>13.4320952508928</v>
      </c>
      <c r="H56">
        <v>683.30914914738</v>
      </c>
      <c r="I56">
        <v>974.646106730401</v>
      </c>
      <c r="J56">
        <v>62.4271001427632</v>
      </c>
      <c r="K56">
        <v>1037.07320687316</v>
      </c>
    </row>
    <row r="57" spans="1:11">
      <c r="A57">
        <v>137</v>
      </c>
      <c r="B57" t="s">
        <v>146</v>
      </c>
      <c r="C57" t="s">
        <v>147</v>
      </c>
      <c r="D57" t="s">
        <v>51</v>
      </c>
      <c r="E57">
        <v>138809515093.799</v>
      </c>
      <c r="F57">
        <v>1291.11351547172</v>
      </c>
      <c r="G57">
        <v>21.3010378723699</v>
      </c>
      <c r="H57">
        <v>1312.41455334409</v>
      </c>
      <c r="I57">
        <v>776.187276934621</v>
      </c>
      <c r="J57">
        <v>99.2000331822833</v>
      </c>
      <c r="K57">
        <v>875.387310116904</v>
      </c>
    </row>
    <row r="58" spans="1:11">
      <c r="A58">
        <v>163</v>
      </c>
      <c r="B58" t="s">
        <v>148</v>
      </c>
      <c r="C58" t="s">
        <v>149</v>
      </c>
      <c r="D58" t="s">
        <v>51</v>
      </c>
      <c r="E58">
        <v>182038942806.911</v>
      </c>
      <c r="F58">
        <v>163.680936492787</v>
      </c>
      <c r="G58">
        <v>0.0958304550931924</v>
      </c>
      <c r="H58">
        <v>163.77676694788</v>
      </c>
      <c r="I58">
        <v>739.274487183765</v>
      </c>
      <c r="J58">
        <v>0.356881330681558</v>
      </c>
      <c r="K58">
        <v>739.631368514446</v>
      </c>
    </row>
    <row r="59" spans="1:11">
      <c r="A59">
        <v>15</v>
      </c>
      <c r="B59" t="s">
        <v>150</v>
      </c>
      <c r="C59" t="s">
        <v>151</v>
      </c>
      <c r="D59" t="s">
        <v>54</v>
      </c>
      <c r="E59">
        <v>1099767213458.98</v>
      </c>
      <c r="F59">
        <v>1127.94477822031</v>
      </c>
      <c r="G59">
        <v>0.0827112680187638</v>
      </c>
      <c r="H59">
        <v>1128.02748948833</v>
      </c>
      <c r="I59">
        <v>736.601626135164</v>
      </c>
      <c r="J59">
        <v>0.384503059509266</v>
      </c>
      <c r="K59">
        <v>736.986129194673</v>
      </c>
    </row>
    <row r="60" spans="1:11">
      <c r="A60">
        <v>43</v>
      </c>
      <c r="B60" t="s">
        <v>152</v>
      </c>
      <c r="C60" t="s">
        <v>153</v>
      </c>
      <c r="D60" t="s">
        <v>51</v>
      </c>
      <c r="E60">
        <v>39970191234.3408</v>
      </c>
      <c r="F60">
        <v>1167.96645224535</v>
      </c>
      <c r="G60">
        <v>1.85280500300652</v>
      </c>
      <c r="H60">
        <v>1169.81925724835</v>
      </c>
      <c r="I60">
        <v>632.785312908322</v>
      </c>
      <c r="J60">
        <v>11.9867280201858</v>
      </c>
      <c r="K60">
        <v>644.772040928507</v>
      </c>
    </row>
    <row r="61" spans="1:11">
      <c r="A61">
        <v>38</v>
      </c>
      <c r="B61" t="s">
        <v>154</v>
      </c>
      <c r="C61" t="s">
        <v>155</v>
      </c>
      <c r="D61" t="s">
        <v>49</v>
      </c>
      <c r="E61">
        <v>870825345566.264</v>
      </c>
      <c r="F61">
        <v>1449.64248740294</v>
      </c>
      <c r="G61">
        <v>0</v>
      </c>
      <c r="H61">
        <v>1449.64248740294</v>
      </c>
      <c r="I61">
        <v>573.118217896121</v>
      </c>
      <c r="J61">
        <v>0</v>
      </c>
      <c r="K61">
        <v>573.118217896121</v>
      </c>
    </row>
    <row r="62" spans="1:11">
      <c r="A62">
        <v>91</v>
      </c>
      <c r="B62" t="s">
        <v>156</v>
      </c>
      <c r="C62" t="s">
        <v>157</v>
      </c>
      <c r="D62" t="s">
        <v>54</v>
      </c>
      <c r="E62">
        <v>79360287089.7949</v>
      </c>
      <c r="F62">
        <v>1144.12161906764</v>
      </c>
      <c r="G62">
        <v>0</v>
      </c>
      <c r="H62">
        <v>1144.12161906764</v>
      </c>
      <c r="I62">
        <v>574.945066014477</v>
      </c>
      <c r="J62">
        <v>0</v>
      </c>
      <c r="K62">
        <v>574.945066014477</v>
      </c>
    </row>
    <row r="63" spans="1:11">
      <c r="A63">
        <v>97</v>
      </c>
      <c r="B63" t="s">
        <v>158</v>
      </c>
      <c r="C63" t="s">
        <v>159</v>
      </c>
      <c r="D63" t="s">
        <v>54</v>
      </c>
      <c r="E63">
        <v>79732404838.245</v>
      </c>
      <c r="F63">
        <v>1344.62940096824</v>
      </c>
      <c r="G63">
        <v>0.149724011706641</v>
      </c>
      <c r="H63">
        <v>1344.77912497995</v>
      </c>
      <c r="I63">
        <v>582.40983404253</v>
      </c>
      <c r="J63">
        <v>0.781663093970536</v>
      </c>
      <c r="K63">
        <v>583.191497136501</v>
      </c>
    </row>
    <row r="64" spans="1:11">
      <c r="A64">
        <v>150</v>
      </c>
      <c r="B64" t="s">
        <v>160</v>
      </c>
      <c r="C64" t="s">
        <v>161</v>
      </c>
      <c r="D64" t="s">
        <v>51</v>
      </c>
      <c r="E64">
        <v>1751177858646.92</v>
      </c>
      <c r="F64">
        <v>1195.04931484981</v>
      </c>
      <c r="G64">
        <v>0.387736681671179</v>
      </c>
      <c r="H64">
        <v>1195.43705153148</v>
      </c>
      <c r="I64">
        <v>602.386958830211</v>
      </c>
      <c r="J64">
        <v>1.51801097048948</v>
      </c>
      <c r="K64">
        <v>603.904969800701</v>
      </c>
    </row>
    <row r="65" spans="1:11">
      <c r="A65">
        <v>50</v>
      </c>
      <c r="B65" t="s">
        <v>162</v>
      </c>
      <c r="C65" t="s">
        <v>163</v>
      </c>
      <c r="D65" t="s">
        <v>54</v>
      </c>
      <c r="E65">
        <v>535802556587.487</v>
      </c>
      <c r="F65">
        <v>630.42588184252</v>
      </c>
      <c r="G65">
        <v>0.632023181684022</v>
      </c>
      <c r="H65">
        <v>631.057905024204</v>
      </c>
      <c r="I65">
        <v>822.495381361439</v>
      </c>
      <c r="J65">
        <v>3.08058865415786</v>
      </c>
      <c r="K65">
        <v>825.575970015597</v>
      </c>
    </row>
    <row r="66" spans="1:11">
      <c r="A66">
        <v>138</v>
      </c>
      <c r="B66" t="s">
        <v>164</v>
      </c>
      <c r="C66" t="s">
        <v>165</v>
      </c>
      <c r="D66" t="s">
        <v>49</v>
      </c>
      <c r="E66">
        <v>463538286394.483</v>
      </c>
      <c r="F66">
        <v>398.600658360423</v>
      </c>
      <c r="G66">
        <v>41.299307347176</v>
      </c>
      <c r="H66">
        <v>439.899965707599</v>
      </c>
      <c r="I66">
        <v>570.885025194767</v>
      </c>
      <c r="J66">
        <v>166.314051679216</v>
      </c>
      <c r="K66">
        <v>737.199076873983</v>
      </c>
    </row>
    <row r="67" spans="1:11">
      <c r="A67">
        <v>131</v>
      </c>
      <c r="B67" t="s">
        <v>166</v>
      </c>
      <c r="C67" t="s">
        <v>167</v>
      </c>
      <c r="D67" t="s">
        <v>51</v>
      </c>
      <c r="E67">
        <v>435556945705.23</v>
      </c>
      <c r="F67">
        <v>840.555362439404</v>
      </c>
      <c r="G67">
        <v>731.595082661881</v>
      </c>
      <c r="H67">
        <v>1572.15044510129</v>
      </c>
      <c r="I67">
        <v>425.20785363104</v>
      </c>
      <c r="J67">
        <v>2375.37127468888</v>
      </c>
      <c r="K67">
        <v>2800.57912831992</v>
      </c>
    </row>
    <row r="68" spans="1:11">
      <c r="A68">
        <v>89</v>
      </c>
      <c r="B68" t="s">
        <v>168</v>
      </c>
      <c r="C68" t="s">
        <v>169</v>
      </c>
      <c r="D68" t="s">
        <v>54</v>
      </c>
      <c r="E68">
        <v>276221293785.249</v>
      </c>
      <c r="F68">
        <v>784.822010378556</v>
      </c>
      <c r="G68">
        <v>63.8518085097194</v>
      </c>
      <c r="H68">
        <v>848.673818888275</v>
      </c>
      <c r="I68">
        <v>441.006800897746</v>
      </c>
      <c r="J68">
        <v>216.068275003758</v>
      </c>
      <c r="K68">
        <v>657.075075901505</v>
      </c>
    </row>
    <row r="69" spans="1:11">
      <c r="A69">
        <v>6</v>
      </c>
      <c r="B69" t="s">
        <v>170</v>
      </c>
      <c r="C69" t="s">
        <v>171</v>
      </c>
      <c r="D69" t="s">
        <v>49</v>
      </c>
      <c r="E69">
        <v>43518226807.9485</v>
      </c>
      <c r="F69">
        <v>884.219999092277</v>
      </c>
      <c r="G69">
        <v>0.0295671627875617</v>
      </c>
      <c r="H69">
        <v>884.249566255064</v>
      </c>
      <c r="I69">
        <v>391.838431269314</v>
      </c>
      <c r="J69">
        <v>0.122392088661118</v>
      </c>
      <c r="K69">
        <v>391.960823357976</v>
      </c>
    </row>
    <row r="70" spans="1:11">
      <c r="A70">
        <v>134</v>
      </c>
      <c r="B70" t="s">
        <v>172</v>
      </c>
      <c r="C70" t="s">
        <v>173</v>
      </c>
      <c r="D70" t="s">
        <v>51</v>
      </c>
      <c r="E70">
        <v>240711896658.932</v>
      </c>
      <c r="F70">
        <v>755.448195888844</v>
      </c>
      <c r="G70">
        <v>52.1007333277604</v>
      </c>
      <c r="H70">
        <v>807.548929216604</v>
      </c>
      <c r="I70">
        <v>429.777519404363</v>
      </c>
      <c r="J70">
        <v>159.868472140716</v>
      </c>
      <c r="K70">
        <v>589.645991545079</v>
      </c>
    </row>
    <row r="71" spans="1:11">
      <c r="A71">
        <v>1</v>
      </c>
      <c r="B71" t="s">
        <v>174</v>
      </c>
      <c r="C71" t="s">
        <v>175</v>
      </c>
      <c r="D71" t="s">
        <v>54</v>
      </c>
      <c r="E71">
        <v>223968329962.469</v>
      </c>
      <c r="F71">
        <v>1001.87789882538</v>
      </c>
      <c r="G71">
        <v>0</v>
      </c>
      <c r="H71">
        <v>1001.87789882538</v>
      </c>
      <c r="I71">
        <v>360.995550022995</v>
      </c>
      <c r="J71">
        <v>0</v>
      </c>
      <c r="K71">
        <v>360.995550022995</v>
      </c>
    </row>
    <row r="72" spans="1:11">
      <c r="A72">
        <v>105</v>
      </c>
      <c r="B72" t="s">
        <v>176</v>
      </c>
      <c r="C72" t="s">
        <v>177</v>
      </c>
      <c r="D72" t="s">
        <v>51</v>
      </c>
      <c r="E72">
        <v>85339620686.8049</v>
      </c>
      <c r="F72">
        <v>629.221873588871</v>
      </c>
      <c r="G72">
        <v>15.1425738286213</v>
      </c>
      <c r="H72">
        <v>644.364447417493</v>
      </c>
      <c r="I72">
        <v>410.97575941296</v>
      </c>
      <c r="J72">
        <v>54.1617961750594</v>
      </c>
      <c r="K72">
        <v>465.137555588019</v>
      </c>
    </row>
    <row r="73" spans="1:11">
      <c r="A73">
        <v>77</v>
      </c>
      <c r="B73" t="s">
        <v>178</v>
      </c>
      <c r="C73" t="s">
        <v>179</v>
      </c>
      <c r="D73" t="s">
        <v>49</v>
      </c>
      <c r="E73">
        <v>3566265111446.87</v>
      </c>
      <c r="F73">
        <v>635.219161406049</v>
      </c>
      <c r="G73">
        <v>20.5978133664974</v>
      </c>
      <c r="H73">
        <v>655.816974772547</v>
      </c>
      <c r="I73">
        <v>383.832576555739</v>
      </c>
      <c r="J73">
        <v>74.5708497206939</v>
      </c>
      <c r="K73">
        <v>458.403426276433</v>
      </c>
    </row>
    <row r="74" spans="1:11">
      <c r="A74">
        <v>183</v>
      </c>
      <c r="B74" t="s">
        <v>180</v>
      </c>
      <c r="C74" t="s">
        <v>181</v>
      </c>
      <c r="D74" t="s">
        <v>51</v>
      </c>
      <c r="E74">
        <v>85823441002.9131</v>
      </c>
      <c r="F74">
        <v>424.925844232455</v>
      </c>
      <c r="G74">
        <v>129.273718594118</v>
      </c>
      <c r="H74">
        <v>554.199562826573</v>
      </c>
      <c r="I74">
        <v>501.420371120968</v>
      </c>
      <c r="J74">
        <v>569.003022053344</v>
      </c>
      <c r="K74">
        <v>1070.42339317431</v>
      </c>
    </row>
    <row r="75" spans="1:11">
      <c r="A75">
        <v>20</v>
      </c>
      <c r="B75" t="s">
        <v>182</v>
      </c>
      <c r="C75" t="s">
        <v>183</v>
      </c>
      <c r="D75" t="s">
        <v>49</v>
      </c>
      <c r="E75">
        <v>202671495340.37</v>
      </c>
      <c r="F75">
        <v>646.884739929628</v>
      </c>
      <c r="G75">
        <v>11.9569084125121</v>
      </c>
      <c r="H75">
        <v>658.841648342141</v>
      </c>
      <c r="I75">
        <v>421.238868901953</v>
      </c>
      <c r="J75">
        <v>47.701668980688</v>
      </c>
      <c r="K75">
        <v>468.940537882641</v>
      </c>
    </row>
    <row r="76" spans="1:11">
      <c r="A76">
        <v>152</v>
      </c>
      <c r="B76" t="s">
        <v>184</v>
      </c>
      <c r="C76" t="s">
        <v>185</v>
      </c>
      <c r="D76" t="s">
        <v>54</v>
      </c>
      <c r="E76">
        <v>64807161045.8899</v>
      </c>
      <c r="F76">
        <v>566.244055914967</v>
      </c>
      <c r="G76">
        <v>26.5608568084953</v>
      </c>
      <c r="H76">
        <v>592.804912723463</v>
      </c>
      <c r="I76">
        <v>416.932798351388</v>
      </c>
      <c r="J76">
        <v>86.3062607005244</v>
      </c>
      <c r="K76">
        <v>503.239059051912</v>
      </c>
    </row>
    <row r="77" spans="1:11">
      <c r="A77">
        <v>42</v>
      </c>
      <c r="B77" t="s">
        <v>186</v>
      </c>
      <c r="C77" t="s">
        <v>187</v>
      </c>
      <c r="D77" t="s">
        <v>49</v>
      </c>
      <c r="F77">
        <v>530.48834848592</v>
      </c>
      <c r="G77">
        <v>0.0554869969801079</v>
      </c>
      <c r="H77">
        <v>530.5438354829</v>
      </c>
      <c r="I77">
        <v>390.417033699984</v>
      </c>
      <c r="J77">
        <v>0.474907652553782</v>
      </c>
      <c r="K77">
        <v>390.891941352538</v>
      </c>
    </row>
    <row r="78" spans="1:11">
      <c r="A78">
        <v>191</v>
      </c>
      <c r="B78" t="s">
        <v>188</v>
      </c>
      <c r="C78" t="s">
        <v>189</v>
      </c>
      <c r="D78" t="s">
        <v>190</v>
      </c>
      <c r="F78">
        <v>415.184857760638</v>
      </c>
      <c r="G78">
        <v>0</v>
      </c>
      <c r="H78">
        <v>415.184857760638</v>
      </c>
      <c r="I78">
        <v>451.872062509639</v>
      </c>
      <c r="J78">
        <v>0</v>
      </c>
      <c r="K78">
        <v>451.872062509639</v>
      </c>
    </row>
    <row r="79" spans="1:11">
      <c r="A79">
        <v>185</v>
      </c>
      <c r="B79" t="s">
        <v>191</v>
      </c>
      <c r="C79" t="s">
        <v>192</v>
      </c>
      <c r="D79" t="s">
        <v>54</v>
      </c>
      <c r="E79">
        <v>296689257401.601</v>
      </c>
      <c r="F79">
        <v>836.583718352184</v>
      </c>
      <c r="G79">
        <v>0.085146007089528</v>
      </c>
      <c r="H79">
        <v>836.668864359273</v>
      </c>
      <c r="I79">
        <v>319.692081982942</v>
      </c>
      <c r="J79">
        <v>0.344308006618483</v>
      </c>
      <c r="K79">
        <v>320.036389989561</v>
      </c>
    </row>
    <row r="80" spans="1:11">
      <c r="A80">
        <v>115</v>
      </c>
      <c r="B80" t="s">
        <v>193</v>
      </c>
      <c r="C80" t="s">
        <v>194</v>
      </c>
      <c r="D80" t="s">
        <v>190</v>
      </c>
      <c r="E80">
        <v>51032174284.6998</v>
      </c>
      <c r="F80">
        <v>713.424006681981</v>
      </c>
      <c r="G80">
        <v>0</v>
      </c>
      <c r="H80">
        <v>713.424006681981</v>
      </c>
      <c r="I80">
        <v>283.869104127215</v>
      </c>
      <c r="J80">
        <v>0</v>
      </c>
      <c r="K80">
        <v>283.869104127215</v>
      </c>
    </row>
    <row r="81" spans="1:11">
      <c r="A81">
        <v>116</v>
      </c>
      <c r="B81" t="s">
        <v>195</v>
      </c>
      <c r="C81" t="s">
        <v>196</v>
      </c>
      <c r="D81" t="s">
        <v>51</v>
      </c>
      <c r="E81">
        <v>25353476545.2147</v>
      </c>
      <c r="F81">
        <v>334.921406601155</v>
      </c>
      <c r="G81">
        <v>0.00355454150637616</v>
      </c>
      <c r="H81">
        <v>334.924961142661</v>
      </c>
      <c r="I81">
        <v>329.86528065107</v>
      </c>
      <c r="J81">
        <v>0.0211238609097328</v>
      </c>
      <c r="K81">
        <v>329.886404511979</v>
      </c>
    </row>
    <row r="82" spans="1:11">
      <c r="A82">
        <v>177</v>
      </c>
      <c r="B82" t="s">
        <v>197</v>
      </c>
      <c r="C82" t="s">
        <v>198</v>
      </c>
      <c r="D82" t="s">
        <v>54</v>
      </c>
      <c r="E82">
        <v>138356499712.486</v>
      </c>
      <c r="F82">
        <v>509.844500926576</v>
      </c>
      <c r="G82">
        <v>8.21897353071973</v>
      </c>
      <c r="H82">
        <v>518.063474457295</v>
      </c>
      <c r="I82">
        <v>277.623740399935</v>
      </c>
      <c r="J82">
        <v>45.8525887643492</v>
      </c>
      <c r="K82">
        <v>323.476329164284</v>
      </c>
    </row>
    <row r="83" spans="1:11">
      <c r="A83">
        <v>119</v>
      </c>
      <c r="B83" t="s">
        <v>199</v>
      </c>
      <c r="C83" t="s">
        <v>200</v>
      </c>
      <c r="D83" t="s">
        <v>54</v>
      </c>
      <c r="E83">
        <v>42914813892.9472</v>
      </c>
      <c r="F83">
        <v>512.480458872854</v>
      </c>
      <c r="G83">
        <v>15.3719121232939</v>
      </c>
      <c r="H83">
        <v>527.852370996148</v>
      </c>
      <c r="I83">
        <v>274.122726556265</v>
      </c>
      <c r="J83">
        <v>62.0769255063674</v>
      </c>
      <c r="K83">
        <v>336.199652062632</v>
      </c>
    </row>
    <row r="84" spans="1:11">
      <c r="A84">
        <v>151</v>
      </c>
      <c r="B84" t="s">
        <v>201</v>
      </c>
      <c r="C84" t="s">
        <v>202</v>
      </c>
      <c r="D84" t="s">
        <v>190</v>
      </c>
      <c r="E84">
        <v>185641085414.245</v>
      </c>
      <c r="F84">
        <v>456.998211155746</v>
      </c>
      <c r="G84">
        <v>0</v>
      </c>
      <c r="H84">
        <v>456.998211155746</v>
      </c>
      <c r="I84">
        <v>262.337624995533</v>
      </c>
      <c r="J84">
        <v>0</v>
      </c>
      <c r="K84">
        <v>262.337624995533</v>
      </c>
    </row>
    <row r="85" spans="1:11">
      <c r="A85">
        <v>74</v>
      </c>
      <c r="B85" t="s">
        <v>203</v>
      </c>
      <c r="C85" t="s">
        <v>204</v>
      </c>
      <c r="D85" t="s">
        <v>51</v>
      </c>
      <c r="E85">
        <v>134652041021.903</v>
      </c>
      <c r="F85">
        <v>412.071358304034</v>
      </c>
      <c r="G85">
        <v>124.099807061316</v>
      </c>
      <c r="H85">
        <v>536.17116536535</v>
      </c>
      <c r="I85">
        <v>265.619204875156</v>
      </c>
      <c r="J85">
        <v>424.752557612516</v>
      </c>
      <c r="K85">
        <v>690.371762487673</v>
      </c>
    </row>
    <row r="86" spans="1:11">
      <c r="A86">
        <v>125</v>
      </c>
      <c r="B86" t="s">
        <v>205</v>
      </c>
      <c r="C86" t="s">
        <v>206</v>
      </c>
      <c r="D86" t="s">
        <v>49</v>
      </c>
      <c r="E86">
        <v>25399523677.949</v>
      </c>
      <c r="F86">
        <v>334.88638580316</v>
      </c>
      <c r="G86">
        <v>0.56872182349921</v>
      </c>
      <c r="H86">
        <v>335.455107626659</v>
      </c>
      <c r="I86">
        <v>274.221329675081</v>
      </c>
      <c r="J86">
        <v>2.2999172372259</v>
      </c>
      <c r="K86">
        <v>276.521246912307</v>
      </c>
    </row>
    <row r="87" spans="1:11">
      <c r="A87">
        <v>22</v>
      </c>
      <c r="B87" t="s">
        <v>207</v>
      </c>
      <c r="C87" t="s">
        <v>208</v>
      </c>
      <c r="D87" t="s">
        <v>54</v>
      </c>
      <c r="E87">
        <v>106855999403.033</v>
      </c>
      <c r="F87">
        <v>377.132841417711</v>
      </c>
      <c r="G87">
        <v>24.4939939080892</v>
      </c>
      <c r="H87">
        <v>401.6268353258</v>
      </c>
      <c r="I87">
        <v>246.541843347906</v>
      </c>
      <c r="J87">
        <v>71.800574764545</v>
      </c>
      <c r="K87">
        <v>318.342418112451</v>
      </c>
    </row>
    <row r="88" spans="1:11">
      <c r="A88">
        <v>123</v>
      </c>
      <c r="B88" t="s">
        <v>209</v>
      </c>
      <c r="C88" t="s">
        <v>210</v>
      </c>
      <c r="D88" t="s">
        <v>190</v>
      </c>
      <c r="E88">
        <v>32582425634.7195</v>
      </c>
      <c r="F88">
        <v>338.055965496344</v>
      </c>
      <c r="G88">
        <v>0</v>
      </c>
      <c r="H88">
        <v>338.055965496344</v>
      </c>
      <c r="I88">
        <v>198.726383044893</v>
      </c>
      <c r="J88">
        <v>0</v>
      </c>
      <c r="K88">
        <v>198.726383044893</v>
      </c>
    </row>
    <row r="89" spans="1:11">
      <c r="A89">
        <v>79</v>
      </c>
      <c r="B89" t="s">
        <v>211</v>
      </c>
      <c r="C89" t="s">
        <v>212</v>
      </c>
      <c r="D89" t="s">
        <v>51</v>
      </c>
      <c r="E89">
        <v>530270098234.694</v>
      </c>
      <c r="F89">
        <v>320.365766221769</v>
      </c>
      <c r="G89">
        <v>365.941565045124</v>
      </c>
      <c r="H89">
        <v>686.307331266893</v>
      </c>
      <c r="I89">
        <v>187.169749382562</v>
      </c>
      <c r="J89">
        <v>1351.79574652278</v>
      </c>
      <c r="K89">
        <v>1538.96549590535</v>
      </c>
    </row>
    <row r="90" spans="1:11">
      <c r="A90">
        <v>159</v>
      </c>
      <c r="B90" t="s">
        <v>213</v>
      </c>
      <c r="C90" t="s">
        <v>214</v>
      </c>
      <c r="D90" t="s">
        <v>49</v>
      </c>
      <c r="E90">
        <v>147907468213.87</v>
      </c>
      <c r="F90">
        <v>405.154106884714</v>
      </c>
      <c r="G90">
        <v>55.137858166998</v>
      </c>
      <c r="H90">
        <v>460.291965051712</v>
      </c>
      <c r="I90">
        <v>175.353590508596</v>
      </c>
      <c r="J90">
        <v>195.581030384658</v>
      </c>
      <c r="K90">
        <v>370.934620893254</v>
      </c>
    </row>
    <row r="91" spans="1:11">
      <c r="A91">
        <v>132</v>
      </c>
      <c r="B91" t="s">
        <v>215</v>
      </c>
      <c r="C91" t="s">
        <v>216</v>
      </c>
      <c r="D91" t="s">
        <v>54</v>
      </c>
      <c r="E91">
        <v>126440077054.981</v>
      </c>
      <c r="F91">
        <v>261.048416260838</v>
      </c>
      <c r="G91">
        <v>0.0210732204733066</v>
      </c>
      <c r="H91">
        <v>261.069489481311</v>
      </c>
      <c r="I91">
        <v>171.079755720605</v>
      </c>
      <c r="J91">
        <v>0.0807924681154635</v>
      </c>
      <c r="K91">
        <v>171.160548188721</v>
      </c>
    </row>
    <row r="92" spans="1:11">
      <c r="A92">
        <v>122</v>
      </c>
      <c r="B92" t="s">
        <v>217</v>
      </c>
      <c r="C92" t="s">
        <v>218</v>
      </c>
      <c r="D92" t="s">
        <v>49</v>
      </c>
      <c r="E92">
        <v>29164050394.3789</v>
      </c>
      <c r="F92">
        <v>193.49389744048</v>
      </c>
      <c r="G92">
        <v>0.945806111700676</v>
      </c>
      <c r="H92">
        <v>194.439703552181</v>
      </c>
      <c r="I92">
        <v>178.400492778993</v>
      </c>
      <c r="J92">
        <v>3.96360053303974</v>
      </c>
      <c r="K92">
        <v>182.364093312033</v>
      </c>
    </row>
    <row r="93" spans="1:11">
      <c r="A93">
        <v>120</v>
      </c>
      <c r="B93" t="s">
        <v>219</v>
      </c>
      <c r="C93" t="s">
        <v>220</v>
      </c>
      <c r="D93" t="s">
        <v>190</v>
      </c>
      <c r="E93">
        <v>43230912231.7895</v>
      </c>
      <c r="F93">
        <v>265.871692761732</v>
      </c>
      <c r="G93">
        <v>0</v>
      </c>
      <c r="H93">
        <v>265.871692761732</v>
      </c>
      <c r="I93">
        <v>160.94230803392</v>
      </c>
      <c r="J93">
        <v>0</v>
      </c>
      <c r="K93">
        <v>160.94230803392</v>
      </c>
    </row>
    <row r="94" spans="1:11">
      <c r="A94">
        <v>19</v>
      </c>
      <c r="B94" t="s">
        <v>221</v>
      </c>
      <c r="C94" t="s">
        <v>222</v>
      </c>
      <c r="D94" t="s">
        <v>49</v>
      </c>
      <c r="E94">
        <v>57203962207.0654</v>
      </c>
      <c r="F94">
        <v>306.234344185241</v>
      </c>
      <c r="G94">
        <v>22.2204109198957</v>
      </c>
      <c r="H94">
        <v>328.454755105137</v>
      </c>
      <c r="I94">
        <v>144.414403337313</v>
      </c>
      <c r="J94">
        <v>70.8787239944629</v>
      </c>
      <c r="K94">
        <v>215.293127331776</v>
      </c>
    </row>
    <row r="95" spans="1:11">
      <c r="A95">
        <v>71</v>
      </c>
      <c r="B95" t="s">
        <v>223</v>
      </c>
      <c r="C95" t="s">
        <v>224</v>
      </c>
      <c r="D95" t="s">
        <v>49</v>
      </c>
      <c r="E95">
        <v>167792339917.516</v>
      </c>
      <c r="F95">
        <v>127.563256992059</v>
      </c>
      <c r="G95">
        <v>10.4718559551349</v>
      </c>
      <c r="H95">
        <v>138.035112947194</v>
      </c>
      <c r="I95">
        <v>194.169495784411</v>
      </c>
      <c r="J95">
        <v>44.4358315386325</v>
      </c>
      <c r="K95">
        <v>238.605327323044</v>
      </c>
    </row>
    <row r="96" spans="1:11">
      <c r="A96">
        <v>117</v>
      </c>
      <c r="B96" t="s">
        <v>225</v>
      </c>
      <c r="C96" t="s">
        <v>226</v>
      </c>
      <c r="D96" t="s">
        <v>54</v>
      </c>
      <c r="E96">
        <v>238337478243.118</v>
      </c>
      <c r="F96">
        <v>203.553035925465</v>
      </c>
      <c r="G96">
        <v>0.000588717832414403</v>
      </c>
      <c r="H96">
        <v>203.553624643297</v>
      </c>
      <c r="I96">
        <v>161.277396342408</v>
      </c>
      <c r="J96">
        <v>0.00253074120500173</v>
      </c>
      <c r="K96">
        <v>161.279927083613</v>
      </c>
    </row>
    <row r="97" spans="1:11">
      <c r="A97">
        <v>64</v>
      </c>
      <c r="B97" t="s">
        <v>227</v>
      </c>
      <c r="C97" t="s">
        <v>228</v>
      </c>
      <c r="D97" t="s">
        <v>54</v>
      </c>
      <c r="E97">
        <v>196050132518.675</v>
      </c>
      <c r="F97">
        <v>171.005264875246</v>
      </c>
      <c r="G97">
        <v>0.00165422536037528</v>
      </c>
      <c r="H97">
        <v>171.006919100606</v>
      </c>
      <c r="I97">
        <v>158.546066645388</v>
      </c>
      <c r="J97">
        <v>0.00769006119018532</v>
      </c>
      <c r="K97">
        <v>158.553756706578</v>
      </c>
    </row>
    <row r="98" spans="1:11">
      <c r="A98">
        <v>193</v>
      </c>
      <c r="B98" t="s">
        <v>229</v>
      </c>
      <c r="C98" t="s">
        <v>230</v>
      </c>
      <c r="D98" t="s">
        <v>54</v>
      </c>
      <c r="E98">
        <v>69244879107.1411</v>
      </c>
      <c r="F98">
        <v>197.264204326408</v>
      </c>
      <c r="G98">
        <v>0</v>
      </c>
      <c r="H98">
        <v>197.264204326408</v>
      </c>
      <c r="I98">
        <v>129.539962943134</v>
      </c>
      <c r="J98">
        <v>0</v>
      </c>
      <c r="K98">
        <v>129.539962943134</v>
      </c>
    </row>
    <row r="99" spans="1:11">
      <c r="A99">
        <v>114</v>
      </c>
      <c r="B99" t="s">
        <v>231</v>
      </c>
      <c r="C99" t="s">
        <v>232</v>
      </c>
      <c r="D99" t="s">
        <v>49</v>
      </c>
      <c r="E99">
        <v>37873059504.451</v>
      </c>
      <c r="F99">
        <v>191.600153379243</v>
      </c>
      <c r="G99">
        <v>2.38922806253347</v>
      </c>
      <c r="H99">
        <v>193.989381441777</v>
      </c>
      <c r="I99">
        <v>122.223893137781</v>
      </c>
      <c r="J99">
        <v>11.5259590452756</v>
      </c>
      <c r="K99">
        <v>133.749852183057</v>
      </c>
    </row>
    <row r="100" spans="1:11">
      <c r="A100">
        <v>95</v>
      </c>
      <c r="B100" t="s">
        <v>233</v>
      </c>
      <c r="C100" t="s">
        <v>234</v>
      </c>
      <c r="D100" t="s">
        <v>51</v>
      </c>
      <c r="F100">
        <v>165.318786826992</v>
      </c>
      <c r="G100">
        <v>1.24751088273965</v>
      </c>
      <c r="H100">
        <v>166.566297709732</v>
      </c>
      <c r="I100">
        <v>147.716920963666</v>
      </c>
      <c r="J100">
        <v>5.18348237868897</v>
      </c>
      <c r="K100">
        <v>152.900403342355</v>
      </c>
    </row>
    <row r="101" spans="1:11">
      <c r="A101">
        <v>85</v>
      </c>
      <c r="B101" t="s">
        <v>235</v>
      </c>
      <c r="C101" t="s">
        <v>236</v>
      </c>
      <c r="D101" t="s">
        <v>49</v>
      </c>
      <c r="E101">
        <v>29811646922.6362</v>
      </c>
      <c r="F101">
        <v>154.505010400259</v>
      </c>
      <c r="G101">
        <v>6.07946031378111</v>
      </c>
      <c r="H101">
        <v>160.584470714041</v>
      </c>
      <c r="I101">
        <v>153.88375184451</v>
      </c>
      <c r="J101">
        <v>25.477264147689</v>
      </c>
      <c r="K101">
        <v>179.361015992199</v>
      </c>
    </row>
    <row r="102" spans="1:11">
      <c r="A102">
        <v>121</v>
      </c>
      <c r="B102" t="s">
        <v>237</v>
      </c>
      <c r="C102" t="s">
        <v>238</v>
      </c>
      <c r="D102" t="s">
        <v>54</v>
      </c>
      <c r="E102">
        <v>26909069259.1698</v>
      </c>
      <c r="F102">
        <v>137.95884112673</v>
      </c>
      <c r="G102">
        <v>2.68709489917571</v>
      </c>
      <c r="H102">
        <v>140.645936025905</v>
      </c>
      <c r="I102">
        <v>154.291092734861</v>
      </c>
      <c r="J102">
        <v>12.6217267958268</v>
      </c>
      <c r="K102">
        <v>166.912819530688</v>
      </c>
    </row>
    <row r="103" spans="1:11">
      <c r="A103">
        <v>14</v>
      </c>
      <c r="B103" t="s">
        <v>239</v>
      </c>
      <c r="C103" t="s">
        <v>240</v>
      </c>
      <c r="D103" t="s">
        <v>190</v>
      </c>
      <c r="E103">
        <v>52924624145.5729</v>
      </c>
      <c r="F103">
        <v>199.242827307891</v>
      </c>
      <c r="G103">
        <v>0</v>
      </c>
      <c r="H103">
        <v>199.242827307891</v>
      </c>
      <c r="I103">
        <v>145.069161996059</v>
      </c>
      <c r="J103">
        <v>0</v>
      </c>
      <c r="K103">
        <v>145.069161996059</v>
      </c>
    </row>
    <row r="104" spans="1:11">
      <c r="A104">
        <v>181</v>
      </c>
      <c r="B104" t="s">
        <v>241</v>
      </c>
      <c r="C104" t="s">
        <v>242</v>
      </c>
      <c r="D104" t="s">
        <v>190</v>
      </c>
      <c r="E104">
        <v>113162508309.993</v>
      </c>
      <c r="F104">
        <v>146.781672842866</v>
      </c>
      <c r="G104">
        <v>0</v>
      </c>
      <c r="H104">
        <v>146.781672842866</v>
      </c>
      <c r="I104">
        <v>126.993944382086</v>
      </c>
      <c r="J104">
        <v>0</v>
      </c>
      <c r="K104">
        <v>126.993944382086</v>
      </c>
    </row>
    <row r="105" spans="1:11">
      <c r="A105">
        <v>24</v>
      </c>
      <c r="B105" t="s">
        <v>243</v>
      </c>
      <c r="C105" t="s">
        <v>244</v>
      </c>
      <c r="D105" t="s">
        <v>51</v>
      </c>
      <c r="E105">
        <v>4249201201.54306</v>
      </c>
      <c r="F105">
        <v>155.078738441585</v>
      </c>
      <c r="G105">
        <v>0.254578398878298</v>
      </c>
      <c r="H105">
        <v>155.333316840463</v>
      </c>
      <c r="I105">
        <v>96.1147251832013</v>
      </c>
      <c r="J105">
        <v>0.666400878964865</v>
      </c>
      <c r="K105">
        <v>96.7811260621662</v>
      </c>
    </row>
    <row r="106" spans="1:11">
      <c r="A106">
        <v>41</v>
      </c>
      <c r="B106" t="s">
        <v>245</v>
      </c>
      <c r="C106" t="s">
        <v>246</v>
      </c>
      <c r="D106" t="s">
        <v>49</v>
      </c>
      <c r="E106">
        <v>116551487629.757</v>
      </c>
      <c r="F106">
        <v>136.668375375358</v>
      </c>
      <c r="G106">
        <v>21.8416822971593</v>
      </c>
      <c r="H106">
        <v>158.510057672517</v>
      </c>
      <c r="I106">
        <v>98.6099095880187</v>
      </c>
      <c r="J106">
        <v>99.8322730650839</v>
      </c>
      <c r="K106">
        <v>198.442182653103</v>
      </c>
    </row>
    <row r="107" spans="1:11">
      <c r="A107">
        <v>168</v>
      </c>
      <c r="B107" t="s">
        <v>247</v>
      </c>
      <c r="C107" t="s">
        <v>248</v>
      </c>
      <c r="D107" t="s">
        <v>190</v>
      </c>
      <c r="F107">
        <v>187.135643484752</v>
      </c>
      <c r="G107">
        <v>0</v>
      </c>
      <c r="H107">
        <v>187.135643484752</v>
      </c>
      <c r="I107">
        <v>75.4084345990259</v>
      </c>
      <c r="J107">
        <v>0</v>
      </c>
      <c r="K107">
        <v>75.4084345990259</v>
      </c>
    </row>
    <row r="108" spans="1:11">
      <c r="A108">
        <v>126</v>
      </c>
      <c r="B108" t="s">
        <v>249</v>
      </c>
      <c r="C108" t="s">
        <v>250</v>
      </c>
      <c r="D108" t="s">
        <v>190</v>
      </c>
      <c r="E108">
        <v>32918624235.7563</v>
      </c>
      <c r="F108">
        <v>162.545041088956</v>
      </c>
      <c r="G108">
        <v>0</v>
      </c>
      <c r="H108">
        <v>162.545041088956</v>
      </c>
      <c r="I108">
        <v>86.1301032741684</v>
      </c>
      <c r="J108">
        <v>0</v>
      </c>
      <c r="K108">
        <v>86.1301032741684</v>
      </c>
    </row>
    <row r="109" spans="1:11">
      <c r="A109">
        <v>170</v>
      </c>
      <c r="B109" t="s">
        <v>251</v>
      </c>
      <c r="C109" t="s">
        <v>252</v>
      </c>
      <c r="D109" t="s">
        <v>190</v>
      </c>
      <c r="E109">
        <v>20179618497.5385</v>
      </c>
      <c r="F109">
        <v>168.889910876793</v>
      </c>
      <c r="G109">
        <v>0</v>
      </c>
      <c r="H109">
        <v>168.889910876793</v>
      </c>
      <c r="I109">
        <v>75.6224189601838</v>
      </c>
      <c r="J109">
        <v>0</v>
      </c>
      <c r="K109">
        <v>75.6224189601838</v>
      </c>
    </row>
    <row r="110" spans="1:11">
      <c r="A110">
        <v>106</v>
      </c>
      <c r="B110" t="s">
        <v>253</v>
      </c>
      <c r="C110" t="s">
        <v>254</v>
      </c>
      <c r="D110" t="s">
        <v>51</v>
      </c>
      <c r="E110">
        <v>64558824107.1395</v>
      </c>
      <c r="F110">
        <v>188.588279371055</v>
      </c>
      <c r="G110">
        <v>15.6892368585133</v>
      </c>
      <c r="H110">
        <v>204.277516229568</v>
      </c>
      <c r="I110">
        <v>70.4497931965539</v>
      </c>
      <c r="J110">
        <v>46.8241112218975</v>
      </c>
      <c r="K110">
        <v>117.273904418451</v>
      </c>
    </row>
    <row r="111" spans="1:11">
      <c r="A111">
        <v>143</v>
      </c>
      <c r="B111" t="s">
        <v>255</v>
      </c>
      <c r="C111" t="s">
        <v>256</v>
      </c>
      <c r="D111" t="s">
        <v>190</v>
      </c>
      <c r="F111">
        <v>82.7997930653635</v>
      </c>
      <c r="G111">
        <v>0.0454112037810816</v>
      </c>
      <c r="H111">
        <v>82.8452042691446</v>
      </c>
      <c r="I111">
        <v>86.6060755272299</v>
      </c>
      <c r="J111">
        <v>0.183630936863191</v>
      </c>
      <c r="K111">
        <v>86.7897064640931</v>
      </c>
    </row>
    <row r="112" spans="1:11">
      <c r="A112">
        <v>10</v>
      </c>
      <c r="B112" t="s">
        <v>257</v>
      </c>
      <c r="C112" t="s">
        <v>258</v>
      </c>
      <c r="D112" t="s">
        <v>49</v>
      </c>
      <c r="E112">
        <v>160729472760.502</v>
      </c>
      <c r="F112">
        <v>99.6900069319631</v>
      </c>
      <c r="G112">
        <v>7.94719932294235</v>
      </c>
      <c r="H112">
        <v>107.637206254905</v>
      </c>
      <c r="I112">
        <v>84.9444465089048</v>
      </c>
      <c r="J112">
        <v>29.829733195501</v>
      </c>
      <c r="K112">
        <v>114.774179704406</v>
      </c>
    </row>
    <row r="113" spans="1:11">
      <c r="A113">
        <v>158</v>
      </c>
      <c r="B113" t="s">
        <v>259</v>
      </c>
      <c r="C113" t="s">
        <v>260</v>
      </c>
      <c r="D113" t="s">
        <v>190</v>
      </c>
      <c r="E113">
        <v>21311710656.3811</v>
      </c>
      <c r="F113">
        <v>137.178449991686</v>
      </c>
      <c r="G113">
        <v>0.200799333578104</v>
      </c>
      <c r="H113">
        <v>137.379249325264</v>
      </c>
      <c r="I113">
        <v>62.6889231562021</v>
      </c>
      <c r="J113">
        <v>1.01372323457618</v>
      </c>
      <c r="K113">
        <v>63.7026463907783</v>
      </c>
    </row>
    <row r="114" spans="1:11">
      <c r="A114">
        <v>81</v>
      </c>
      <c r="B114" t="s">
        <v>261</v>
      </c>
      <c r="C114" t="s">
        <v>262</v>
      </c>
      <c r="D114" t="s">
        <v>49</v>
      </c>
      <c r="E114">
        <v>428633553457.637</v>
      </c>
      <c r="F114">
        <v>45.7712481171776</v>
      </c>
      <c r="G114">
        <v>0</v>
      </c>
      <c r="H114">
        <v>45.7712481171776</v>
      </c>
      <c r="I114">
        <v>69.7591327470896</v>
      </c>
      <c r="J114">
        <v>0</v>
      </c>
      <c r="K114">
        <v>69.7591327470896</v>
      </c>
    </row>
    <row r="115" spans="1:11">
      <c r="A115">
        <v>194</v>
      </c>
      <c r="B115" t="s">
        <v>263</v>
      </c>
      <c r="C115" t="s">
        <v>264</v>
      </c>
      <c r="D115" t="s">
        <v>54</v>
      </c>
      <c r="E115">
        <v>37163947921.2402</v>
      </c>
      <c r="F115">
        <v>113.711967712308</v>
      </c>
      <c r="G115">
        <v>0</v>
      </c>
      <c r="H115">
        <v>113.711967712308</v>
      </c>
      <c r="I115">
        <v>56.4424340326615</v>
      </c>
      <c r="J115">
        <v>0</v>
      </c>
      <c r="K115">
        <v>56.4424340326615</v>
      </c>
    </row>
    <row r="116" spans="1:11">
      <c r="A116">
        <v>127</v>
      </c>
      <c r="B116" t="s">
        <v>265</v>
      </c>
      <c r="C116" t="s">
        <v>266</v>
      </c>
      <c r="D116" t="s">
        <v>54</v>
      </c>
      <c r="E116">
        <v>1154069970945.9</v>
      </c>
      <c r="F116">
        <v>58.8459677176277</v>
      </c>
      <c r="G116">
        <v>0</v>
      </c>
      <c r="H116">
        <v>58.8459677176277</v>
      </c>
      <c r="I116">
        <v>54.2425343762042</v>
      </c>
      <c r="J116">
        <v>0</v>
      </c>
      <c r="K116">
        <v>54.2425343762042</v>
      </c>
    </row>
    <row r="117" spans="1:11">
      <c r="A117">
        <v>111</v>
      </c>
      <c r="B117" t="s">
        <v>267</v>
      </c>
      <c r="C117" t="s">
        <v>268</v>
      </c>
      <c r="D117" t="s">
        <v>49</v>
      </c>
      <c r="E117">
        <v>10750030600.0902</v>
      </c>
      <c r="F117">
        <v>76.3747964120831</v>
      </c>
      <c r="G117">
        <v>0</v>
      </c>
      <c r="H117">
        <v>76.3747964120831</v>
      </c>
      <c r="I117">
        <v>53.6055833708686</v>
      </c>
      <c r="J117">
        <v>0</v>
      </c>
      <c r="K117">
        <v>53.6055833708686</v>
      </c>
    </row>
    <row r="118" spans="1:11">
      <c r="A118">
        <v>96</v>
      </c>
      <c r="B118" t="s">
        <v>269</v>
      </c>
      <c r="C118" t="s">
        <v>270</v>
      </c>
      <c r="D118" t="s">
        <v>54</v>
      </c>
      <c r="E118">
        <v>64008799938.2234</v>
      </c>
      <c r="F118">
        <v>59.4711505786881</v>
      </c>
      <c r="G118">
        <v>0</v>
      </c>
      <c r="H118">
        <v>59.4711505786881</v>
      </c>
      <c r="I118">
        <v>59.6173754377701</v>
      </c>
      <c r="J118">
        <v>0</v>
      </c>
      <c r="K118">
        <v>59.6173754377701</v>
      </c>
    </row>
    <row r="119" spans="1:11">
      <c r="A119">
        <v>0</v>
      </c>
      <c r="B119" t="s">
        <v>271</v>
      </c>
      <c r="C119" t="s">
        <v>272</v>
      </c>
      <c r="D119" t="s">
        <v>190</v>
      </c>
      <c r="E119">
        <v>66797918068.5774</v>
      </c>
      <c r="F119">
        <v>39.782901158784</v>
      </c>
      <c r="G119">
        <v>0</v>
      </c>
      <c r="H119">
        <v>39.782901158784</v>
      </c>
      <c r="I119">
        <v>50.3162080071806</v>
      </c>
      <c r="J119">
        <v>0</v>
      </c>
      <c r="K119">
        <v>50.3162080071806</v>
      </c>
    </row>
    <row r="120" spans="1:11">
      <c r="A120">
        <v>110</v>
      </c>
      <c r="B120" t="s">
        <v>273</v>
      </c>
      <c r="C120" t="s">
        <v>274</v>
      </c>
      <c r="D120" t="s">
        <v>190</v>
      </c>
      <c r="E120">
        <v>46494497008.9213</v>
      </c>
      <c r="F120">
        <v>49.060478629264</v>
      </c>
      <c r="G120">
        <v>6.16522051662963e-5</v>
      </c>
      <c r="H120">
        <v>49.0605402814691</v>
      </c>
      <c r="I120">
        <v>55.1050774661518</v>
      </c>
      <c r="J120">
        <v>0.000527675052243079</v>
      </c>
      <c r="K120">
        <v>55.105605141204</v>
      </c>
    </row>
    <row r="121" spans="1:11">
      <c r="A121">
        <v>51</v>
      </c>
      <c r="B121" t="s">
        <v>275</v>
      </c>
      <c r="C121" t="s">
        <v>276</v>
      </c>
      <c r="D121" t="s">
        <v>49</v>
      </c>
      <c r="E121">
        <v>208600950803.523</v>
      </c>
      <c r="F121">
        <v>31.6084275079018</v>
      </c>
      <c r="G121">
        <v>0.916877546845401</v>
      </c>
      <c r="H121">
        <v>32.5253050547472</v>
      </c>
      <c r="I121">
        <v>52.1893541144138</v>
      </c>
      <c r="J121">
        <v>4.77577693049085</v>
      </c>
      <c r="K121">
        <v>56.9651310449046</v>
      </c>
    </row>
    <row r="122" spans="1:11">
      <c r="A122">
        <v>2</v>
      </c>
      <c r="B122" t="s">
        <v>277</v>
      </c>
      <c r="C122" t="s">
        <v>278</v>
      </c>
      <c r="D122" t="s">
        <v>49</v>
      </c>
      <c r="E122">
        <v>44453641256.0884</v>
      </c>
      <c r="F122">
        <v>69.2895619209149</v>
      </c>
      <c r="G122">
        <v>0</v>
      </c>
      <c r="H122">
        <v>69.2895619209149</v>
      </c>
      <c r="I122">
        <v>35.9913637935463</v>
      </c>
      <c r="J122">
        <v>0</v>
      </c>
      <c r="K122">
        <v>35.9913637935463</v>
      </c>
    </row>
    <row r="123" spans="1:11">
      <c r="A123">
        <v>13</v>
      </c>
      <c r="B123" t="s">
        <v>279</v>
      </c>
      <c r="C123" t="s">
        <v>280</v>
      </c>
      <c r="D123" t="s">
        <v>54</v>
      </c>
      <c r="E123">
        <v>47426198185.2374</v>
      </c>
      <c r="F123">
        <v>91.4326354722876</v>
      </c>
      <c r="G123">
        <v>0</v>
      </c>
      <c r="H123">
        <v>91.4326354722876</v>
      </c>
      <c r="I123">
        <v>36.4240763586633</v>
      </c>
      <c r="J123">
        <v>0</v>
      </c>
      <c r="K123">
        <v>36.4240763586633</v>
      </c>
    </row>
    <row r="124" spans="1:11">
      <c r="A124">
        <v>118</v>
      </c>
      <c r="B124" t="s">
        <v>281</v>
      </c>
      <c r="C124" t="s">
        <v>282</v>
      </c>
      <c r="D124" t="s">
        <v>49</v>
      </c>
      <c r="E124">
        <v>14510920379.1554</v>
      </c>
      <c r="F124">
        <v>78.7127302219352</v>
      </c>
      <c r="G124">
        <v>15.123206363337</v>
      </c>
      <c r="H124">
        <v>93.8359365852722</v>
      </c>
      <c r="I124">
        <v>33.8111070320194</v>
      </c>
      <c r="J124">
        <v>56.5640152573273</v>
      </c>
      <c r="K124">
        <v>90.3751222893467</v>
      </c>
    </row>
    <row r="125" spans="1:11">
      <c r="A125">
        <v>149</v>
      </c>
      <c r="B125" t="s">
        <v>283</v>
      </c>
      <c r="C125" t="s">
        <v>284</v>
      </c>
      <c r="D125" t="s">
        <v>190</v>
      </c>
      <c r="E125">
        <v>33112304813.9971</v>
      </c>
      <c r="F125">
        <v>35.6783760192123</v>
      </c>
      <c r="G125">
        <v>0</v>
      </c>
      <c r="H125">
        <v>35.6783760192123</v>
      </c>
      <c r="I125">
        <v>44.4154496627987</v>
      </c>
      <c r="J125">
        <v>0</v>
      </c>
      <c r="K125">
        <v>44.4154496627987</v>
      </c>
    </row>
    <row r="126" spans="1:11">
      <c r="A126">
        <v>56</v>
      </c>
      <c r="B126" t="s">
        <v>285</v>
      </c>
      <c r="C126" t="s">
        <v>286</v>
      </c>
      <c r="D126" t="s">
        <v>190</v>
      </c>
      <c r="E126">
        <v>306447087760.791</v>
      </c>
      <c r="F126">
        <v>32.8735055773392</v>
      </c>
      <c r="G126">
        <v>36.2305125748029</v>
      </c>
      <c r="H126">
        <v>69.1040181521421</v>
      </c>
      <c r="I126">
        <v>33.0122986736298</v>
      </c>
      <c r="J126">
        <v>137.455363356837</v>
      </c>
      <c r="K126">
        <v>170.467662030467</v>
      </c>
    </row>
    <row r="127" spans="1:11">
      <c r="A127">
        <v>109</v>
      </c>
      <c r="B127" t="s">
        <v>287</v>
      </c>
      <c r="C127" t="s">
        <v>288</v>
      </c>
      <c r="D127" t="s">
        <v>49</v>
      </c>
      <c r="E127">
        <v>40249130836.3919</v>
      </c>
      <c r="F127">
        <v>53.2997840304025</v>
      </c>
      <c r="G127">
        <v>18.7277210047285</v>
      </c>
      <c r="H127">
        <v>72.027505035131</v>
      </c>
      <c r="I127">
        <v>25.9910284135698</v>
      </c>
      <c r="J127">
        <v>55.5669276977552</v>
      </c>
      <c r="K127">
        <v>81.5579561113251</v>
      </c>
    </row>
    <row r="128" spans="1:11">
      <c r="A128">
        <v>167</v>
      </c>
      <c r="B128" t="s">
        <v>289</v>
      </c>
      <c r="C128" t="s">
        <v>290</v>
      </c>
      <c r="D128" t="s">
        <v>51</v>
      </c>
      <c r="E128">
        <v>3136171615.90465</v>
      </c>
      <c r="F128">
        <v>49.6966615536648</v>
      </c>
      <c r="G128">
        <v>0.280576970531528</v>
      </c>
      <c r="H128">
        <v>49.9772385241963</v>
      </c>
      <c r="I128">
        <v>25.5418527657273</v>
      </c>
      <c r="J128">
        <v>1.48177239277301</v>
      </c>
      <c r="K128">
        <v>27.0236251585003</v>
      </c>
    </row>
    <row r="129" spans="1:11">
      <c r="A129">
        <v>63</v>
      </c>
      <c r="B129" t="s">
        <v>291</v>
      </c>
      <c r="C129" t="s">
        <v>292</v>
      </c>
      <c r="D129" t="s">
        <v>49</v>
      </c>
      <c r="E129">
        <v>63096682194.0307</v>
      </c>
      <c r="F129">
        <v>51.968002971292</v>
      </c>
      <c r="G129">
        <v>4.01094971469543</v>
      </c>
      <c r="H129">
        <v>55.9789526859874</v>
      </c>
      <c r="I129">
        <v>24.1279872264604</v>
      </c>
      <c r="J129">
        <v>13.774278363016</v>
      </c>
      <c r="K129">
        <v>37.9022655894764</v>
      </c>
    </row>
    <row r="130" spans="1:11">
      <c r="A130">
        <v>128</v>
      </c>
      <c r="B130" t="s">
        <v>293</v>
      </c>
      <c r="C130" t="s">
        <v>294</v>
      </c>
      <c r="D130" t="s">
        <v>54</v>
      </c>
      <c r="E130">
        <v>42437042534.81</v>
      </c>
      <c r="F130">
        <v>26.148480200783</v>
      </c>
      <c r="G130">
        <v>5.06612956008384</v>
      </c>
      <c r="H130">
        <v>31.2146097608668</v>
      </c>
      <c r="I130">
        <v>29.60266409773</v>
      </c>
      <c r="J130">
        <v>29.0070022022442</v>
      </c>
      <c r="K130">
        <v>58.6096662999742</v>
      </c>
    </row>
    <row r="131" spans="1:11">
      <c r="A131">
        <v>180</v>
      </c>
      <c r="B131" t="s">
        <v>295</v>
      </c>
      <c r="C131" t="s">
        <v>296</v>
      </c>
      <c r="D131" t="s">
        <v>54</v>
      </c>
      <c r="E131">
        <v>175034871280.444</v>
      </c>
      <c r="F131">
        <v>15.6748558315902</v>
      </c>
      <c r="G131">
        <v>0.422535209201138</v>
      </c>
      <c r="H131">
        <v>16.0973910407913</v>
      </c>
      <c r="I131">
        <v>28.285814056572</v>
      </c>
      <c r="J131">
        <v>1.34710100378513</v>
      </c>
      <c r="K131">
        <v>29.6329150603571</v>
      </c>
    </row>
    <row r="132" spans="1:11">
      <c r="A132">
        <v>160</v>
      </c>
      <c r="B132" t="s">
        <v>297</v>
      </c>
      <c r="C132" t="s">
        <v>298</v>
      </c>
      <c r="D132" t="s">
        <v>190</v>
      </c>
      <c r="F132">
        <v>47.4468883766265</v>
      </c>
      <c r="G132">
        <v>0</v>
      </c>
      <c r="H132">
        <v>47.4468883766265</v>
      </c>
      <c r="I132">
        <v>17.7685043721519</v>
      </c>
      <c r="J132">
        <v>0</v>
      </c>
      <c r="K132">
        <v>17.7685043721519</v>
      </c>
    </row>
    <row r="133" spans="1:11">
      <c r="A133">
        <v>190</v>
      </c>
      <c r="B133" t="s">
        <v>299</v>
      </c>
      <c r="C133" t="s">
        <v>300</v>
      </c>
      <c r="D133" t="s">
        <v>54</v>
      </c>
      <c r="E133">
        <v>1330033551.07035</v>
      </c>
      <c r="F133">
        <v>18.856993536706</v>
      </c>
      <c r="G133">
        <v>0.035515552280903</v>
      </c>
      <c r="H133">
        <v>18.8925090889869</v>
      </c>
      <c r="I133">
        <v>26.1526655585873</v>
      </c>
      <c r="J133">
        <v>0.171331823645989</v>
      </c>
      <c r="K133">
        <v>26.3239973822333</v>
      </c>
    </row>
    <row r="134" spans="1:11">
      <c r="A134">
        <v>175</v>
      </c>
      <c r="B134" t="s">
        <v>301</v>
      </c>
      <c r="C134" t="s">
        <v>302</v>
      </c>
      <c r="D134" t="s">
        <v>49</v>
      </c>
      <c r="E134">
        <v>715457009.230799</v>
      </c>
      <c r="F134">
        <v>31.8474357731711</v>
      </c>
      <c r="G134">
        <v>0.197814319819081</v>
      </c>
      <c r="H134">
        <v>32.0452500929902</v>
      </c>
      <c r="I134">
        <v>20.6452545273953</v>
      </c>
      <c r="J134">
        <v>0.671371643217807</v>
      </c>
      <c r="K134">
        <v>21.3166261706131</v>
      </c>
    </row>
    <row r="135" spans="1:11">
      <c r="A135">
        <v>34</v>
      </c>
      <c r="B135" t="s">
        <v>303</v>
      </c>
      <c r="C135" t="s">
        <v>304</v>
      </c>
      <c r="D135" t="s">
        <v>54</v>
      </c>
      <c r="E135">
        <v>110570898173.279</v>
      </c>
      <c r="F135">
        <v>16.558411629014</v>
      </c>
      <c r="G135">
        <v>0</v>
      </c>
      <c r="H135">
        <v>16.558411629014</v>
      </c>
      <c r="I135">
        <v>23.8491963078996</v>
      </c>
      <c r="J135">
        <v>0</v>
      </c>
      <c r="K135">
        <v>23.8491963078996</v>
      </c>
    </row>
    <row r="136" spans="1:11">
      <c r="A136">
        <v>7</v>
      </c>
      <c r="B136" t="s">
        <v>305</v>
      </c>
      <c r="C136" t="s">
        <v>306</v>
      </c>
      <c r="D136" t="s">
        <v>51</v>
      </c>
      <c r="E136">
        <v>1958531523.18315</v>
      </c>
      <c r="F136">
        <v>22.7346411630191</v>
      </c>
      <c r="G136">
        <v>0.704225348668564</v>
      </c>
      <c r="H136">
        <v>23.4388665116876</v>
      </c>
      <c r="I136">
        <v>20.1894750624674</v>
      </c>
      <c r="J136">
        <v>2.24516833964189</v>
      </c>
      <c r="K136">
        <v>22.4346434021093</v>
      </c>
    </row>
    <row r="137" spans="1:11">
      <c r="A137">
        <v>11</v>
      </c>
      <c r="B137" t="s">
        <v>307</v>
      </c>
      <c r="C137" t="s">
        <v>308</v>
      </c>
      <c r="D137" t="s">
        <v>190</v>
      </c>
      <c r="E137">
        <v>9721452801.8507</v>
      </c>
      <c r="F137">
        <v>27.8690106379706</v>
      </c>
      <c r="G137">
        <v>0</v>
      </c>
      <c r="H137">
        <v>27.8690106379706</v>
      </c>
      <c r="I137">
        <v>17.7641023225276</v>
      </c>
      <c r="J137">
        <v>0</v>
      </c>
      <c r="K137">
        <v>17.7641023225276</v>
      </c>
    </row>
    <row r="138" spans="1:11">
      <c r="A138">
        <v>17</v>
      </c>
      <c r="B138" t="s">
        <v>309</v>
      </c>
      <c r="C138" t="s">
        <v>310</v>
      </c>
      <c r="D138" t="s">
        <v>51</v>
      </c>
      <c r="E138">
        <v>79392034653.1786</v>
      </c>
      <c r="F138">
        <v>19.7954956645236</v>
      </c>
      <c r="G138">
        <v>0.0137757427745925</v>
      </c>
      <c r="H138">
        <v>19.8092714072982</v>
      </c>
      <c r="I138">
        <v>18.8020695190303</v>
      </c>
      <c r="J138">
        <v>0.0358866866757065</v>
      </c>
      <c r="K138">
        <v>18.837956205706</v>
      </c>
    </row>
    <row r="139" spans="1:11">
      <c r="A139">
        <v>33</v>
      </c>
      <c r="B139" t="s">
        <v>311</v>
      </c>
      <c r="C139" t="s">
        <v>312</v>
      </c>
      <c r="D139" t="s">
        <v>54</v>
      </c>
      <c r="E139">
        <v>160749183471.489</v>
      </c>
      <c r="F139">
        <v>17.3185929633299</v>
      </c>
      <c r="G139">
        <v>0</v>
      </c>
      <c r="H139">
        <v>17.3185929633299</v>
      </c>
      <c r="I139">
        <v>20.7837531939909</v>
      </c>
      <c r="J139">
        <v>0</v>
      </c>
      <c r="K139">
        <v>20.7837531939909</v>
      </c>
    </row>
    <row r="140" spans="1:11">
      <c r="A140">
        <v>162</v>
      </c>
      <c r="B140" t="s">
        <v>313</v>
      </c>
      <c r="C140" t="s">
        <v>314</v>
      </c>
      <c r="D140" t="s">
        <v>49</v>
      </c>
      <c r="E140">
        <v>9944256861.28677</v>
      </c>
      <c r="F140">
        <v>19.4696837725576</v>
      </c>
      <c r="G140">
        <v>0</v>
      </c>
      <c r="H140">
        <v>19.4696837725576</v>
      </c>
      <c r="I140">
        <v>19.5559271340892</v>
      </c>
      <c r="J140">
        <v>0</v>
      </c>
      <c r="K140">
        <v>19.5559271340892</v>
      </c>
    </row>
    <row r="141" spans="1:11">
      <c r="A141">
        <v>53</v>
      </c>
      <c r="B141" t="s">
        <v>315</v>
      </c>
      <c r="C141" t="s">
        <v>316</v>
      </c>
      <c r="D141" t="s">
        <v>190</v>
      </c>
      <c r="F141">
        <v>11.0458808737001</v>
      </c>
      <c r="G141">
        <v>0</v>
      </c>
      <c r="H141">
        <v>11.0458808737001</v>
      </c>
      <c r="I141">
        <v>21.0282864821627</v>
      </c>
      <c r="J141">
        <v>0</v>
      </c>
      <c r="K141">
        <v>21.0282864821627</v>
      </c>
    </row>
    <row r="142" spans="1:11">
      <c r="A142">
        <v>166</v>
      </c>
      <c r="B142" t="s">
        <v>317</v>
      </c>
      <c r="C142" t="s">
        <v>318</v>
      </c>
      <c r="D142" t="s">
        <v>54</v>
      </c>
      <c r="E142">
        <v>11600878053.0651</v>
      </c>
      <c r="F142">
        <v>31.1516470495653</v>
      </c>
      <c r="G142">
        <v>0</v>
      </c>
      <c r="H142">
        <v>31.1516470495653</v>
      </c>
      <c r="I142">
        <v>13.4847453847982</v>
      </c>
      <c r="J142">
        <v>0</v>
      </c>
      <c r="K142">
        <v>13.4847453847982</v>
      </c>
    </row>
    <row r="143" spans="1:11">
      <c r="A143">
        <v>155</v>
      </c>
      <c r="B143" t="s">
        <v>319</v>
      </c>
      <c r="C143" t="s">
        <v>320</v>
      </c>
      <c r="D143" t="s">
        <v>190</v>
      </c>
      <c r="E143">
        <v>14937368723.3692</v>
      </c>
      <c r="F143">
        <v>24.3956103220473</v>
      </c>
      <c r="G143">
        <v>0</v>
      </c>
      <c r="H143">
        <v>24.3956103220473</v>
      </c>
      <c r="I143">
        <v>14.21672312442</v>
      </c>
      <c r="J143">
        <v>0</v>
      </c>
      <c r="K143">
        <v>14.21672312442</v>
      </c>
    </row>
    <row r="144" spans="1:11">
      <c r="A144">
        <v>58</v>
      </c>
      <c r="B144" t="s">
        <v>321</v>
      </c>
      <c r="C144" t="s">
        <v>322</v>
      </c>
      <c r="D144" t="s">
        <v>49</v>
      </c>
      <c r="E144">
        <v>10522588362.3812</v>
      </c>
      <c r="F144">
        <v>13.5275655324314</v>
      </c>
      <c r="G144">
        <v>0</v>
      </c>
      <c r="H144">
        <v>13.5275655324314</v>
      </c>
      <c r="I144">
        <v>16.3607260778312</v>
      </c>
      <c r="J144">
        <v>0</v>
      </c>
      <c r="K144">
        <v>16.3607260778312</v>
      </c>
    </row>
    <row r="145" spans="1:11">
      <c r="A145">
        <v>72</v>
      </c>
      <c r="B145" t="s">
        <v>323</v>
      </c>
      <c r="C145" t="s">
        <v>324</v>
      </c>
      <c r="D145" t="s">
        <v>51</v>
      </c>
      <c r="E145">
        <v>19379525610.189</v>
      </c>
      <c r="F145">
        <v>13.2496433227218</v>
      </c>
      <c r="G145">
        <v>0.00488944460338721</v>
      </c>
      <c r="H145">
        <v>13.2545327673252</v>
      </c>
      <c r="I145">
        <v>13.5022168138776</v>
      </c>
      <c r="J145">
        <v>0.0234344877559047</v>
      </c>
      <c r="K145">
        <v>13.5256513016335</v>
      </c>
    </row>
    <row r="146" spans="1:11">
      <c r="A146">
        <v>82</v>
      </c>
      <c r="B146" t="s">
        <v>325</v>
      </c>
      <c r="C146" t="s">
        <v>326</v>
      </c>
      <c r="D146" t="s">
        <v>51</v>
      </c>
      <c r="E146">
        <v>21593972514.3213</v>
      </c>
      <c r="F146">
        <v>10.1928796615199</v>
      </c>
      <c r="G146">
        <v>-0.0162397312161455</v>
      </c>
      <c r="H146">
        <v>10.1766399303038</v>
      </c>
      <c r="I146">
        <v>11.9240199995359</v>
      </c>
      <c r="J146">
        <v>0.192461444929497</v>
      </c>
      <c r="K146">
        <v>12.1164814444654</v>
      </c>
    </row>
    <row r="147" spans="1:11">
      <c r="A147">
        <v>21</v>
      </c>
      <c r="B147" t="s">
        <v>327</v>
      </c>
      <c r="C147" t="s">
        <v>328</v>
      </c>
      <c r="D147" t="s">
        <v>49</v>
      </c>
      <c r="E147">
        <v>3850927852.10185</v>
      </c>
      <c r="F147">
        <v>12.8176096687333</v>
      </c>
      <c r="G147">
        <v>0</v>
      </c>
      <c r="H147">
        <v>12.8176096687333</v>
      </c>
      <c r="I147">
        <v>9.14980773159621</v>
      </c>
      <c r="J147">
        <v>0</v>
      </c>
      <c r="K147">
        <v>9.14980773159621</v>
      </c>
    </row>
    <row r="148" spans="1:11">
      <c r="A148">
        <v>27</v>
      </c>
      <c r="B148" t="s">
        <v>329</v>
      </c>
      <c r="C148" t="s">
        <v>330</v>
      </c>
      <c r="D148" t="s">
        <v>49</v>
      </c>
      <c r="E148">
        <v>42202045545.4369</v>
      </c>
      <c r="F148">
        <v>9.14227530826906</v>
      </c>
      <c r="G148">
        <v>0</v>
      </c>
      <c r="H148">
        <v>9.14227530826906</v>
      </c>
      <c r="I148">
        <v>9.68371852857868</v>
      </c>
      <c r="J148">
        <v>0</v>
      </c>
      <c r="K148">
        <v>9.68371852857868</v>
      </c>
    </row>
    <row r="149" spans="1:11">
      <c r="A149">
        <v>37</v>
      </c>
      <c r="B149" t="s">
        <v>331</v>
      </c>
      <c r="C149" t="s">
        <v>332</v>
      </c>
      <c r="D149" t="s">
        <v>333</v>
      </c>
      <c r="F149">
        <v>7.80439414156736</v>
      </c>
      <c r="G149">
        <v>0</v>
      </c>
      <c r="H149">
        <v>7.80439414156736</v>
      </c>
      <c r="I149">
        <v>9.56482483835341</v>
      </c>
      <c r="J149">
        <v>0</v>
      </c>
      <c r="K149">
        <v>9.56482483835341</v>
      </c>
    </row>
    <row r="150" spans="1:11">
      <c r="A150">
        <v>189</v>
      </c>
      <c r="B150" t="s">
        <v>334</v>
      </c>
      <c r="C150" t="s">
        <v>335</v>
      </c>
      <c r="D150" t="s">
        <v>54</v>
      </c>
      <c r="E150">
        <v>975733101.942868</v>
      </c>
      <c r="F150">
        <v>7.62702885587954</v>
      </c>
      <c r="G150">
        <v>0.0176098556530288</v>
      </c>
      <c r="H150">
        <v>7.64463871153257</v>
      </c>
      <c r="I150">
        <v>8.26421522126683</v>
      </c>
      <c r="J150">
        <v>0.0935047433778157</v>
      </c>
      <c r="K150">
        <v>8.35771996464465</v>
      </c>
    </row>
    <row r="151" spans="1:11">
      <c r="A151">
        <v>154</v>
      </c>
      <c r="B151" t="s">
        <v>336</v>
      </c>
      <c r="C151" t="s">
        <v>337</v>
      </c>
      <c r="D151" t="s">
        <v>54</v>
      </c>
      <c r="E151">
        <v>1874907741.44896</v>
      </c>
      <c r="F151">
        <v>8.2923614572369</v>
      </c>
      <c r="G151">
        <v>0</v>
      </c>
      <c r="H151">
        <v>8.2923614572369</v>
      </c>
      <c r="I151">
        <v>6.43083774892626</v>
      </c>
      <c r="J151">
        <v>0</v>
      </c>
      <c r="K151">
        <v>6.43083774892626</v>
      </c>
    </row>
    <row r="152" spans="1:11">
      <c r="A152">
        <v>39</v>
      </c>
      <c r="B152" t="s">
        <v>338</v>
      </c>
      <c r="C152" t="s">
        <v>339</v>
      </c>
      <c r="D152" t="s">
        <v>54</v>
      </c>
      <c r="E152">
        <v>2914175292.48454</v>
      </c>
      <c r="F152">
        <v>14.0427719030514</v>
      </c>
      <c r="G152">
        <v>0</v>
      </c>
      <c r="H152">
        <v>14.0427719030514</v>
      </c>
      <c r="I152">
        <v>4.9321635486094</v>
      </c>
      <c r="J152">
        <v>0</v>
      </c>
      <c r="K152">
        <v>4.9321635486094</v>
      </c>
    </row>
    <row r="153" spans="1:11">
      <c r="A153">
        <v>3</v>
      </c>
      <c r="B153" t="s">
        <v>340</v>
      </c>
      <c r="C153" t="s">
        <v>341</v>
      </c>
      <c r="D153" t="s">
        <v>51</v>
      </c>
      <c r="F153">
        <v>8.57505691099887</v>
      </c>
      <c r="G153">
        <v>0</v>
      </c>
      <c r="H153">
        <v>8.57505691099887</v>
      </c>
      <c r="I153">
        <v>5.41119263362884</v>
      </c>
      <c r="J153">
        <v>0</v>
      </c>
      <c r="K153">
        <v>5.41119263362884</v>
      </c>
    </row>
    <row r="154" spans="1:11">
      <c r="A154">
        <v>140</v>
      </c>
      <c r="B154" t="s">
        <v>342</v>
      </c>
      <c r="C154" t="s">
        <v>343</v>
      </c>
      <c r="D154" t="s">
        <v>49</v>
      </c>
      <c r="E154">
        <v>272965710.988114</v>
      </c>
      <c r="F154">
        <v>7.20619444709946</v>
      </c>
      <c r="G154">
        <v>0</v>
      </c>
      <c r="H154">
        <v>7.20619444709946</v>
      </c>
      <c r="I154">
        <v>5.96169281854375</v>
      </c>
      <c r="J154">
        <v>0</v>
      </c>
      <c r="K154">
        <v>5.96169281854375</v>
      </c>
    </row>
    <row r="155" spans="1:11">
      <c r="A155">
        <v>141</v>
      </c>
      <c r="B155" t="s">
        <v>344</v>
      </c>
      <c r="C155" t="s">
        <v>345</v>
      </c>
      <c r="D155" t="s">
        <v>54</v>
      </c>
      <c r="E155">
        <v>40196117944.8066</v>
      </c>
      <c r="F155">
        <v>7.4576674507638</v>
      </c>
      <c r="G155">
        <v>0</v>
      </c>
      <c r="H155">
        <v>7.4576674507638</v>
      </c>
      <c r="I155">
        <v>5.18911403468007</v>
      </c>
      <c r="J155">
        <v>0</v>
      </c>
      <c r="K155">
        <v>5.18911403468007</v>
      </c>
    </row>
    <row r="156" spans="1:11">
      <c r="A156">
        <v>187</v>
      </c>
      <c r="B156" t="s">
        <v>346</v>
      </c>
      <c r="C156" t="s">
        <v>347</v>
      </c>
      <c r="D156" t="s">
        <v>333</v>
      </c>
      <c r="F156">
        <v>4.29748316263067</v>
      </c>
      <c r="G156">
        <v>2.83073179974231</v>
      </c>
      <c r="H156">
        <v>7.12821496237298</v>
      </c>
      <c r="I156">
        <v>5.85137191753616</v>
      </c>
      <c r="J156">
        <v>16.1770493636242</v>
      </c>
      <c r="K156">
        <v>22.0284212811604</v>
      </c>
    </row>
    <row r="157" spans="1:11">
      <c r="A157">
        <v>70</v>
      </c>
      <c r="B157" t="s">
        <v>348</v>
      </c>
      <c r="C157" t="s">
        <v>349</v>
      </c>
      <c r="D157" t="s">
        <v>49</v>
      </c>
      <c r="E157">
        <v>1873866431.76793</v>
      </c>
      <c r="F157">
        <v>5.32704590425182</v>
      </c>
      <c r="G157">
        <v>0</v>
      </c>
      <c r="H157">
        <v>5.32704590425182</v>
      </c>
      <c r="I157">
        <v>5.84177657575916</v>
      </c>
      <c r="J157">
        <v>0</v>
      </c>
      <c r="K157">
        <v>5.84177657575916</v>
      </c>
    </row>
    <row r="158" spans="1:11">
      <c r="A158">
        <v>133</v>
      </c>
      <c r="B158" t="s">
        <v>350</v>
      </c>
      <c r="C158" t="s">
        <v>351</v>
      </c>
      <c r="D158" t="s">
        <v>51</v>
      </c>
      <c r="E158">
        <v>164211233.477789</v>
      </c>
      <c r="F158">
        <v>6.60664697298861</v>
      </c>
      <c r="G158">
        <v>0</v>
      </c>
      <c r="H158">
        <v>6.60664697298861</v>
      </c>
      <c r="I158">
        <v>4.52665648329442</v>
      </c>
      <c r="J158">
        <v>0</v>
      </c>
      <c r="K158">
        <v>4.52665648329442</v>
      </c>
    </row>
    <row r="159" spans="1:11">
      <c r="A159">
        <v>99</v>
      </c>
      <c r="B159" t="s">
        <v>352</v>
      </c>
      <c r="C159" t="s">
        <v>353</v>
      </c>
      <c r="D159" t="s">
        <v>49</v>
      </c>
      <c r="E159">
        <v>162527823149.666</v>
      </c>
      <c r="F159">
        <v>4.61016851842119</v>
      </c>
      <c r="G159">
        <v>0</v>
      </c>
      <c r="H159">
        <v>4.61016851842119</v>
      </c>
      <c r="I159">
        <v>3.81649191107516</v>
      </c>
      <c r="J159">
        <v>0</v>
      </c>
      <c r="K159">
        <v>3.81649191107516</v>
      </c>
    </row>
    <row r="160" spans="1:11">
      <c r="A160">
        <v>98</v>
      </c>
      <c r="B160" t="s">
        <v>354</v>
      </c>
      <c r="C160" t="s">
        <v>355</v>
      </c>
      <c r="D160" t="s">
        <v>190</v>
      </c>
      <c r="E160">
        <v>8120180788.46175</v>
      </c>
      <c r="F160">
        <v>4.17350567717405</v>
      </c>
      <c r="G160">
        <v>0</v>
      </c>
      <c r="H160">
        <v>4.17350567717405</v>
      </c>
      <c r="I160">
        <v>4.89797391157784</v>
      </c>
      <c r="J160">
        <v>0</v>
      </c>
      <c r="K160">
        <v>4.89797391157784</v>
      </c>
    </row>
    <row r="161" spans="1:11">
      <c r="A161">
        <v>92</v>
      </c>
      <c r="B161" t="s">
        <v>356</v>
      </c>
      <c r="C161" t="s">
        <v>357</v>
      </c>
      <c r="D161" t="s">
        <v>54</v>
      </c>
      <c r="E161">
        <v>274253748.691423</v>
      </c>
      <c r="F161">
        <v>2.7716299548456</v>
      </c>
      <c r="G161">
        <v>0</v>
      </c>
      <c r="H161">
        <v>2.7716299548456</v>
      </c>
      <c r="I161">
        <v>4.66379210155975</v>
      </c>
      <c r="J161">
        <v>0</v>
      </c>
      <c r="K161">
        <v>4.66379210155975</v>
      </c>
    </row>
    <row r="162" spans="1:11">
      <c r="A162">
        <v>60</v>
      </c>
      <c r="B162" t="s">
        <v>358</v>
      </c>
      <c r="C162" t="s">
        <v>359</v>
      </c>
      <c r="D162" t="s">
        <v>54</v>
      </c>
      <c r="E162">
        <v>412033894.04114</v>
      </c>
      <c r="F162">
        <v>3.58173457303382</v>
      </c>
      <c r="G162">
        <v>0.10984467426586</v>
      </c>
      <c r="H162">
        <v>3.69157924729968</v>
      </c>
      <c r="I162">
        <v>4.11483355077013</v>
      </c>
      <c r="J162">
        <v>0.399458307808486</v>
      </c>
      <c r="K162">
        <v>4.51429185857861</v>
      </c>
    </row>
    <row r="163" spans="1:11">
      <c r="A163">
        <v>93</v>
      </c>
      <c r="B163" t="s">
        <v>360</v>
      </c>
      <c r="C163" t="s">
        <v>361</v>
      </c>
      <c r="D163" t="s">
        <v>51</v>
      </c>
      <c r="E163">
        <v>1385200670.02527</v>
      </c>
      <c r="F163">
        <v>3.57130768429016</v>
      </c>
      <c r="G163">
        <v>0</v>
      </c>
      <c r="H163">
        <v>3.57130768429016</v>
      </c>
      <c r="I163">
        <v>3.39065689541413</v>
      </c>
      <c r="J163">
        <v>0</v>
      </c>
      <c r="K163">
        <v>3.39065689541413</v>
      </c>
    </row>
    <row r="164" spans="1:11">
      <c r="A164">
        <v>18</v>
      </c>
      <c r="B164" t="s">
        <v>362</v>
      </c>
      <c r="C164" t="s">
        <v>363</v>
      </c>
      <c r="D164" t="s">
        <v>51</v>
      </c>
      <c r="E164">
        <v>13537883107.8404</v>
      </c>
      <c r="F164">
        <v>3.69248676460277</v>
      </c>
      <c r="G164">
        <v>0</v>
      </c>
      <c r="H164">
        <v>3.69248676460277</v>
      </c>
      <c r="I164">
        <v>3.44624385360776</v>
      </c>
      <c r="J164">
        <v>0</v>
      </c>
      <c r="K164">
        <v>3.44624385360776</v>
      </c>
    </row>
    <row r="165" spans="1:11">
      <c r="A165">
        <v>179</v>
      </c>
      <c r="B165" t="s">
        <v>364</v>
      </c>
      <c r="C165" t="s">
        <v>365</v>
      </c>
      <c r="D165" t="s">
        <v>49</v>
      </c>
      <c r="E165">
        <v>60608169.0020951</v>
      </c>
      <c r="F165">
        <v>2.46692557804083</v>
      </c>
      <c r="G165">
        <v>0</v>
      </c>
      <c r="H165">
        <v>2.46692557804083</v>
      </c>
      <c r="I165">
        <v>3.93131741580171</v>
      </c>
      <c r="J165">
        <v>0</v>
      </c>
      <c r="K165">
        <v>3.93131741580171</v>
      </c>
    </row>
    <row r="166" spans="1:11">
      <c r="A166">
        <v>40</v>
      </c>
      <c r="B166" t="s">
        <v>366</v>
      </c>
      <c r="C166" t="s">
        <v>367</v>
      </c>
      <c r="D166" t="s">
        <v>54</v>
      </c>
      <c r="E166">
        <v>3949066550.61253</v>
      </c>
      <c r="F166">
        <v>3.24947840662396</v>
      </c>
      <c r="G166">
        <v>0.57343283455464</v>
      </c>
      <c r="H166">
        <v>3.8229112411786</v>
      </c>
      <c r="I166">
        <v>3.63589535098813</v>
      </c>
      <c r="J166">
        <v>3.9286820250326</v>
      </c>
      <c r="K166">
        <v>7.56457737602074</v>
      </c>
    </row>
    <row r="167" spans="1:11">
      <c r="A167">
        <v>75</v>
      </c>
      <c r="B167" t="s">
        <v>368</v>
      </c>
      <c r="C167" t="s">
        <v>369</v>
      </c>
      <c r="D167" t="s">
        <v>54</v>
      </c>
      <c r="E167">
        <v>36095639132.6724</v>
      </c>
      <c r="F167">
        <v>2.13383975503433</v>
      </c>
      <c r="G167">
        <v>0.00319548143318866</v>
      </c>
      <c r="H167">
        <v>2.13703523646751</v>
      </c>
      <c r="I167">
        <v>3.62349034671448</v>
      </c>
      <c r="J167">
        <v>0.011620605318065</v>
      </c>
      <c r="K167">
        <v>3.63511095203255</v>
      </c>
    </row>
    <row r="168" spans="1:11">
      <c r="A168">
        <v>65</v>
      </c>
      <c r="B168" t="s">
        <v>370</v>
      </c>
      <c r="C168" t="s">
        <v>371</v>
      </c>
      <c r="D168" t="s">
        <v>54</v>
      </c>
      <c r="E168">
        <v>39251579673.6738</v>
      </c>
      <c r="F168">
        <v>4.60710915183411</v>
      </c>
      <c r="G168">
        <v>0</v>
      </c>
      <c r="H168">
        <v>4.60710915183411</v>
      </c>
      <c r="I168">
        <v>2.44614694427843</v>
      </c>
      <c r="J168">
        <v>0</v>
      </c>
      <c r="K168">
        <v>2.44614694427843</v>
      </c>
    </row>
    <row r="169" spans="1:11">
      <c r="A169">
        <v>113</v>
      </c>
      <c r="B169" t="s">
        <v>372</v>
      </c>
      <c r="C169" t="s">
        <v>373</v>
      </c>
      <c r="D169" t="s">
        <v>49</v>
      </c>
      <c r="E169">
        <v>275411600.233808</v>
      </c>
      <c r="F169">
        <v>1.77213209527241</v>
      </c>
      <c r="G169">
        <v>0.000133145059716194</v>
      </c>
      <c r="H169">
        <v>1.77226524033213</v>
      </c>
      <c r="I169">
        <v>2.6641469588389</v>
      </c>
      <c r="J169">
        <v>0.00048419188825271</v>
      </c>
      <c r="K169">
        <v>2.66463115072715</v>
      </c>
    </row>
    <row r="170" spans="1:11">
      <c r="A170">
        <v>67</v>
      </c>
      <c r="B170" t="s">
        <v>374</v>
      </c>
      <c r="C170" t="s">
        <v>375</v>
      </c>
      <c r="D170" t="s">
        <v>190</v>
      </c>
      <c r="E170">
        <v>4146064483.44827</v>
      </c>
      <c r="F170">
        <v>1.92133575469076</v>
      </c>
      <c r="G170">
        <v>0</v>
      </c>
      <c r="H170">
        <v>1.92133575469076</v>
      </c>
      <c r="I170">
        <v>2.0517314778771</v>
      </c>
      <c r="J170">
        <v>0</v>
      </c>
      <c r="K170">
        <v>2.0517314778771</v>
      </c>
    </row>
    <row r="171" spans="1:11">
      <c r="A171">
        <v>176</v>
      </c>
      <c r="B171" t="s">
        <v>376</v>
      </c>
      <c r="C171" t="s">
        <v>377</v>
      </c>
      <c r="D171" t="s">
        <v>51</v>
      </c>
      <c r="E171">
        <v>38612227874.3506</v>
      </c>
      <c r="F171">
        <v>0.587330245303511</v>
      </c>
      <c r="G171">
        <v>0.000827112680187638</v>
      </c>
      <c r="H171">
        <v>0.588157357983698</v>
      </c>
      <c r="I171">
        <v>1.85320727418744</v>
      </c>
      <c r="J171">
        <v>0.00384503059509266</v>
      </c>
      <c r="K171">
        <v>1.85705230478253</v>
      </c>
    </row>
    <row r="172" spans="1:11">
      <c r="A172">
        <v>66</v>
      </c>
      <c r="B172" t="s">
        <v>378</v>
      </c>
      <c r="C172" t="s">
        <v>379</v>
      </c>
      <c r="D172" t="s">
        <v>190</v>
      </c>
      <c r="E172">
        <v>6022454960.04951</v>
      </c>
      <c r="F172">
        <v>1.72465703895226</v>
      </c>
      <c r="G172">
        <v>0.0376009597299356</v>
      </c>
      <c r="H172">
        <v>1.7622579986822</v>
      </c>
      <c r="I172">
        <v>1.4937673873007</v>
      </c>
      <c r="J172">
        <v>0.230561695153951</v>
      </c>
      <c r="K172">
        <v>1.72432908245465</v>
      </c>
    </row>
    <row r="173" spans="1:11">
      <c r="A173">
        <v>129</v>
      </c>
      <c r="B173" t="s">
        <v>380</v>
      </c>
      <c r="C173" t="s">
        <v>381</v>
      </c>
      <c r="D173" t="s">
        <v>333</v>
      </c>
      <c r="F173">
        <v>1.50993880624794</v>
      </c>
      <c r="G173">
        <v>0</v>
      </c>
      <c r="H173">
        <v>1.50993880624794</v>
      </c>
      <c r="I173">
        <v>1.34637430435282</v>
      </c>
      <c r="J173">
        <v>0</v>
      </c>
      <c r="K173">
        <v>1.34637430435282</v>
      </c>
    </row>
    <row r="174" spans="1:11">
      <c r="A174">
        <v>169</v>
      </c>
      <c r="B174" t="s">
        <v>382</v>
      </c>
      <c r="C174" t="s">
        <v>383</v>
      </c>
      <c r="D174" t="s">
        <v>190</v>
      </c>
      <c r="E174">
        <v>26904179972.132</v>
      </c>
      <c r="F174">
        <v>1.46328123077267</v>
      </c>
      <c r="G174">
        <v>0.111271307258903</v>
      </c>
      <c r="H174">
        <v>1.57455253803157</v>
      </c>
      <c r="I174">
        <v>0.963561844441036</v>
      </c>
      <c r="J174">
        <v>0.466305945063499</v>
      </c>
      <c r="K174">
        <v>1.42986778950454</v>
      </c>
    </row>
    <row r="175" spans="1:11">
      <c r="A175">
        <v>103</v>
      </c>
      <c r="B175" t="s">
        <v>384</v>
      </c>
      <c r="C175" t="s">
        <v>385</v>
      </c>
      <c r="D175" t="s">
        <v>54</v>
      </c>
      <c r="E175">
        <v>5752756216.43659</v>
      </c>
      <c r="F175">
        <v>0.425721466148548</v>
      </c>
      <c r="G175">
        <v>0</v>
      </c>
      <c r="H175">
        <v>0.425721466148548</v>
      </c>
      <c r="I175">
        <v>0.679157308287552</v>
      </c>
      <c r="J175">
        <v>0</v>
      </c>
      <c r="K175">
        <v>0.679157308287552</v>
      </c>
    </row>
    <row r="176" spans="1:11">
      <c r="A176">
        <v>46</v>
      </c>
      <c r="B176" t="s">
        <v>386</v>
      </c>
      <c r="C176" t="s">
        <v>387</v>
      </c>
      <c r="D176" t="s">
        <v>54</v>
      </c>
      <c r="E176">
        <v>5967441822.44195</v>
      </c>
      <c r="F176">
        <v>0.233195102325251</v>
      </c>
      <c r="G176">
        <v>4.17823453985754</v>
      </c>
      <c r="H176">
        <v>4.41142964218279</v>
      </c>
      <c r="I176">
        <v>0.595124314675321</v>
      </c>
      <c r="J176">
        <v>11.624608523037</v>
      </c>
      <c r="K176">
        <v>12.2197328377123</v>
      </c>
    </row>
    <row r="177" spans="1:11">
      <c r="A177">
        <v>161</v>
      </c>
      <c r="B177" t="s">
        <v>388</v>
      </c>
      <c r="C177" t="s">
        <v>389</v>
      </c>
      <c r="D177" t="s">
        <v>54</v>
      </c>
      <c r="E177">
        <v>993192606.031231</v>
      </c>
      <c r="F177">
        <v>0.446502379951359</v>
      </c>
      <c r="G177">
        <v>0</v>
      </c>
      <c r="H177">
        <v>0.446502379951359</v>
      </c>
      <c r="I177">
        <v>0.622026653809443</v>
      </c>
      <c r="J177">
        <v>0</v>
      </c>
      <c r="K177">
        <v>0.622026653809443</v>
      </c>
    </row>
    <row r="178" spans="1:11">
      <c r="A178">
        <v>172</v>
      </c>
      <c r="B178" t="s">
        <v>390</v>
      </c>
      <c r="C178" t="s">
        <v>391</v>
      </c>
      <c r="D178" t="s">
        <v>54</v>
      </c>
      <c r="E178">
        <v>41809911366.8578</v>
      </c>
      <c r="F178">
        <v>0.515886370978011</v>
      </c>
      <c r="G178">
        <v>0</v>
      </c>
      <c r="H178">
        <v>0.515886370978011</v>
      </c>
      <c r="I178">
        <v>0.254177538107007</v>
      </c>
      <c r="J178">
        <v>0</v>
      </c>
      <c r="K178">
        <v>0.254177538107007</v>
      </c>
    </row>
    <row r="179" spans="1:11">
      <c r="A179">
        <v>28</v>
      </c>
      <c r="B179" t="s">
        <v>392</v>
      </c>
      <c r="C179" t="s">
        <v>393</v>
      </c>
      <c r="D179" t="s">
        <v>190</v>
      </c>
      <c r="E179">
        <v>5021009903.68172</v>
      </c>
      <c r="F179">
        <v>0.110738981018953</v>
      </c>
      <c r="G179">
        <v>0</v>
      </c>
      <c r="H179">
        <v>0.110738981018953</v>
      </c>
      <c r="I179">
        <v>0.32387333126138</v>
      </c>
      <c r="J179">
        <v>0</v>
      </c>
      <c r="K179">
        <v>0.32387333126138</v>
      </c>
    </row>
    <row r="180" spans="1:11">
      <c r="A180">
        <v>68</v>
      </c>
      <c r="B180" t="s">
        <v>394</v>
      </c>
      <c r="C180" t="s">
        <v>395</v>
      </c>
      <c r="D180" t="s">
        <v>49</v>
      </c>
      <c r="E180">
        <v>26282447438.7075</v>
      </c>
      <c r="F180">
        <v>0.0367305969301369</v>
      </c>
      <c r="G180">
        <v>0</v>
      </c>
      <c r="H180">
        <v>0.0367305969301369</v>
      </c>
      <c r="I180">
        <v>0.456302644318176</v>
      </c>
      <c r="J180">
        <v>0</v>
      </c>
      <c r="K180">
        <v>0.456302644318176</v>
      </c>
    </row>
    <row r="181" spans="1:11">
      <c r="A181">
        <v>26</v>
      </c>
      <c r="B181" t="s">
        <v>396</v>
      </c>
      <c r="C181" t="s">
        <v>397</v>
      </c>
      <c r="D181" t="s">
        <v>54</v>
      </c>
      <c r="E181">
        <v>9316861178.72335</v>
      </c>
      <c r="F181">
        <v>0.556301757894111</v>
      </c>
      <c r="G181">
        <v>0.0496267608112583</v>
      </c>
      <c r="H181">
        <v>0.605928518705369</v>
      </c>
      <c r="I181">
        <v>0.233162429632339</v>
      </c>
      <c r="J181">
        <v>0.23070183570556</v>
      </c>
      <c r="K181">
        <v>0.463864265337898</v>
      </c>
    </row>
    <row r="182" spans="1:11">
      <c r="A182">
        <v>47</v>
      </c>
      <c r="B182" t="s">
        <v>398</v>
      </c>
      <c r="C182" t="s">
        <v>399</v>
      </c>
      <c r="D182" t="s">
        <v>49</v>
      </c>
      <c r="E182">
        <v>865363745.087201</v>
      </c>
      <c r="F182">
        <v>-0.0413974960940792</v>
      </c>
      <c r="G182">
        <v>0</v>
      </c>
      <c r="H182">
        <v>-0.0413974960940792</v>
      </c>
      <c r="I182">
        <v>0.250150681867945</v>
      </c>
      <c r="J182">
        <v>0</v>
      </c>
      <c r="K182">
        <v>0.250150681867945</v>
      </c>
    </row>
    <row r="183" spans="1:11">
      <c r="A183">
        <v>145</v>
      </c>
      <c r="B183" t="s">
        <v>400</v>
      </c>
      <c r="C183" t="s">
        <v>401</v>
      </c>
      <c r="D183" t="s">
        <v>49</v>
      </c>
      <c r="E183">
        <v>100806296877.808</v>
      </c>
      <c r="F183">
        <v>0.0399575587206999</v>
      </c>
      <c r="G183">
        <v>0</v>
      </c>
      <c r="H183">
        <v>0.0399575587206999</v>
      </c>
      <c r="I183">
        <v>0.0937689947690599</v>
      </c>
      <c r="J183">
        <v>0</v>
      </c>
      <c r="K183">
        <v>0.0937689947690599</v>
      </c>
    </row>
    <row r="184" spans="1:11">
      <c r="A184">
        <v>25</v>
      </c>
      <c r="B184" t="s">
        <v>402</v>
      </c>
      <c r="C184" t="s">
        <v>403</v>
      </c>
      <c r="D184" t="s">
        <v>51</v>
      </c>
      <c r="E184">
        <v>29419224102.1677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35</v>
      </c>
      <c r="B185" t="s">
        <v>404</v>
      </c>
      <c r="C185" t="s">
        <v>405</v>
      </c>
      <c r="D185" t="s">
        <v>190</v>
      </c>
      <c r="E185">
        <v>113107029912.041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36</v>
      </c>
      <c r="B186" t="s">
        <v>406</v>
      </c>
      <c r="C186" t="s">
        <v>407</v>
      </c>
      <c r="D186" t="s">
        <v>54</v>
      </c>
      <c r="E186">
        <v>20736299344.6761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61</v>
      </c>
      <c r="B187" t="s">
        <v>408</v>
      </c>
      <c r="C187" t="s">
        <v>409</v>
      </c>
      <c r="D187" t="s">
        <v>49</v>
      </c>
      <c r="E187">
        <v>35529000505.4917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90</v>
      </c>
      <c r="B188" t="s">
        <v>410</v>
      </c>
      <c r="C188" t="s">
        <v>411</v>
      </c>
      <c r="D188" t="s">
        <v>54</v>
      </c>
      <c r="E188">
        <v>35397528301.5484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100</v>
      </c>
      <c r="B189" t="s">
        <v>412</v>
      </c>
      <c r="C189" t="s">
        <v>413</v>
      </c>
      <c r="D189" t="s">
        <v>49</v>
      </c>
      <c r="E189">
        <v>2574797926.14676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101</v>
      </c>
      <c r="B190" t="s">
        <v>414</v>
      </c>
      <c r="C190" t="s">
        <v>415</v>
      </c>
      <c r="D190" t="s">
        <v>51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108</v>
      </c>
      <c r="B191" t="s">
        <v>416</v>
      </c>
      <c r="C191" t="s">
        <v>417</v>
      </c>
      <c r="D191" t="s">
        <v>51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157</v>
      </c>
      <c r="B192" t="s">
        <v>418</v>
      </c>
      <c r="C192" t="s">
        <v>419</v>
      </c>
      <c r="D192" t="s">
        <v>51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173</v>
      </c>
      <c r="B193" t="s">
        <v>420</v>
      </c>
      <c r="C193" t="s">
        <v>421</v>
      </c>
      <c r="D193" t="s">
        <v>49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174</v>
      </c>
      <c r="B194" t="s">
        <v>422</v>
      </c>
      <c r="C194" t="s">
        <v>423</v>
      </c>
      <c r="D194" t="s">
        <v>54</v>
      </c>
      <c r="E194">
        <v>7302934213.66741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178</v>
      </c>
      <c r="B195" t="s">
        <v>424</v>
      </c>
      <c r="C195" t="s">
        <v>425</v>
      </c>
      <c r="D195" t="s">
        <v>49</v>
      </c>
      <c r="E195">
        <v>2580935267518.57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186</v>
      </c>
      <c r="B196" t="s">
        <v>426</v>
      </c>
      <c r="C196" t="s">
        <v>427</v>
      </c>
      <c r="D196" t="s">
        <v>49</v>
      </c>
      <c r="E196">
        <v>1569706424.83187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O45"/>
  <sheetViews>
    <sheetView topLeftCell="A4" workbookViewId="0">
      <selection activeCell="B33" sqref="B33:O45"/>
    </sheetView>
  </sheetViews>
  <sheetFormatPr defaultColWidth="9" defaultRowHeight="13.5"/>
  <sheetData>
    <row r="1" spans="1:13">
      <c r="A1" t="s">
        <v>18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428</v>
      </c>
    </row>
    <row r="2" spans="1:13">
      <c r="A2">
        <v>2011</v>
      </c>
      <c r="B2">
        <v>192.525262188859</v>
      </c>
      <c r="C2">
        <v>137.933417517334</v>
      </c>
      <c r="D2">
        <v>203.132534804786</v>
      </c>
      <c r="E2">
        <v>330.224245532407</v>
      </c>
      <c r="F2">
        <v>44.6704300867268</v>
      </c>
      <c r="G2">
        <v>660.050527991703</v>
      </c>
      <c r="H2">
        <v>70.465261632472</v>
      </c>
      <c r="I2">
        <v>7.19432887744642</v>
      </c>
      <c r="J2">
        <v>58.5397350030544</v>
      </c>
      <c r="K2">
        <v>70.8328888254891</v>
      </c>
      <c r="L2">
        <v>208.031991554899</v>
      </c>
      <c r="M2">
        <v>284.605763309257</v>
      </c>
    </row>
    <row r="3" spans="1:13">
      <c r="A3">
        <v>2012</v>
      </c>
      <c r="B3">
        <v>348.314752383278</v>
      </c>
      <c r="C3">
        <v>336.100231467576</v>
      </c>
      <c r="D3">
        <v>280.778963282247</v>
      </c>
      <c r="E3">
        <v>524.438278704601</v>
      </c>
      <c r="F3">
        <v>74.5840747131851</v>
      </c>
      <c r="G3">
        <v>703.245903206966</v>
      </c>
      <c r="H3">
        <v>144.044438985492</v>
      </c>
      <c r="I3">
        <v>24.6948039512217</v>
      </c>
      <c r="J3">
        <v>117.56839460887</v>
      </c>
      <c r="K3">
        <v>108.072078026275</v>
      </c>
      <c r="L3">
        <v>494.405421264275</v>
      </c>
      <c r="M3">
        <v>517.755987657345</v>
      </c>
    </row>
    <row r="4" spans="1:13">
      <c r="A4">
        <v>2013</v>
      </c>
      <c r="B4">
        <v>433.708978037224</v>
      </c>
      <c r="C4">
        <v>820.960341882866</v>
      </c>
      <c r="D4">
        <v>334.525424753124</v>
      </c>
      <c r="E4">
        <v>567.181544956559</v>
      </c>
      <c r="F4">
        <v>120.2295261054</v>
      </c>
      <c r="G4">
        <v>716.667880972225</v>
      </c>
      <c r="H4">
        <v>418.726760066327</v>
      </c>
      <c r="I4">
        <v>54.0594128959474</v>
      </c>
      <c r="J4">
        <v>135.805331443603</v>
      </c>
      <c r="K4">
        <v>172.311604563238</v>
      </c>
      <c r="L4">
        <v>814.242220848578</v>
      </c>
      <c r="M4">
        <v>770.490192151487</v>
      </c>
    </row>
    <row r="5" spans="1:13">
      <c r="A5">
        <v>2014</v>
      </c>
      <c r="B5">
        <v>521.69767866589</v>
      </c>
      <c r="C5">
        <v>1181.72165922663</v>
      </c>
      <c r="D5">
        <v>402.009277295633</v>
      </c>
      <c r="E5">
        <v>608.884151376029</v>
      </c>
      <c r="F5">
        <v>283.247337547275</v>
      </c>
      <c r="G5">
        <v>760.565477147239</v>
      </c>
      <c r="H5">
        <v>747.021770283285</v>
      </c>
      <c r="I5">
        <v>113.708829158316</v>
      </c>
      <c r="J5">
        <v>139.87650439075</v>
      </c>
      <c r="K5">
        <v>325.237909218853</v>
      </c>
      <c r="L5">
        <v>1210.81681852926</v>
      </c>
      <c r="M5">
        <v>1011.89840508649</v>
      </c>
    </row>
    <row r="6" spans="1:13">
      <c r="A6">
        <v>2015</v>
      </c>
      <c r="B6">
        <v>587.240598713405</v>
      </c>
      <c r="C6">
        <v>1535.12358116151</v>
      </c>
      <c r="D6">
        <v>457.885080905837</v>
      </c>
      <c r="E6">
        <v>615.267059307855</v>
      </c>
      <c r="F6">
        <v>405.458352080685</v>
      </c>
      <c r="G6">
        <v>728.468831841052</v>
      </c>
      <c r="H6">
        <v>1000.82403313279</v>
      </c>
      <c r="I6">
        <v>165.687242489631</v>
      </c>
      <c r="J6">
        <v>134.487169613957</v>
      </c>
      <c r="K6">
        <v>508.232128630292</v>
      </c>
      <c r="L6">
        <v>1612.33250356209</v>
      </c>
      <c r="M6">
        <v>1148.32766536646</v>
      </c>
    </row>
    <row r="7" spans="1:13">
      <c r="A7">
        <v>2016</v>
      </c>
      <c r="B7">
        <v>666.15572876483</v>
      </c>
      <c r="C7">
        <v>2073.33152553897</v>
      </c>
      <c r="D7">
        <v>490.6761980247</v>
      </c>
      <c r="E7">
        <v>641.324566323145</v>
      </c>
      <c r="F7">
        <v>660.98193114994</v>
      </c>
      <c r="G7">
        <v>734.0848661849</v>
      </c>
      <c r="H7">
        <v>1162.06498093522</v>
      </c>
      <c r="I7">
        <v>208.544934837024</v>
      </c>
      <c r="J7">
        <v>133.854818801799</v>
      </c>
      <c r="K7">
        <v>604.642774306544</v>
      </c>
      <c r="L7">
        <v>2173.69196081555</v>
      </c>
      <c r="M7">
        <v>1371.03365344855</v>
      </c>
    </row>
    <row r="8" spans="1:13">
      <c r="A8">
        <v>2017</v>
      </c>
      <c r="B8">
        <v>738.908318262156</v>
      </c>
      <c r="C8">
        <v>2557.00396159282</v>
      </c>
      <c r="D8">
        <v>554.877955523571</v>
      </c>
      <c r="E8">
        <v>679.182755425116</v>
      </c>
      <c r="F8">
        <v>1074.74571899232</v>
      </c>
      <c r="G8">
        <v>757.372149970789</v>
      </c>
      <c r="H8">
        <v>1308.19911361736</v>
      </c>
      <c r="I8">
        <v>279.459540836576</v>
      </c>
      <c r="J8">
        <v>135.504690236048</v>
      </c>
      <c r="K8">
        <v>646.196041368169</v>
      </c>
      <c r="L8">
        <v>2494.87482790187</v>
      </c>
      <c r="M8">
        <v>1671.5074221846</v>
      </c>
    </row>
    <row r="9" spans="1:13">
      <c r="A9">
        <v>2018</v>
      </c>
      <c r="B9">
        <v>858.079024793091</v>
      </c>
      <c r="C9">
        <v>2771.21974275454</v>
      </c>
      <c r="D9">
        <v>595.335152220986</v>
      </c>
      <c r="E9">
        <v>711.454317605859</v>
      </c>
      <c r="F9">
        <v>1403.72539847994</v>
      </c>
      <c r="G9">
        <v>734.513150715441</v>
      </c>
      <c r="H9">
        <v>1384.37378314271</v>
      </c>
      <c r="I9">
        <v>359.760476601106</v>
      </c>
      <c r="J9">
        <v>132.775720062413</v>
      </c>
      <c r="K9">
        <v>631.559687657247</v>
      </c>
      <c r="L9">
        <v>2827.41479340762</v>
      </c>
      <c r="M9">
        <v>1891.96241679021</v>
      </c>
    </row>
    <row r="10" spans="1:13">
      <c r="A10">
        <v>2019</v>
      </c>
      <c r="B10">
        <v>1231.27949303019</v>
      </c>
      <c r="C10">
        <v>2833.66238335832</v>
      </c>
      <c r="D10">
        <v>614.279430284761</v>
      </c>
      <c r="E10">
        <v>735.235332176426</v>
      </c>
      <c r="F10">
        <v>1586.53806730285</v>
      </c>
      <c r="G10">
        <v>696.772141463773</v>
      </c>
      <c r="H10">
        <v>1425.36215329399</v>
      </c>
      <c r="I10">
        <v>453.929604415714</v>
      </c>
      <c r="J10">
        <v>307.6656496274</v>
      </c>
      <c r="K10">
        <v>593.783141392899</v>
      </c>
      <c r="L10">
        <v>3216.70361099677</v>
      </c>
      <c r="M10">
        <v>2111.99143659462</v>
      </c>
    </row>
    <row r="11" spans="1:13">
      <c r="A11">
        <v>2020</v>
      </c>
      <c r="B11">
        <v>1623.81930304622</v>
      </c>
      <c r="C11">
        <v>2989.51916209217</v>
      </c>
      <c r="D11">
        <v>679.471853560339</v>
      </c>
      <c r="E11">
        <v>807.88925882198</v>
      </c>
      <c r="F11">
        <v>1696.29914090097</v>
      </c>
      <c r="G11">
        <v>720.764580291196</v>
      </c>
      <c r="H11">
        <v>1510.38340727749</v>
      </c>
      <c r="I11">
        <v>539.238311827989</v>
      </c>
      <c r="J11">
        <v>362.605405769663</v>
      </c>
      <c r="K11">
        <v>602.516548413494</v>
      </c>
      <c r="L11">
        <v>3590.65808367991</v>
      </c>
      <c r="M11">
        <v>2415.64997201949</v>
      </c>
    </row>
    <row r="12" spans="1:13">
      <c r="A12">
        <v>2021</v>
      </c>
      <c r="B12">
        <v>2069.68212293594</v>
      </c>
      <c r="C12">
        <v>3285.09808780396</v>
      </c>
      <c r="D12">
        <v>979.715472307471</v>
      </c>
      <c r="E12">
        <v>1017.02423144042</v>
      </c>
      <c r="F12">
        <v>2107.22761117294</v>
      </c>
      <c r="G12">
        <v>927.509604222041</v>
      </c>
      <c r="H12">
        <v>1738.71378648128</v>
      </c>
      <c r="I12">
        <v>884.217219257122</v>
      </c>
      <c r="J12">
        <v>582.066600680754</v>
      </c>
      <c r="K12">
        <v>733.254257104151</v>
      </c>
      <c r="L12">
        <v>3654.98388576716</v>
      </c>
      <c r="M12">
        <v>3167.67964511708</v>
      </c>
    </row>
    <row r="13" spans="1:13">
      <c r="A13">
        <v>2022</v>
      </c>
      <c r="B13">
        <v>2355.47405082277</v>
      </c>
      <c r="C13">
        <v>3493.45034327896</v>
      </c>
      <c r="D13">
        <v>1177.43303299037</v>
      </c>
      <c r="E13">
        <v>1159.60581177402</v>
      </c>
      <c r="F13">
        <v>2432.19723587745</v>
      </c>
      <c r="G13">
        <v>1073.81870239577</v>
      </c>
      <c r="H13">
        <v>1848.17440203951</v>
      </c>
      <c r="I13">
        <v>1075.00058782637</v>
      </c>
      <c r="J13">
        <v>791.39358043129</v>
      </c>
      <c r="K13">
        <v>795.269078419386</v>
      </c>
      <c r="L13">
        <v>3831.59831156408</v>
      </c>
      <c r="M13">
        <v>3591.67484949728</v>
      </c>
    </row>
    <row r="14" spans="1:13">
      <c r="A14">
        <v>2023</v>
      </c>
      <c r="B14">
        <v>2454.52783275743</v>
      </c>
      <c r="C14">
        <v>3578.86995624581</v>
      </c>
      <c r="D14">
        <v>1151.68477446611</v>
      </c>
      <c r="E14">
        <v>1189.1671736574</v>
      </c>
      <c r="F14">
        <v>2407.10920623712</v>
      </c>
      <c r="G14">
        <v>1043.69015924821</v>
      </c>
      <c r="H14">
        <v>1733.85777578068</v>
      </c>
      <c r="I14">
        <v>910.304974166479</v>
      </c>
      <c r="J14">
        <v>866.283727416859</v>
      </c>
      <c r="K14">
        <v>722.135823691845</v>
      </c>
      <c r="L14">
        <v>4419.54567023828</v>
      </c>
      <c r="M14">
        <v>3237.2485522514</v>
      </c>
    </row>
    <row r="17" spans="2:13">
      <c r="B17">
        <v>2658.40809440124</v>
      </c>
      <c r="C17">
        <v>1256.29770901831</v>
      </c>
      <c r="D17">
        <v>1979.98942638408</v>
      </c>
      <c r="E17">
        <v>666.220964154058</v>
      </c>
      <c r="F17">
        <v>1750.76140398031</v>
      </c>
      <c r="G17">
        <v>1004.96295094066</v>
      </c>
      <c r="H17">
        <v>1131.29457430614</v>
      </c>
      <c r="I17">
        <v>1873.45786475591</v>
      </c>
      <c r="J17">
        <v>1411.24611138811</v>
      </c>
      <c r="K17">
        <v>1569.28114047129</v>
      </c>
      <c r="L17">
        <v>1737.4974272239</v>
      </c>
      <c r="M17">
        <v>1473.74796028045</v>
      </c>
    </row>
    <row r="18" spans="2:13">
      <c r="B18">
        <v>3540.13006363671</v>
      </c>
      <c r="C18">
        <v>1591.7765708575</v>
      </c>
      <c r="D18">
        <v>2379.58849580603</v>
      </c>
      <c r="E18">
        <v>769.607157606879</v>
      </c>
      <c r="F18">
        <v>2301.89038066168</v>
      </c>
      <c r="G18">
        <v>1276.89427537767</v>
      </c>
      <c r="H18">
        <v>1491.88316499062</v>
      </c>
      <c r="I18">
        <v>2033.51385690337</v>
      </c>
      <c r="J18">
        <v>1736.2501451084</v>
      </c>
      <c r="K18">
        <v>1922.16851633186</v>
      </c>
      <c r="L18">
        <v>2569.05821938503</v>
      </c>
      <c r="M18">
        <v>1627.0298279512</v>
      </c>
    </row>
    <row r="19" spans="2:13">
      <c r="B19">
        <v>4215.10703084122</v>
      </c>
      <c r="C19">
        <v>1504.71509773983</v>
      </c>
      <c r="D19">
        <v>2756.34482259156</v>
      </c>
      <c r="E19">
        <v>979.738617279908</v>
      </c>
      <c r="F19">
        <v>2695.43596340266</v>
      </c>
      <c r="G19">
        <v>1572.15640988362</v>
      </c>
      <c r="H19">
        <v>1582.80928133097</v>
      </c>
      <c r="I19">
        <v>2281.29328840491</v>
      </c>
      <c r="J19">
        <v>2044.60141926497</v>
      </c>
      <c r="K19">
        <v>2207.5447384162</v>
      </c>
      <c r="L19">
        <v>3028.17206216582</v>
      </c>
      <c r="M19">
        <v>1736.19646572031</v>
      </c>
    </row>
    <row r="20" spans="2:13">
      <c r="B20">
        <v>4757.64720128906</v>
      </c>
      <c r="C20">
        <v>1473.58333399882</v>
      </c>
      <c r="D20">
        <v>3210.97332141864</v>
      </c>
      <c r="E20">
        <v>1205.80399460269</v>
      </c>
      <c r="F20">
        <v>2931.70934607861</v>
      </c>
      <c r="G20">
        <v>1936.32247560146</v>
      </c>
      <c r="H20">
        <v>1615.18069375199</v>
      </c>
      <c r="I20">
        <v>2708.91611836677</v>
      </c>
      <c r="J20">
        <v>2400.86889171265</v>
      </c>
      <c r="K20">
        <v>2467.48968412759</v>
      </c>
      <c r="L20">
        <v>3073.39013665451</v>
      </c>
      <c r="M20">
        <v>1944.48659867233</v>
      </c>
    </row>
    <row r="21" spans="2:13">
      <c r="B21">
        <v>5070.6905916412</v>
      </c>
      <c r="C21">
        <v>1329.19689860652</v>
      </c>
      <c r="D21">
        <v>3301.65341495531</v>
      </c>
      <c r="E21">
        <v>1317.97232819235</v>
      </c>
      <c r="F21">
        <v>3010.54483692298</v>
      </c>
      <c r="G21">
        <v>2061.65823843853</v>
      </c>
      <c r="H21">
        <v>1563.77726097933</v>
      </c>
      <c r="I21">
        <v>2696.20448654645</v>
      </c>
      <c r="J21">
        <v>2538.35452329305</v>
      </c>
      <c r="K21">
        <v>2417.62696287377</v>
      </c>
      <c r="L21">
        <v>3184.20945537754</v>
      </c>
      <c r="M21">
        <v>1938.49390741949</v>
      </c>
    </row>
    <row r="22" spans="2:13">
      <c r="B22">
        <v>5424.39117096091</v>
      </c>
      <c r="C22">
        <v>1028.57742779467</v>
      </c>
      <c r="D22">
        <v>3553.25483518288</v>
      </c>
      <c r="E22">
        <v>1467.62653503694</v>
      </c>
      <c r="F22">
        <v>3009.92343137419</v>
      </c>
      <c r="G22">
        <v>2270.21167781084</v>
      </c>
      <c r="H22">
        <v>1672.78147099171</v>
      </c>
      <c r="I22">
        <v>2880.67611433401</v>
      </c>
      <c r="J22">
        <v>2752.89576587677</v>
      </c>
      <c r="K22">
        <v>2559.89811869409</v>
      </c>
      <c r="L22">
        <v>3058.67635582622</v>
      </c>
      <c r="M22">
        <v>1970.25893967744</v>
      </c>
    </row>
    <row r="23" spans="2:13">
      <c r="B23">
        <v>5747.35081555865</v>
      </c>
      <c r="C23">
        <v>763.341023006719</v>
      </c>
      <c r="D23">
        <v>3806.5873351922</v>
      </c>
      <c r="E23">
        <v>1614.16213171489</v>
      </c>
      <c r="F23">
        <v>2841.19563182645</v>
      </c>
      <c r="G23">
        <v>2496.09764127254</v>
      </c>
      <c r="H23">
        <v>1803.25241111039</v>
      </c>
      <c r="I23">
        <v>3108.99623819812</v>
      </c>
      <c r="J23">
        <v>2979.31850650776</v>
      </c>
      <c r="K23">
        <v>2781.57150475683</v>
      </c>
      <c r="L23">
        <v>3064.73785597834</v>
      </c>
      <c r="M23">
        <v>1957.37393852192</v>
      </c>
    </row>
    <row r="24" spans="2:13">
      <c r="B24">
        <v>5786.43258378832</v>
      </c>
      <c r="C24">
        <v>646.575257583162</v>
      </c>
      <c r="D24">
        <v>3756.80605297908</v>
      </c>
      <c r="E24">
        <v>1621.00421710663</v>
      </c>
      <c r="F24">
        <v>2578.16826059144</v>
      </c>
      <c r="G24">
        <v>2494.86801750168</v>
      </c>
      <c r="H24">
        <v>1829.56533702493</v>
      </c>
      <c r="I24">
        <v>2943.01496495124</v>
      </c>
      <c r="J24">
        <v>3003.88382679128</v>
      </c>
      <c r="K24">
        <v>2806.97445608198</v>
      </c>
      <c r="L24">
        <v>3081.69123442152</v>
      </c>
      <c r="M24">
        <v>1737.01426166115</v>
      </c>
    </row>
    <row r="25" spans="2:13">
      <c r="B25">
        <v>5450.72165058781</v>
      </c>
      <c r="C25">
        <v>620.461118653753</v>
      </c>
      <c r="D25">
        <v>3554.90696067282</v>
      </c>
      <c r="E25">
        <v>1557.88181843947</v>
      </c>
      <c r="F25">
        <v>2367.34390984973</v>
      </c>
      <c r="G25">
        <v>2364.18042862034</v>
      </c>
      <c r="H25">
        <v>1797.27263086491</v>
      </c>
      <c r="I25">
        <v>2566.50285615712</v>
      </c>
      <c r="J25">
        <v>2740.39588620313</v>
      </c>
      <c r="K25">
        <v>2720.3400173843</v>
      </c>
      <c r="L25">
        <v>3092.78187607249</v>
      </c>
      <c r="M25">
        <v>1363.43685950382</v>
      </c>
    </row>
    <row r="26" spans="2:13">
      <c r="B26">
        <v>5229.12334320562</v>
      </c>
      <c r="C26">
        <v>564.053236541857</v>
      </c>
      <c r="D26">
        <v>3610.70175942255</v>
      </c>
      <c r="E26">
        <v>1567.36181481938</v>
      </c>
      <c r="F26">
        <v>2358.6842435436</v>
      </c>
      <c r="G26">
        <v>2433.6755952412</v>
      </c>
      <c r="H26">
        <v>1851.09597733612</v>
      </c>
      <c r="I26">
        <v>2587.55728958311</v>
      </c>
      <c r="J26">
        <v>2777.9983785957</v>
      </c>
      <c r="K26">
        <v>2817.51126673692</v>
      </c>
      <c r="L26">
        <v>2900.29244892841</v>
      </c>
      <c r="M26">
        <v>1174.50974421682</v>
      </c>
    </row>
    <row r="27" spans="2:13">
      <c r="B27">
        <v>5328.00177429574</v>
      </c>
      <c r="C27">
        <v>545.197524603161</v>
      </c>
      <c r="D27">
        <v>4296.3125644797</v>
      </c>
      <c r="E27">
        <v>1785.87566843963</v>
      </c>
      <c r="F27">
        <v>2408.06995374714</v>
      </c>
      <c r="G27">
        <v>3074.01190275204</v>
      </c>
      <c r="H27">
        <v>2130.68980369718</v>
      </c>
      <c r="I27">
        <v>3512.41201895158</v>
      </c>
      <c r="J27">
        <v>3163.82178251241</v>
      </c>
      <c r="K27">
        <v>3450.49713956418</v>
      </c>
      <c r="L27">
        <v>2459.12043436423</v>
      </c>
      <c r="M27">
        <v>1308.82699613211</v>
      </c>
    </row>
    <row r="28" spans="2:13">
      <c r="B28">
        <v>5299.20318009623</v>
      </c>
      <c r="C28">
        <v>476.776010854138</v>
      </c>
      <c r="D28">
        <v>4483.89224321364</v>
      </c>
      <c r="E28">
        <v>1829.46730389246</v>
      </c>
      <c r="F28">
        <v>2277.96243197563</v>
      </c>
      <c r="G28">
        <v>3259.28661119234</v>
      </c>
      <c r="H28">
        <v>2272.3488476019</v>
      </c>
      <c r="I28">
        <v>3831.33884871657</v>
      </c>
      <c r="J28">
        <v>3199.62749283323</v>
      </c>
      <c r="K28">
        <v>3696.68367416232</v>
      </c>
      <c r="L28">
        <v>2286.42676116032</v>
      </c>
      <c r="M28">
        <v>1242.09454525849</v>
      </c>
    </row>
    <row r="29" spans="2:13">
      <c r="B29">
        <v>5008.56200988487</v>
      </c>
      <c r="C29">
        <v>320.117320733301</v>
      </c>
      <c r="D29">
        <v>3818.70202886286</v>
      </c>
      <c r="E29">
        <v>1564.68866309372</v>
      </c>
      <c r="F29">
        <v>2065.07469237186</v>
      </c>
      <c r="G29">
        <v>2671.88765851665</v>
      </c>
      <c r="H29">
        <v>2199.33970992636</v>
      </c>
      <c r="I29">
        <v>2977.63238660118</v>
      </c>
      <c r="J29">
        <v>2739.42999770304</v>
      </c>
      <c r="K29">
        <v>3261.48096658349</v>
      </c>
      <c r="L29">
        <v>2320.49987845679</v>
      </c>
      <c r="M29">
        <v>988.788926072609</v>
      </c>
    </row>
    <row r="32" spans="1:15">
      <c r="A32" t="s">
        <v>18</v>
      </c>
      <c r="B32" t="s">
        <v>25</v>
      </c>
      <c r="C32" t="s">
        <v>26</v>
      </c>
      <c r="D32" t="s">
        <v>2</v>
      </c>
      <c r="E32" t="s">
        <v>27</v>
      </c>
      <c r="F32" t="s">
        <v>3</v>
      </c>
      <c r="G32" t="s">
        <v>4</v>
      </c>
      <c r="H32" t="s">
        <v>5</v>
      </c>
      <c r="I32" t="s">
        <v>6</v>
      </c>
      <c r="J32" t="s">
        <v>28</v>
      </c>
      <c r="K32" t="s">
        <v>10</v>
      </c>
      <c r="L32" t="s">
        <v>11</v>
      </c>
      <c r="M32" t="s">
        <v>29</v>
      </c>
      <c r="N32" t="s">
        <v>9</v>
      </c>
      <c r="O32" t="s">
        <v>428</v>
      </c>
    </row>
    <row r="33" spans="1:15">
      <c r="A33">
        <v>2011</v>
      </c>
      <c r="B33">
        <v>8.04219195297856</v>
      </c>
      <c r="C33">
        <v>14.1008108172705</v>
      </c>
      <c r="D33">
        <v>42.5649894078219</v>
      </c>
      <c r="E33">
        <v>0.313497286219445</v>
      </c>
      <c r="F33">
        <v>2.07324179350371</v>
      </c>
      <c r="G33">
        <v>5.78614645867083</v>
      </c>
      <c r="H33">
        <v>7.7418243567131</v>
      </c>
      <c r="I33">
        <v>12.855409704805</v>
      </c>
      <c r="J33">
        <v>5.81738194274203</v>
      </c>
      <c r="K33">
        <v>8.71554199700495</v>
      </c>
      <c r="L33">
        <v>46.0353491484625</v>
      </c>
      <c r="M33">
        <v>2.05628453494228</v>
      </c>
      <c r="N33">
        <v>7.65664298663978</v>
      </c>
      <c r="O33">
        <v>15.8703559337928</v>
      </c>
    </row>
    <row r="34" spans="1:15">
      <c r="A34">
        <v>2012</v>
      </c>
      <c r="B34">
        <v>15.5500819584813</v>
      </c>
      <c r="C34">
        <v>24.1746988588038</v>
      </c>
      <c r="D34">
        <v>77.5654138938796</v>
      </c>
      <c r="E34">
        <v>0.751367525641399</v>
      </c>
      <c r="F34">
        <v>4.14353398995581</v>
      </c>
      <c r="G34">
        <v>12.9392838561143</v>
      </c>
      <c r="H34">
        <v>10.5975965224482</v>
      </c>
      <c r="I34">
        <v>26.2639236083196</v>
      </c>
      <c r="J34">
        <v>12.3323086251712</v>
      </c>
      <c r="K34">
        <v>26.5195299243464</v>
      </c>
      <c r="L34">
        <v>136.405163861605</v>
      </c>
      <c r="M34">
        <v>4.72168636452534</v>
      </c>
      <c r="N34">
        <v>19.0948734104104</v>
      </c>
      <c r="O34">
        <v>38.5981161861346</v>
      </c>
    </row>
    <row r="35" spans="1:15">
      <c r="A35">
        <v>2013</v>
      </c>
      <c r="B35">
        <v>20.4732941578054</v>
      </c>
      <c r="C35">
        <v>41.2151704933135</v>
      </c>
      <c r="D35">
        <v>109.30549027007</v>
      </c>
      <c r="E35">
        <v>2.11775516333637</v>
      </c>
      <c r="F35">
        <v>5.47417991792827</v>
      </c>
      <c r="G35">
        <v>20.6984267177327</v>
      </c>
      <c r="H35">
        <v>13.431440132066</v>
      </c>
      <c r="I35">
        <v>31.212461785929</v>
      </c>
      <c r="J35">
        <v>16.8556130637085</v>
      </c>
      <c r="K35">
        <v>42.6992930994211</v>
      </c>
      <c r="L35">
        <v>141.076670442953</v>
      </c>
      <c r="M35">
        <v>7.21227842285953</v>
      </c>
      <c r="N35">
        <v>20.619839630981</v>
      </c>
      <c r="O35">
        <v>60.0965296174527</v>
      </c>
    </row>
    <row r="36" spans="1:15">
      <c r="A36">
        <v>2014</v>
      </c>
      <c r="B36">
        <v>62.8032629520567</v>
      </c>
      <c r="C36">
        <v>61.0889133282162</v>
      </c>
      <c r="D36">
        <v>147.535470512172</v>
      </c>
      <c r="E36">
        <v>2.25777952098679</v>
      </c>
      <c r="F36">
        <v>7.99762556806991</v>
      </c>
      <c r="G36">
        <v>36.2653515275802</v>
      </c>
      <c r="H36">
        <v>23.4817152166258</v>
      </c>
      <c r="I36">
        <v>32.7943320144573</v>
      </c>
      <c r="J36">
        <v>23.6918565546775</v>
      </c>
      <c r="K36">
        <v>55.3785290544233</v>
      </c>
      <c r="L36">
        <v>167.151636770153</v>
      </c>
      <c r="M36">
        <v>11.5328363828212</v>
      </c>
      <c r="N36">
        <v>20.3222422893145</v>
      </c>
      <c r="O36">
        <v>82.9203878712178</v>
      </c>
    </row>
    <row r="37" spans="1:15">
      <c r="A37">
        <v>2015</v>
      </c>
      <c r="B37">
        <v>104.978601687455</v>
      </c>
      <c r="C37">
        <v>76.8263973106218</v>
      </c>
      <c r="D37">
        <v>204.398579621258</v>
      </c>
      <c r="E37">
        <v>2.65288694425726</v>
      </c>
      <c r="F37">
        <v>10.6267461229186</v>
      </c>
      <c r="G37">
        <v>53.7205219130747</v>
      </c>
      <c r="H37">
        <v>29.854489068575</v>
      </c>
      <c r="I37">
        <v>37.8748948692892</v>
      </c>
      <c r="J37">
        <v>29.245250975951</v>
      </c>
      <c r="K37">
        <v>63.995403104273</v>
      </c>
      <c r="L37">
        <v>216.315448949956</v>
      </c>
      <c r="M37">
        <v>15.8407646181099</v>
      </c>
      <c r="N37">
        <v>20.4845742244656</v>
      </c>
      <c r="O37">
        <v>106.125359835364</v>
      </c>
    </row>
    <row r="38" spans="1:15">
      <c r="A38">
        <v>2016</v>
      </c>
      <c r="B38">
        <v>142.412142222013</v>
      </c>
      <c r="C38">
        <v>84.6126835849113</v>
      </c>
      <c r="D38">
        <v>230.149854806941</v>
      </c>
      <c r="E38">
        <v>3.00118465649848</v>
      </c>
      <c r="F38">
        <v>13.6444766840409</v>
      </c>
      <c r="G38">
        <v>67.4593534100268</v>
      </c>
      <c r="H38">
        <v>38.4527272709492</v>
      </c>
      <c r="I38">
        <v>40.6308191651774</v>
      </c>
      <c r="J38">
        <v>33.8998099435894</v>
      </c>
      <c r="K38">
        <v>76.5852854616242</v>
      </c>
      <c r="L38">
        <v>264.937708161574</v>
      </c>
      <c r="M38">
        <v>21.9518876834081</v>
      </c>
      <c r="N38">
        <v>20.9083669919828</v>
      </c>
      <c r="O38">
        <v>129.684054923558</v>
      </c>
    </row>
    <row r="39" spans="1:15">
      <c r="A39">
        <v>2017</v>
      </c>
      <c r="B39">
        <v>174.346469845381</v>
      </c>
      <c r="C39">
        <v>87.4424937042968</v>
      </c>
      <c r="D39">
        <v>251.929217028973</v>
      </c>
      <c r="E39">
        <v>3.50546264296418</v>
      </c>
      <c r="F39">
        <v>18.1966661373681</v>
      </c>
      <c r="G39">
        <v>84.2856253265927</v>
      </c>
      <c r="H39">
        <v>48.0813897234691</v>
      </c>
      <c r="I39">
        <v>44.5547754444492</v>
      </c>
      <c r="J39">
        <v>35.2254821515035</v>
      </c>
      <c r="K39">
        <v>100.051675477602</v>
      </c>
      <c r="L39">
        <v>298.47195741071</v>
      </c>
      <c r="M39">
        <v>25.6714358676636</v>
      </c>
      <c r="N39">
        <v>22.1199635970975</v>
      </c>
      <c r="O39">
        <v>145.464761835419</v>
      </c>
    </row>
    <row r="40" spans="1:15">
      <c r="A40">
        <v>2018</v>
      </c>
      <c r="B40">
        <v>210.839478078637</v>
      </c>
      <c r="C40">
        <v>93.2051828802878</v>
      </c>
      <c r="D40">
        <v>277.85416657857</v>
      </c>
      <c r="E40">
        <v>4.81260022855122</v>
      </c>
      <c r="F40">
        <v>21.4615511962043</v>
      </c>
      <c r="G40">
        <v>92.6554347498818</v>
      </c>
      <c r="H40">
        <v>53.6268828330374</v>
      </c>
      <c r="I40">
        <v>50.0294084701186</v>
      </c>
      <c r="J40">
        <v>40.397332488722</v>
      </c>
      <c r="K40">
        <v>113.487632222033</v>
      </c>
      <c r="L40">
        <v>333.217825743567</v>
      </c>
      <c r="M40">
        <v>28.0389963952484</v>
      </c>
      <c r="N40">
        <v>24.6434580660484</v>
      </c>
      <c r="O40">
        <v>170.449520351004</v>
      </c>
    </row>
    <row r="41" spans="1:15">
      <c r="A41">
        <v>2019</v>
      </c>
      <c r="B41">
        <v>219.277329100025</v>
      </c>
      <c r="C41">
        <v>99.2552691258811</v>
      </c>
      <c r="D41">
        <v>307.097819101417</v>
      </c>
      <c r="E41">
        <v>4.78765482304016</v>
      </c>
      <c r="F41">
        <v>24.9876759403983</v>
      </c>
      <c r="G41">
        <v>97.961425442074</v>
      </c>
      <c r="H41">
        <v>58.5933930455303</v>
      </c>
      <c r="I41">
        <v>54.9913463330481</v>
      </c>
      <c r="J41">
        <v>50.6788045413377</v>
      </c>
      <c r="K41">
        <v>128.396612027879</v>
      </c>
      <c r="L41">
        <v>377.602720553758</v>
      </c>
      <c r="M41">
        <v>30.8627971394089</v>
      </c>
      <c r="N41">
        <v>44.0947692410227</v>
      </c>
      <c r="O41">
        <v>193.238871488857</v>
      </c>
    </row>
    <row r="42" spans="1:15">
      <c r="A42">
        <v>2020</v>
      </c>
      <c r="B42">
        <v>243.965778363573</v>
      </c>
      <c r="C42">
        <v>101.416560017736</v>
      </c>
      <c r="D42">
        <v>379.443914525634</v>
      </c>
      <c r="E42">
        <v>5.10966989308508</v>
      </c>
      <c r="F42">
        <v>27.4783861521087</v>
      </c>
      <c r="G42">
        <v>101.754183693224</v>
      </c>
      <c r="H42">
        <v>60.9293204566754</v>
      </c>
      <c r="I42">
        <v>57.0972198472937</v>
      </c>
      <c r="J42">
        <v>60.2187659441565</v>
      </c>
      <c r="K42">
        <v>132.304170883668</v>
      </c>
      <c r="L42">
        <v>444.511976796237</v>
      </c>
      <c r="M42">
        <v>36.8074756888836</v>
      </c>
      <c r="N42">
        <v>54.8827743894599</v>
      </c>
      <c r="O42">
        <v>224.944819028867</v>
      </c>
    </row>
    <row r="43" spans="1:15">
      <c r="A43">
        <v>2021</v>
      </c>
      <c r="B43">
        <v>298.187231823309</v>
      </c>
      <c r="C43">
        <v>108.226953408628</v>
      </c>
      <c r="D43">
        <v>418.469126907091</v>
      </c>
      <c r="E43">
        <v>6.65640335301441</v>
      </c>
      <c r="F43">
        <v>30.2673228147128</v>
      </c>
      <c r="G43">
        <v>105.959821064127</v>
      </c>
      <c r="H43">
        <v>64.248412070973</v>
      </c>
      <c r="I43">
        <v>61.3074977290676</v>
      </c>
      <c r="J43">
        <v>75.7733733028599</v>
      </c>
      <c r="K43">
        <v>140.324161886678</v>
      </c>
      <c r="L43">
        <v>504.223272832272</v>
      </c>
      <c r="M43">
        <v>45.2160920340602</v>
      </c>
      <c r="N43">
        <v>64.3457149214496</v>
      </c>
      <c r="O43">
        <v>266.52204179606</v>
      </c>
    </row>
    <row r="44" spans="1:15">
      <c r="A44">
        <v>2022</v>
      </c>
      <c r="B44">
        <v>338.044696704364</v>
      </c>
      <c r="C44">
        <v>118.145167464459</v>
      </c>
      <c r="D44">
        <v>446.01034695384</v>
      </c>
      <c r="E44">
        <v>6.79352935145471</v>
      </c>
      <c r="F44">
        <v>35.622456934786</v>
      </c>
      <c r="G44">
        <v>112.282705325116</v>
      </c>
      <c r="H44">
        <v>68.3039195360604</v>
      </c>
      <c r="I44">
        <v>67.0661577661435</v>
      </c>
      <c r="J44">
        <v>93.2040134435069</v>
      </c>
      <c r="K44">
        <v>158.147888184861</v>
      </c>
      <c r="L44">
        <v>534.965109821158</v>
      </c>
      <c r="M44">
        <v>48.9218831052344</v>
      </c>
      <c r="N44">
        <v>76.3957575390714</v>
      </c>
      <c r="O44">
        <v>292.630569397098</v>
      </c>
    </row>
    <row r="45" spans="1:15">
      <c r="A45">
        <v>2023</v>
      </c>
      <c r="B45">
        <v>401.877887736664</v>
      </c>
      <c r="C45">
        <v>135.204430776971</v>
      </c>
      <c r="D45">
        <v>491.303230200218</v>
      </c>
      <c r="E45">
        <v>6.9040072353705</v>
      </c>
      <c r="F45">
        <v>38.7035736523612</v>
      </c>
      <c r="G45">
        <v>119.904686134996</v>
      </c>
      <c r="H45">
        <v>74.3289865963209</v>
      </c>
      <c r="I45">
        <v>72.3753683652526</v>
      </c>
      <c r="J45">
        <v>107.056676169378</v>
      </c>
      <c r="K45">
        <v>162.131701846651</v>
      </c>
      <c r="L45">
        <v>558.949073938106</v>
      </c>
      <c r="M45">
        <v>50.3298708190396</v>
      </c>
      <c r="N45">
        <v>84.1711609553549</v>
      </c>
      <c r="O45">
        <v>344.547237259184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Solar</vt:lpstr>
      <vt:lpstr>Wind</vt:lpstr>
      <vt:lpstr>Cum_solar</vt:lpstr>
      <vt:lpstr>Cum_wind</vt:lpstr>
      <vt:lpstr>Categories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关钰生</dc:creator>
  <cp:lastModifiedBy>Yusheng Guan</cp:lastModifiedBy>
  <dcterms:created xsi:type="dcterms:W3CDTF">2023-05-12T11:15:00Z</dcterms:created>
  <dcterms:modified xsi:type="dcterms:W3CDTF">2025-05-17T08:13:18Z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ICV">
    <vt:lpwstr>95907F910DC54D888CCBAD379429AEE8_12</vt:lpwstr>
  </property>
</Properties>
</file>